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U104" i="51"/>
  <c r="T104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I87" i="51"/>
  <c r="H87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Q83" i="51"/>
  <c r="P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U80" i="51"/>
  <c r="T80" i="51"/>
  <c r="S80" i="51"/>
  <c r="R80" i="51"/>
  <c r="K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U73" i="51" s="1"/>
  <c r="T74" i="51"/>
  <c r="S74" i="51"/>
  <c r="R74" i="51"/>
  <c r="Q74" i="51"/>
  <c r="Q73" i="51" s="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W87" i="51" s="1"/>
  <c r="V54" i="51"/>
  <c r="V87" i="51" s="1"/>
  <c r="U54" i="51"/>
  <c r="U87" i="51" s="1"/>
  <c r="T54" i="51"/>
  <c r="T87" i="51" s="1"/>
  <c r="S54" i="51"/>
  <c r="R54" i="51"/>
  <c r="Q54" i="51"/>
  <c r="Q87" i="51" s="1"/>
  <c r="P54" i="51"/>
  <c r="P87" i="51" s="1"/>
  <c r="O54" i="51"/>
  <c r="O87" i="51" s="1"/>
  <c r="N54" i="51"/>
  <c r="N87" i="51" s="1"/>
  <c r="M54" i="51"/>
  <c r="M87" i="51" s="1"/>
  <c r="L54" i="51"/>
  <c r="L87" i="51" s="1"/>
  <c r="K54" i="51"/>
  <c r="J54" i="51"/>
  <c r="I54" i="51"/>
  <c r="H54" i="51"/>
  <c r="G54" i="51"/>
  <c r="G87" i="51" s="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Q104" i="51" s="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Q103" i="51" s="1"/>
  <c r="P27" i="51"/>
  <c r="P103" i="51" s="1"/>
  <c r="O27" i="51"/>
  <c r="N27" i="51"/>
  <c r="M27" i="51"/>
  <c r="M80" i="51" s="1"/>
  <c r="L27" i="51"/>
  <c r="L80" i="51" s="1"/>
  <c r="K27" i="51"/>
  <c r="J27" i="51"/>
  <c r="J80" i="51" s="1"/>
  <c r="I27" i="51"/>
  <c r="H27" i="51"/>
  <c r="G27" i="51"/>
  <c r="F27" i="51"/>
  <c r="E27" i="51"/>
  <c r="E80" i="51" s="1"/>
  <c r="D27" i="51"/>
  <c r="D80" i="51" s="1"/>
  <c r="C27" i="51"/>
  <c r="C80" i="51" s="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T87" i="50"/>
  <c r="S87" i="50"/>
  <c r="L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K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M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W73" i="50" s="1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R54" i="50"/>
  <c r="R87" i="50" s="1"/>
  <c r="Q54" i="50"/>
  <c r="Q87" i="50" s="1"/>
  <c r="P54" i="50"/>
  <c r="P87" i="50" s="1"/>
  <c r="O54" i="50"/>
  <c r="O87" i="50" s="1"/>
  <c r="N54" i="50"/>
  <c r="M54" i="50"/>
  <c r="L54" i="50"/>
  <c r="K54" i="50"/>
  <c r="K87" i="50" s="1"/>
  <c r="J54" i="50"/>
  <c r="J87" i="50" s="1"/>
  <c r="I54" i="50"/>
  <c r="I87" i="50" s="1"/>
  <c r="H54" i="50"/>
  <c r="H87" i="50" s="1"/>
  <c r="G54" i="50"/>
  <c r="G87" i="50" s="1"/>
  <c r="F54" i="50"/>
  <c r="E54" i="50"/>
  <c r="D54" i="50"/>
  <c r="D105" i="50" s="1"/>
  <c r="C54" i="50"/>
  <c r="C105" i="50" s="1"/>
  <c r="B54" i="50"/>
  <c r="B87" i="50" s="1"/>
  <c r="W35" i="50"/>
  <c r="W83" i="50" s="1"/>
  <c r="V35" i="50"/>
  <c r="V83" i="50" s="1"/>
  <c r="U35" i="50"/>
  <c r="U83" i="50" s="1"/>
  <c r="T35" i="50"/>
  <c r="T104" i="50" s="1"/>
  <c r="S35" i="50"/>
  <c r="R35" i="50"/>
  <c r="R104" i="50" s="1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D83" i="50" s="1"/>
  <c r="C35" i="50"/>
  <c r="B35" i="50"/>
  <c r="W27" i="50"/>
  <c r="V27" i="50"/>
  <c r="V80" i="50" s="1"/>
  <c r="U27" i="50"/>
  <c r="U80" i="50" s="1"/>
  <c r="T27" i="50"/>
  <c r="S27" i="50"/>
  <c r="S103" i="50" s="1"/>
  <c r="R27" i="50"/>
  <c r="Q27" i="50"/>
  <c r="P27" i="50"/>
  <c r="P103" i="50" s="1"/>
  <c r="O27" i="50"/>
  <c r="O103" i="50" s="1"/>
  <c r="N27" i="50"/>
  <c r="N80" i="50" s="1"/>
  <c r="M27" i="50"/>
  <c r="L27" i="50"/>
  <c r="K27" i="50"/>
  <c r="K103" i="50" s="1"/>
  <c r="J27" i="50"/>
  <c r="I27" i="50"/>
  <c r="H27" i="50"/>
  <c r="G27" i="50"/>
  <c r="F27" i="50"/>
  <c r="F80" i="50" s="1"/>
  <c r="E27" i="50"/>
  <c r="E80" i="50" s="1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U105" i="49"/>
  <c r="T105" i="49"/>
  <c r="Q103" i="49"/>
  <c r="P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3" i="49"/>
  <c r="V83" i="49"/>
  <c r="O83" i="49"/>
  <c r="N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Q80" i="49"/>
  <c r="P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Q73" i="49" s="1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S73" i="49" s="1"/>
  <c r="R74" i="49"/>
  <c r="R73" i="49" s="1"/>
  <c r="Q74" i="49"/>
  <c r="P74" i="49"/>
  <c r="O74" i="49"/>
  <c r="N74" i="49"/>
  <c r="M74" i="49"/>
  <c r="L74" i="49"/>
  <c r="K74" i="49"/>
  <c r="K73" i="49" s="1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V105" i="49" s="1"/>
  <c r="U54" i="49"/>
  <c r="U87" i="49" s="1"/>
  <c r="T54" i="49"/>
  <c r="T87" i="49" s="1"/>
  <c r="S54" i="49"/>
  <c r="S87" i="49" s="1"/>
  <c r="R54" i="49"/>
  <c r="R87" i="49" s="1"/>
  <c r="Q54" i="49"/>
  <c r="P54" i="49"/>
  <c r="O54" i="49"/>
  <c r="O105" i="49" s="1"/>
  <c r="N54" i="49"/>
  <c r="N105" i="49" s="1"/>
  <c r="M54" i="49"/>
  <c r="M87" i="49" s="1"/>
  <c r="L54" i="49"/>
  <c r="L87" i="49" s="1"/>
  <c r="K54" i="49"/>
  <c r="K87" i="49" s="1"/>
  <c r="J54" i="49"/>
  <c r="J87" i="49" s="1"/>
  <c r="I54" i="49"/>
  <c r="H54" i="49"/>
  <c r="G54" i="49"/>
  <c r="G105" i="49" s="1"/>
  <c r="F54" i="49"/>
  <c r="F105" i="49" s="1"/>
  <c r="E54" i="49"/>
  <c r="E87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T27" i="49"/>
  <c r="S27" i="49"/>
  <c r="S103" i="49" s="1"/>
  <c r="R27" i="49"/>
  <c r="R103" i="49" s="1"/>
  <c r="Q27" i="49"/>
  <c r="P27" i="49"/>
  <c r="O27" i="49"/>
  <c r="O103" i="49" s="1"/>
  <c r="N27" i="49"/>
  <c r="N103" i="49" s="1"/>
  <c r="M27" i="49"/>
  <c r="L27" i="49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D27" i="49"/>
  <c r="C27" i="49"/>
  <c r="C103" i="49" s="1"/>
  <c r="B27" i="49"/>
  <c r="B103" i="49" s="1"/>
  <c r="A1" i="49"/>
  <c r="T38" i="48"/>
  <c r="S38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S33" i="48"/>
  <c r="R33" i="48"/>
  <c r="R38" i="48" s="1"/>
  <c r="Q33" i="48"/>
  <c r="Q38" i="48" s="1"/>
  <c r="P33" i="48"/>
  <c r="P38" i="48" s="1"/>
  <c r="O33" i="48"/>
  <c r="O38" i="48" s="1"/>
  <c r="N33" i="48"/>
  <c r="N38" i="48" s="1"/>
  <c r="N180" i="4" s="1"/>
  <c r="M33" i="48"/>
  <c r="M38" i="48" s="1"/>
  <c r="L33" i="48"/>
  <c r="L38" i="48" s="1"/>
  <c r="K33" i="48"/>
  <c r="K38" i="48" s="1"/>
  <c r="K180" i="4" s="1"/>
  <c r="J33" i="48"/>
  <c r="J38" i="48" s="1"/>
  <c r="J180" i="4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D180" i="4" s="1"/>
  <c r="C33" i="48"/>
  <c r="C38" i="48" s="1"/>
  <c r="C180" i="4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Q52" i="47" s="1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I52" i="47" s="1"/>
  <c r="H55" i="47"/>
  <c r="G55" i="47"/>
  <c r="G52" i="47" s="1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B52" i="47" s="1"/>
  <c r="W53" i="47"/>
  <c r="V53" i="47"/>
  <c r="U53" i="47"/>
  <c r="U52" i="47" s="1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R60" i="47" s="1"/>
  <c r="Q28" i="47"/>
  <c r="Q77" i="47" s="1"/>
  <c r="P28" i="47"/>
  <c r="O28" i="47"/>
  <c r="N28" i="47"/>
  <c r="N60" i="47" s="1"/>
  <c r="M28" i="47"/>
  <c r="M60" i="47" s="1"/>
  <c r="L28" i="47"/>
  <c r="L60" i="47" s="1"/>
  <c r="K28" i="47"/>
  <c r="K60" i="47" s="1"/>
  <c r="J28" i="47"/>
  <c r="J60" i="47" s="1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B60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P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V52" i="46" s="1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Q52" i="46" s="1"/>
  <c r="P53" i="46"/>
  <c r="O53" i="46"/>
  <c r="N53" i="46"/>
  <c r="M53" i="46"/>
  <c r="L53" i="46"/>
  <c r="K53" i="46"/>
  <c r="J53" i="46"/>
  <c r="J52" i="46" s="1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T60" i="46" s="1"/>
  <c r="S28" i="46"/>
  <c r="S60" i="46" s="1"/>
  <c r="R28" i="46"/>
  <c r="R60" i="46" s="1"/>
  <c r="Q28" i="46"/>
  <c r="Q60" i="46" s="1"/>
  <c r="P28" i="46"/>
  <c r="O28" i="46"/>
  <c r="N28" i="46"/>
  <c r="M28" i="46"/>
  <c r="M60" i="46" s="1"/>
  <c r="L28" i="46"/>
  <c r="L60" i="46" s="1"/>
  <c r="K28" i="46"/>
  <c r="K60" i="46" s="1"/>
  <c r="J28" i="46"/>
  <c r="J60" i="46" s="1"/>
  <c r="I28" i="46"/>
  <c r="I60" i="46" s="1"/>
  <c r="H28" i="46"/>
  <c r="H60" i="46" s="1"/>
  <c r="G28" i="46"/>
  <c r="F28" i="46"/>
  <c r="E28" i="46"/>
  <c r="E60" i="46" s="1"/>
  <c r="D28" i="46"/>
  <c r="D60" i="46" s="1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R60" i="45"/>
  <c r="B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B52" i="45" s="1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J52" i="45" s="1"/>
  <c r="I53" i="45"/>
  <c r="I52" i="45" s="1"/>
  <c r="H53" i="45"/>
  <c r="G53" i="45"/>
  <c r="F53" i="45"/>
  <c r="E53" i="45"/>
  <c r="D53" i="45"/>
  <c r="C53" i="45"/>
  <c r="B53" i="45"/>
  <c r="W28" i="45"/>
  <c r="V28" i="45"/>
  <c r="V77" i="45" s="1"/>
  <c r="U28" i="45"/>
  <c r="U77" i="45" s="1"/>
  <c r="T28" i="45"/>
  <c r="T60" i="45" s="1"/>
  <c r="S28" i="45"/>
  <c r="S60" i="45" s="1"/>
  <c r="R28" i="45"/>
  <c r="R77" i="45" s="1"/>
  <c r="Q28" i="45"/>
  <c r="Q77" i="45" s="1"/>
  <c r="P28" i="45"/>
  <c r="O28" i="45"/>
  <c r="N28" i="45"/>
  <c r="N77" i="45" s="1"/>
  <c r="M28" i="45"/>
  <c r="M77" i="45" s="1"/>
  <c r="L28" i="45"/>
  <c r="L77" i="45" s="1"/>
  <c r="K28" i="45"/>
  <c r="K77" i="45" s="1"/>
  <c r="J28" i="45"/>
  <c r="J77" i="45" s="1"/>
  <c r="I28" i="45"/>
  <c r="I77" i="45" s="1"/>
  <c r="H28" i="45"/>
  <c r="G28" i="45"/>
  <c r="F28" i="45"/>
  <c r="F77" i="45" s="1"/>
  <c r="E28" i="45"/>
  <c r="E77" i="45" s="1"/>
  <c r="D28" i="45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N179" i="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K72" i="43"/>
  <c r="J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Q63" i="43" s="1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U63" i="43" s="1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V39" i="43"/>
  <c r="U39" i="43"/>
  <c r="U72" i="43" s="1"/>
  <c r="T39" i="43"/>
  <c r="S39" i="43"/>
  <c r="S90" i="43" s="1"/>
  <c r="R39" i="43"/>
  <c r="R90" i="43" s="1"/>
  <c r="Q39" i="43"/>
  <c r="Q72" i="43" s="1"/>
  <c r="P39" i="43"/>
  <c r="P72" i="43" s="1"/>
  <c r="O39" i="43"/>
  <c r="N39" i="43"/>
  <c r="M39" i="43"/>
  <c r="M72" i="43" s="1"/>
  <c r="L39" i="43"/>
  <c r="K39" i="43"/>
  <c r="J39" i="43"/>
  <c r="I39" i="43"/>
  <c r="I72" i="43" s="1"/>
  <c r="H39" i="43"/>
  <c r="H72" i="43" s="1"/>
  <c r="G39" i="43"/>
  <c r="F39" i="43"/>
  <c r="E39" i="43"/>
  <c r="E72" i="43" s="1"/>
  <c r="D39" i="43"/>
  <c r="C39" i="43"/>
  <c r="C72" i="43" s="1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S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U72" i="42"/>
  <c r="S72" i="42"/>
  <c r="P72" i="42"/>
  <c r="N72" i="42"/>
  <c r="M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L63" i="42" s="1"/>
  <c r="K64" i="42"/>
  <c r="J64" i="42"/>
  <c r="I64" i="42"/>
  <c r="H64" i="42"/>
  <c r="G64" i="42"/>
  <c r="F64" i="42"/>
  <c r="E64" i="42"/>
  <c r="D64" i="42"/>
  <c r="C64" i="42"/>
  <c r="B64" i="42"/>
  <c r="W39" i="42"/>
  <c r="V39" i="42"/>
  <c r="V72" i="42" s="1"/>
  <c r="U39" i="42"/>
  <c r="T39" i="42"/>
  <c r="T72" i="42" s="1"/>
  <c r="S39" i="42"/>
  <c r="R39" i="42"/>
  <c r="Q39" i="42"/>
  <c r="P39" i="42"/>
  <c r="P90" i="42" s="1"/>
  <c r="O39" i="42"/>
  <c r="O90" i="42" s="1"/>
  <c r="N39" i="42"/>
  <c r="N90" i="42" s="1"/>
  <c r="M39" i="42"/>
  <c r="L39" i="42"/>
  <c r="L72" i="42" s="1"/>
  <c r="K39" i="42"/>
  <c r="K90" i="42" s="1"/>
  <c r="J39" i="42"/>
  <c r="I39" i="42"/>
  <c r="H39" i="42"/>
  <c r="H90" i="42" s="1"/>
  <c r="G39" i="42"/>
  <c r="G90" i="42" s="1"/>
  <c r="F39" i="42"/>
  <c r="F90" i="42" s="1"/>
  <c r="E39" i="42"/>
  <c r="E72" i="42" s="1"/>
  <c r="D39" i="42"/>
  <c r="D72" i="42" s="1"/>
  <c r="C39" i="42"/>
  <c r="C72" i="42" s="1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V90" i="41"/>
  <c r="O90" i="41"/>
  <c r="N90" i="41"/>
  <c r="G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Q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W63" i="41" s="1"/>
  <c r="V68" i="41"/>
  <c r="V63" i="41" s="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O63" i="41" s="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C63" i="41" s="1"/>
  <c r="B64" i="41"/>
  <c r="N63" i="41"/>
  <c r="G63" i="41"/>
  <c r="W39" i="41"/>
  <c r="W72" i="41" s="1"/>
  <c r="V39" i="41"/>
  <c r="V72" i="41" s="1"/>
  <c r="U39" i="41"/>
  <c r="T39" i="41"/>
  <c r="T90" i="42" s="1"/>
  <c r="S39" i="41"/>
  <c r="S90" i="41" s="1"/>
  <c r="R39" i="41"/>
  <c r="R90" i="41" s="1"/>
  <c r="Q39" i="41"/>
  <c r="Q90" i="41" s="1"/>
  <c r="P39" i="41"/>
  <c r="P90" i="41" s="1"/>
  <c r="O39" i="41"/>
  <c r="O72" i="41" s="1"/>
  <c r="N39" i="41"/>
  <c r="N72" i="41" s="1"/>
  <c r="M39" i="41"/>
  <c r="L39" i="41"/>
  <c r="K39" i="41"/>
  <c r="K90" i="41" s="1"/>
  <c r="J39" i="41"/>
  <c r="J90" i="41" s="1"/>
  <c r="I39" i="41"/>
  <c r="I90" i="41" s="1"/>
  <c r="H39" i="41"/>
  <c r="H90" i="41" s="1"/>
  <c r="G39" i="41"/>
  <c r="G72" i="41" s="1"/>
  <c r="F39" i="41"/>
  <c r="F72" i="41" s="1"/>
  <c r="E39" i="41"/>
  <c r="D39" i="41"/>
  <c r="C39" i="41"/>
  <c r="C90" i="41" s="1"/>
  <c r="B39" i="41"/>
  <c r="B90" i="41" s="1"/>
  <c r="A1" i="41"/>
  <c r="S38" i="40"/>
  <c r="D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U178" i="4" s="1"/>
  <c r="T33" i="40"/>
  <c r="T38" i="40" s="1"/>
  <c r="S33" i="40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C33" i="40"/>
  <c r="C123" i="4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M60" i="39"/>
  <c r="J60" i="39"/>
  <c r="H60" i="39"/>
  <c r="E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V57" i="39"/>
  <c r="K57" i="39"/>
  <c r="F57" i="39"/>
  <c r="C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U63" i="39" s="1"/>
  <c r="T27" i="39"/>
  <c r="S27" i="39"/>
  <c r="R27" i="39"/>
  <c r="R63" i="39" s="1"/>
  <c r="Q27" i="39"/>
  <c r="Q63" i="39" s="1"/>
  <c r="P27" i="39"/>
  <c r="P63" i="39" s="1"/>
  <c r="O27" i="39"/>
  <c r="O63" i="39" s="1"/>
  <c r="N27" i="39"/>
  <c r="M27" i="39"/>
  <c r="M63" i="39" s="1"/>
  <c r="L27" i="39"/>
  <c r="K27" i="39"/>
  <c r="J27" i="39"/>
  <c r="J63" i="39" s="1"/>
  <c r="I27" i="39"/>
  <c r="I63" i="39" s="1"/>
  <c r="H27" i="39"/>
  <c r="H63" i="39" s="1"/>
  <c r="G27" i="39"/>
  <c r="G63" i="39" s="1"/>
  <c r="F27" i="39"/>
  <c r="F63" i="39" s="1"/>
  <c r="E27" i="39"/>
  <c r="E63" i="39" s="1"/>
  <c r="D27" i="39"/>
  <c r="C27" i="39"/>
  <c r="B27" i="39"/>
  <c r="B63" i="39" s="1"/>
  <c r="W24" i="39"/>
  <c r="W60" i="39" s="1"/>
  <c r="V24" i="39"/>
  <c r="U24" i="39"/>
  <c r="U60" i="39" s="1"/>
  <c r="T24" i="39"/>
  <c r="S24" i="39"/>
  <c r="R24" i="39"/>
  <c r="R60" i="39" s="1"/>
  <c r="Q24" i="39"/>
  <c r="P24" i="39"/>
  <c r="P60" i="39" s="1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B60" i="39" s="1"/>
  <c r="W16" i="39"/>
  <c r="V16" i="39"/>
  <c r="U16" i="39"/>
  <c r="U57" i="39" s="1"/>
  <c r="T16" i="39"/>
  <c r="T57" i="39" s="1"/>
  <c r="S16" i="39"/>
  <c r="S57" i="39" s="1"/>
  <c r="R16" i="39"/>
  <c r="R57" i="39" s="1"/>
  <c r="Q16" i="39"/>
  <c r="Q57" i="39" s="1"/>
  <c r="P16" i="39"/>
  <c r="O16" i="39"/>
  <c r="N16" i="39"/>
  <c r="N57" i="39" s="1"/>
  <c r="M16" i="39"/>
  <c r="M57" i="39" s="1"/>
  <c r="L16" i="39"/>
  <c r="L57" i="39" s="1"/>
  <c r="K16" i="39"/>
  <c r="J16" i="39"/>
  <c r="J57" i="39" s="1"/>
  <c r="I16" i="39"/>
  <c r="I57" i="39" s="1"/>
  <c r="H16" i="39"/>
  <c r="G16" i="39"/>
  <c r="F16" i="39"/>
  <c r="E16" i="39"/>
  <c r="E57" i="39" s="1"/>
  <c r="D16" i="39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U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U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T57" i="38"/>
  <c r="L57" i="38"/>
  <c r="I57" i="38"/>
  <c r="D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M51" i="38" s="1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E51" i="38" s="1"/>
  <c r="D52" i="38"/>
  <c r="C52" i="38"/>
  <c r="B52" i="38"/>
  <c r="U51" i="38"/>
  <c r="W27" i="38"/>
  <c r="W63" i="38" s="1"/>
  <c r="V27" i="38"/>
  <c r="U27" i="38"/>
  <c r="T27" i="38"/>
  <c r="S27" i="38"/>
  <c r="R27" i="38"/>
  <c r="Q27" i="38"/>
  <c r="P27" i="38"/>
  <c r="P63" i="38" s="1"/>
  <c r="O27" i="38"/>
  <c r="O63" i="38" s="1"/>
  <c r="N27" i="38"/>
  <c r="M27" i="38"/>
  <c r="M63" i="38" s="1"/>
  <c r="L27" i="38"/>
  <c r="L80" i="38" s="1"/>
  <c r="K27" i="38"/>
  <c r="J27" i="38"/>
  <c r="J63" i="38" s="1"/>
  <c r="I27" i="38"/>
  <c r="H27" i="38"/>
  <c r="H63" i="38" s="1"/>
  <c r="G27" i="38"/>
  <c r="G63" i="38" s="1"/>
  <c r="F27" i="38"/>
  <c r="E27" i="38"/>
  <c r="E63" i="38" s="1"/>
  <c r="D27" i="38"/>
  <c r="D80" i="38" s="1"/>
  <c r="C27" i="38"/>
  <c r="B27" i="38"/>
  <c r="B63" i="38" s="1"/>
  <c r="W24" i="38"/>
  <c r="W60" i="38" s="1"/>
  <c r="V24" i="38"/>
  <c r="V60" i="38" s="1"/>
  <c r="U24" i="38"/>
  <c r="T24" i="38"/>
  <c r="S24" i="38"/>
  <c r="S60" i="38" s="1"/>
  <c r="R24" i="38"/>
  <c r="R60" i="38" s="1"/>
  <c r="Q24" i="38"/>
  <c r="P24" i="38"/>
  <c r="O24" i="38"/>
  <c r="O60" i="38" s="1"/>
  <c r="N24" i="38"/>
  <c r="N60" i="38" s="1"/>
  <c r="M24" i="38"/>
  <c r="M60" i="38" s="1"/>
  <c r="L24" i="38"/>
  <c r="K24" i="38"/>
  <c r="K60" i="38" s="1"/>
  <c r="J24" i="38"/>
  <c r="J60" i="38" s="1"/>
  <c r="I24" i="38"/>
  <c r="H24" i="38"/>
  <c r="G24" i="38"/>
  <c r="G60" i="38" s="1"/>
  <c r="F24" i="38"/>
  <c r="F60" i="38" s="1"/>
  <c r="E24" i="38"/>
  <c r="E60" i="38" s="1"/>
  <c r="D24" i="38"/>
  <c r="C24" i="38"/>
  <c r="C60" i="38" s="1"/>
  <c r="B24" i="38"/>
  <c r="B79" i="38" s="1"/>
  <c r="W16" i="38"/>
  <c r="V16" i="38"/>
  <c r="U16" i="38"/>
  <c r="T16" i="38"/>
  <c r="S16" i="38"/>
  <c r="S57" i="38" s="1"/>
  <c r="R16" i="38"/>
  <c r="R57" i="38" s="1"/>
  <c r="Q16" i="38"/>
  <c r="Q57" i="38" s="1"/>
  <c r="P16" i="38"/>
  <c r="P57" i="38" s="1"/>
  <c r="O16" i="38"/>
  <c r="N16" i="38"/>
  <c r="M16" i="38"/>
  <c r="L16" i="38"/>
  <c r="K16" i="38"/>
  <c r="K57" i="38" s="1"/>
  <c r="J16" i="38"/>
  <c r="I16" i="38"/>
  <c r="H16" i="38"/>
  <c r="H57" i="38" s="1"/>
  <c r="G16" i="38"/>
  <c r="F16" i="38"/>
  <c r="E16" i="38"/>
  <c r="D16" i="38"/>
  <c r="C16" i="38"/>
  <c r="C57" i="38" s="1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E79" i="37"/>
  <c r="K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L63" i="37"/>
  <c r="G63" i="37"/>
  <c r="D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V60" i="37"/>
  <c r="J60" i="37"/>
  <c r="B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V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G51" i="37" s="1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I51" i="37" s="1"/>
  <c r="H53" i="37"/>
  <c r="G53" i="37"/>
  <c r="F53" i="37"/>
  <c r="E53" i="37"/>
  <c r="D53" i="37"/>
  <c r="C53" i="37"/>
  <c r="B53" i="37"/>
  <c r="W52" i="37"/>
  <c r="V52" i="37"/>
  <c r="U52" i="37"/>
  <c r="T52" i="37"/>
  <c r="S52" i="37"/>
  <c r="S51" i="37" s="1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W63" i="37" s="1"/>
  <c r="V27" i="37"/>
  <c r="V63" i="37" s="1"/>
  <c r="U27" i="37"/>
  <c r="U63" i="37" s="1"/>
  <c r="T27" i="37"/>
  <c r="T80" i="37" s="1"/>
  <c r="S27" i="37"/>
  <c r="S80" i="37" s="1"/>
  <c r="R27" i="37"/>
  <c r="R63" i="37" s="1"/>
  <c r="Q27" i="37"/>
  <c r="Q80" i="37" s="1"/>
  <c r="P27" i="37"/>
  <c r="P63" i="37" s="1"/>
  <c r="O27" i="37"/>
  <c r="O80" i="37" s="1"/>
  <c r="N27" i="37"/>
  <c r="N63" i="37" s="1"/>
  <c r="M27" i="37"/>
  <c r="M80" i="37" s="1"/>
  <c r="L27" i="37"/>
  <c r="L80" i="37" s="1"/>
  <c r="K27" i="37"/>
  <c r="K80" i="37" s="1"/>
  <c r="J27" i="37"/>
  <c r="I27" i="37"/>
  <c r="I80" i="37" s="1"/>
  <c r="H27" i="37"/>
  <c r="H63" i="37" s="1"/>
  <c r="G27" i="37"/>
  <c r="G80" i="37" s="1"/>
  <c r="F27" i="37"/>
  <c r="F63" i="37" s="1"/>
  <c r="E27" i="37"/>
  <c r="E63" i="37" s="1"/>
  <c r="D27" i="37"/>
  <c r="D80" i="37" s="1"/>
  <c r="C27" i="37"/>
  <c r="C63" i="37" s="1"/>
  <c r="B27" i="37"/>
  <c r="W24" i="37"/>
  <c r="W79" i="37" s="1"/>
  <c r="V24" i="37"/>
  <c r="V79" i="37" s="1"/>
  <c r="U24" i="37"/>
  <c r="U60" i="37" s="1"/>
  <c r="T24" i="37"/>
  <c r="T79" i="37" s="1"/>
  <c r="S24" i="37"/>
  <c r="S60" i="37" s="1"/>
  <c r="R24" i="37"/>
  <c r="R79" i="37" s="1"/>
  <c r="Q24" i="37"/>
  <c r="Q79" i="37" s="1"/>
  <c r="P24" i="37"/>
  <c r="O24" i="37"/>
  <c r="O79" i="37" s="1"/>
  <c r="N24" i="37"/>
  <c r="N79" i="37" s="1"/>
  <c r="M24" i="37"/>
  <c r="M79" i="37" s="1"/>
  <c r="L24" i="37"/>
  <c r="L60" i="37" s="1"/>
  <c r="K24" i="37"/>
  <c r="K60" i="37" s="1"/>
  <c r="J24" i="37"/>
  <c r="J79" i="37" s="1"/>
  <c r="I24" i="37"/>
  <c r="I79" i="37" s="1"/>
  <c r="H24" i="37"/>
  <c r="G24" i="37"/>
  <c r="G79" i="37" s="1"/>
  <c r="F24" i="37"/>
  <c r="F79" i="38" s="1"/>
  <c r="E24" i="37"/>
  <c r="E60" i="37" s="1"/>
  <c r="D24" i="37"/>
  <c r="D79" i="37" s="1"/>
  <c r="C24" i="37"/>
  <c r="B24" i="37"/>
  <c r="B79" i="37" s="1"/>
  <c r="W16" i="37"/>
  <c r="W78" i="37" s="1"/>
  <c r="V16" i="37"/>
  <c r="U16" i="37"/>
  <c r="U78" i="37" s="1"/>
  <c r="T16" i="37"/>
  <c r="T57" i="37" s="1"/>
  <c r="S16" i="37"/>
  <c r="S57" i="37" s="1"/>
  <c r="R16" i="37"/>
  <c r="R57" i="37" s="1"/>
  <c r="Q16" i="37"/>
  <c r="Q78" i="37" s="1"/>
  <c r="P16" i="37"/>
  <c r="P78" i="37" s="1"/>
  <c r="O16" i="37"/>
  <c r="O78" i="37" s="1"/>
  <c r="N16" i="37"/>
  <c r="N57" i="37" s="1"/>
  <c r="M16" i="37"/>
  <c r="M78" i="37" s="1"/>
  <c r="L16" i="37"/>
  <c r="L57" i="37" s="1"/>
  <c r="K16" i="37"/>
  <c r="K57" i="37" s="1"/>
  <c r="J16" i="37"/>
  <c r="J57" i="37" s="1"/>
  <c r="I16" i="37"/>
  <c r="I78" i="37" s="1"/>
  <c r="H16" i="37"/>
  <c r="H78" i="37" s="1"/>
  <c r="G16" i="37"/>
  <c r="G78" i="37" s="1"/>
  <c r="F16" i="37"/>
  <c r="E16" i="37"/>
  <c r="E78" i="37" s="1"/>
  <c r="D16" i="37"/>
  <c r="D57" i="37" s="1"/>
  <c r="C16" i="37"/>
  <c r="C78" i="37" s="1"/>
  <c r="B16" i="37"/>
  <c r="B57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S177" i="4" s="1"/>
  <c r="R33" i="36"/>
  <c r="R38" i="36" s="1"/>
  <c r="R177" i="4" s="1"/>
  <c r="Q33" i="36"/>
  <c r="Q38" i="36" s="1"/>
  <c r="P33" i="36"/>
  <c r="P38" i="36" s="1"/>
  <c r="P177" i="4" s="1"/>
  <c r="O33" i="36"/>
  <c r="O38" i="36" s="1"/>
  <c r="O177" i="4" s="1"/>
  <c r="N33" i="36"/>
  <c r="N38" i="36" s="1"/>
  <c r="M33" i="36"/>
  <c r="M38" i="36" s="1"/>
  <c r="L33" i="36"/>
  <c r="L38" i="36" s="1"/>
  <c r="K33" i="36"/>
  <c r="K38" i="36" s="1"/>
  <c r="K177" i="4" s="1"/>
  <c r="J33" i="36"/>
  <c r="J38" i="36" s="1"/>
  <c r="J177" i="4" s="1"/>
  <c r="I33" i="36"/>
  <c r="I38" i="36" s="1"/>
  <c r="H33" i="36"/>
  <c r="H38" i="36" s="1"/>
  <c r="G33" i="36"/>
  <c r="G38" i="36" s="1"/>
  <c r="F33" i="36"/>
  <c r="F38" i="36" s="1"/>
  <c r="F177" i="4" s="1"/>
  <c r="E33" i="36"/>
  <c r="E38" i="36" s="1"/>
  <c r="D33" i="36"/>
  <c r="D38" i="36" s="1"/>
  <c r="D177" i="4" s="1"/>
  <c r="C33" i="36"/>
  <c r="C38" i="36" s="1"/>
  <c r="C177" i="4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H63" i="35"/>
  <c r="G63" i="35"/>
  <c r="C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V57" i="35"/>
  <c r="T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H51" i="35" s="1"/>
  <c r="G54" i="35"/>
  <c r="F54" i="35"/>
  <c r="E54" i="35"/>
  <c r="D54" i="35"/>
  <c r="C54" i="35"/>
  <c r="B54" i="35"/>
  <c r="W53" i="35"/>
  <c r="V53" i="35"/>
  <c r="V51" i="35" s="1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G51" i="35" s="1"/>
  <c r="F53" i="35"/>
  <c r="E53" i="35"/>
  <c r="D53" i="35"/>
  <c r="C53" i="35"/>
  <c r="B53" i="35"/>
  <c r="W52" i="35"/>
  <c r="W51" i="35" s="1"/>
  <c r="V52" i="35"/>
  <c r="U52" i="35"/>
  <c r="T52" i="35"/>
  <c r="S52" i="35"/>
  <c r="R52" i="35"/>
  <c r="Q52" i="35"/>
  <c r="P52" i="35"/>
  <c r="P51" i="35" s="1"/>
  <c r="O52" i="35"/>
  <c r="O51" i="35" s="1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V63" i="35" s="1"/>
  <c r="U27" i="35"/>
  <c r="U63" i="35" s="1"/>
  <c r="T27" i="35"/>
  <c r="T63" i="35" s="1"/>
  <c r="S27" i="35"/>
  <c r="S63" i="35" s="1"/>
  <c r="R27" i="35"/>
  <c r="Q27" i="35"/>
  <c r="P27" i="35"/>
  <c r="P63" i="35" s="1"/>
  <c r="O27" i="35"/>
  <c r="O63" i="35" s="1"/>
  <c r="N27" i="35"/>
  <c r="N63" i="35" s="1"/>
  <c r="M27" i="35"/>
  <c r="M63" i="35" s="1"/>
  <c r="L27" i="35"/>
  <c r="L63" i="35" s="1"/>
  <c r="K27" i="35"/>
  <c r="K63" i="35" s="1"/>
  <c r="J27" i="35"/>
  <c r="I27" i="35"/>
  <c r="H27" i="35"/>
  <c r="G27" i="35"/>
  <c r="F27" i="35"/>
  <c r="F63" i="35" s="1"/>
  <c r="E27" i="35"/>
  <c r="E63" i="35" s="1"/>
  <c r="D27" i="35"/>
  <c r="D63" i="35" s="1"/>
  <c r="C27" i="35"/>
  <c r="B27" i="35"/>
  <c r="W24" i="35"/>
  <c r="V24" i="35"/>
  <c r="U24" i="35"/>
  <c r="U60" i="35" s="1"/>
  <c r="T24" i="35"/>
  <c r="S24" i="35"/>
  <c r="S79" i="35" s="1"/>
  <c r="R24" i="35"/>
  <c r="R60" i="35" s="1"/>
  <c r="Q24" i="35"/>
  <c r="Q60" i="35" s="1"/>
  <c r="P24" i="35"/>
  <c r="O24" i="35"/>
  <c r="N24" i="35"/>
  <c r="M24" i="35"/>
  <c r="M60" i="35" s="1"/>
  <c r="L24" i="35"/>
  <c r="K24" i="35"/>
  <c r="J24" i="35"/>
  <c r="J60" i="35" s="1"/>
  <c r="I24" i="35"/>
  <c r="I60" i="35" s="1"/>
  <c r="H24" i="35"/>
  <c r="G24" i="35"/>
  <c r="F24" i="35"/>
  <c r="E24" i="35"/>
  <c r="E60" i="35" s="1"/>
  <c r="D24" i="35"/>
  <c r="C24" i="35"/>
  <c r="B24" i="35"/>
  <c r="B60" i="35" s="1"/>
  <c r="W16" i="35"/>
  <c r="V16" i="35"/>
  <c r="U16" i="35"/>
  <c r="T16" i="35"/>
  <c r="S16" i="35"/>
  <c r="S57" i="35" s="1"/>
  <c r="R16" i="35"/>
  <c r="R57" i="35" s="1"/>
  <c r="Q16" i="35"/>
  <c r="Q57" i="35" s="1"/>
  <c r="P16" i="35"/>
  <c r="P57" i="35" s="1"/>
  <c r="O16" i="35"/>
  <c r="O57" i="35" s="1"/>
  <c r="N16" i="35"/>
  <c r="N57" i="35" s="1"/>
  <c r="M16" i="35"/>
  <c r="L16" i="35"/>
  <c r="L57" i="35" s="1"/>
  <c r="K16" i="35"/>
  <c r="K57" i="35" s="1"/>
  <c r="J16" i="35"/>
  <c r="J57" i="35" s="1"/>
  <c r="I16" i="35"/>
  <c r="I57" i="35" s="1"/>
  <c r="H16" i="35"/>
  <c r="H57" i="35" s="1"/>
  <c r="G16" i="35"/>
  <c r="G57" i="35" s="1"/>
  <c r="F16" i="35"/>
  <c r="F57" i="35" s="1"/>
  <c r="E16" i="35"/>
  <c r="D16" i="35"/>
  <c r="D57" i="35" s="1"/>
  <c r="C16" i="35"/>
  <c r="C57" i="35" s="1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W51" i="34" s="1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V63" i="34"/>
  <c r="R63" i="34"/>
  <c r="Q63" i="34"/>
  <c r="N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T60" i="34"/>
  <c r="Q60" i="34"/>
  <c r="P60" i="34"/>
  <c r="L60" i="34"/>
  <c r="I60" i="34"/>
  <c r="H60" i="34"/>
  <c r="D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R57" i="34"/>
  <c r="J57" i="34"/>
  <c r="F57" i="34"/>
  <c r="E57" i="34"/>
  <c r="B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O51" i="34" s="1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R51" i="34" s="1"/>
  <c r="Q53" i="34"/>
  <c r="P53" i="34"/>
  <c r="O53" i="34"/>
  <c r="N53" i="34"/>
  <c r="N51" i="34" s="1"/>
  <c r="M53" i="34"/>
  <c r="L53" i="34"/>
  <c r="K53" i="34"/>
  <c r="J53" i="34"/>
  <c r="I53" i="34"/>
  <c r="H53" i="34"/>
  <c r="G53" i="34"/>
  <c r="G51" i="34" s="1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L51" i="34" s="1"/>
  <c r="K52" i="34"/>
  <c r="J52" i="34"/>
  <c r="I52" i="34"/>
  <c r="H52" i="34"/>
  <c r="G52" i="34"/>
  <c r="F52" i="34"/>
  <c r="F51" i="34" s="1"/>
  <c r="E52" i="34"/>
  <c r="D52" i="34"/>
  <c r="C52" i="34"/>
  <c r="C51" i="34" s="1"/>
  <c r="B52" i="34"/>
  <c r="V51" i="34"/>
  <c r="W27" i="34"/>
  <c r="V27" i="34"/>
  <c r="U27" i="34"/>
  <c r="U63" i="34" s="1"/>
  <c r="T27" i="34"/>
  <c r="T63" i="34" s="1"/>
  <c r="S27" i="34"/>
  <c r="S63" i="34" s="1"/>
  <c r="R27" i="34"/>
  <c r="Q27" i="34"/>
  <c r="P27" i="34"/>
  <c r="O27" i="34"/>
  <c r="N27" i="34"/>
  <c r="M27" i="34"/>
  <c r="M63" i="34" s="1"/>
  <c r="L27" i="34"/>
  <c r="L63" i="34" s="1"/>
  <c r="K27" i="34"/>
  <c r="K63" i="34" s="1"/>
  <c r="J27" i="34"/>
  <c r="J63" i="34" s="1"/>
  <c r="I27" i="34"/>
  <c r="I63" i="34" s="1"/>
  <c r="H27" i="34"/>
  <c r="G27" i="34"/>
  <c r="F27" i="34"/>
  <c r="F63" i="34" s="1"/>
  <c r="E27" i="34"/>
  <c r="E63" i="34" s="1"/>
  <c r="D27" i="34"/>
  <c r="D63" i="34" s="1"/>
  <c r="C27" i="34"/>
  <c r="C63" i="34" s="1"/>
  <c r="B27" i="34"/>
  <c r="B63" i="34" s="1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W16" i="34"/>
  <c r="W57" i="34" s="1"/>
  <c r="V16" i="34"/>
  <c r="V57" i="34" s="1"/>
  <c r="U16" i="34"/>
  <c r="U57" i="34" s="1"/>
  <c r="T16" i="34"/>
  <c r="S16" i="34"/>
  <c r="R16" i="34"/>
  <c r="Q16" i="34"/>
  <c r="Q57" i="34" s="1"/>
  <c r="P16" i="34"/>
  <c r="O16" i="34"/>
  <c r="O57" i="34" s="1"/>
  <c r="N16" i="34"/>
  <c r="N57" i="34" s="1"/>
  <c r="M16" i="34"/>
  <c r="M57" i="34" s="1"/>
  <c r="L16" i="34"/>
  <c r="K16" i="34"/>
  <c r="J16" i="34"/>
  <c r="I16" i="34"/>
  <c r="I57" i="34" s="1"/>
  <c r="H16" i="34"/>
  <c r="G16" i="34"/>
  <c r="G57" i="34" s="1"/>
  <c r="F16" i="34"/>
  <c r="E16" i="34"/>
  <c r="D16" i="34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U80" i="33"/>
  <c r="R80" i="33"/>
  <c r="M80" i="33"/>
  <c r="J80" i="33"/>
  <c r="E80" i="33"/>
  <c r="B80" i="33"/>
  <c r="P79" i="33"/>
  <c r="V78" i="33"/>
  <c r="I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U63" i="33"/>
  <c r="M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S60" i="33"/>
  <c r="P60" i="33"/>
  <c r="O60" i="33"/>
  <c r="H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Q51" i="33" s="1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V57" i="33"/>
  <c r="Q57" i="33"/>
  <c r="I57" i="33"/>
  <c r="F57" i="33"/>
  <c r="E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K51" i="33" s="1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W51" i="33" s="1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C51" i="33" s="1"/>
  <c r="B52" i="33"/>
  <c r="W27" i="33"/>
  <c r="V27" i="33"/>
  <c r="U27" i="33"/>
  <c r="T27" i="33"/>
  <c r="S27" i="33"/>
  <c r="R27" i="33"/>
  <c r="Q27" i="33"/>
  <c r="Q80" i="33" s="1"/>
  <c r="P27" i="33"/>
  <c r="P80" i="33" s="1"/>
  <c r="O27" i="33"/>
  <c r="N27" i="33"/>
  <c r="M27" i="33"/>
  <c r="L27" i="33"/>
  <c r="K27" i="33"/>
  <c r="J27" i="33"/>
  <c r="I27" i="33"/>
  <c r="I80" i="33" s="1"/>
  <c r="H27" i="33"/>
  <c r="H80" i="33" s="1"/>
  <c r="G27" i="33"/>
  <c r="F27" i="33"/>
  <c r="E27" i="33"/>
  <c r="E63" i="33" s="1"/>
  <c r="D27" i="33"/>
  <c r="C27" i="33"/>
  <c r="B27" i="33"/>
  <c r="W24" i="33"/>
  <c r="W79" i="33" s="1"/>
  <c r="V24" i="33"/>
  <c r="U24" i="33"/>
  <c r="T24" i="33"/>
  <c r="T60" i="33" s="1"/>
  <c r="S24" i="33"/>
  <c r="S79" i="33" s="1"/>
  <c r="R24" i="33"/>
  <c r="R79" i="35" s="1"/>
  <c r="Q24" i="33"/>
  <c r="P24" i="33"/>
  <c r="P79" i="34" s="1"/>
  <c r="O24" i="33"/>
  <c r="O79" i="33" s="1"/>
  <c r="N24" i="33"/>
  <c r="M24" i="33"/>
  <c r="L24" i="33"/>
  <c r="K24" i="33"/>
  <c r="K60" i="33" s="1"/>
  <c r="J24" i="33"/>
  <c r="I24" i="33"/>
  <c r="H24" i="33"/>
  <c r="H79" i="34" s="1"/>
  <c r="G24" i="33"/>
  <c r="G60" i="33" s="1"/>
  <c r="F24" i="33"/>
  <c r="E24" i="33"/>
  <c r="D24" i="33"/>
  <c r="D60" i="33" s="1"/>
  <c r="C24" i="33"/>
  <c r="C79" i="33" s="1"/>
  <c r="B24" i="33"/>
  <c r="B79" i="35" s="1"/>
  <c r="W16" i="33"/>
  <c r="V16" i="33"/>
  <c r="U16" i="33"/>
  <c r="U78" i="33" s="1"/>
  <c r="T16" i="33"/>
  <c r="T78" i="33" s="1"/>
  <c r="S16" i="33"/>
  <c r="R16" i="33"/>
  <c r="R57" i="33" s="1"/>
  <c r="Q16" i="33"/>
  <c r="Q78" i="33" s="1"/>
  <c r="P16" i="33"/>
  <c r="O16" i="33"/>
  <c r="N16" i="33"/>
  <c r="M16" i="33"/>
  <c r="M57" i="33" s="1"/>
  <c r="L16" i="33"/>
  <c r="L78" i="33" s="1"/>
  <c r="K16" i="33"/>
  <c r="J16" i="33"/>
  <c r="I16" i="33"/>
  <c r="H16" i="33"/>
  <c r="G16" i="33"/>
  <c r="G57" i="33" s="1"/>
  <c r="F16" i="33"/>
  <c r="F78" i="34" s="1"/>
  <c r="E16" i="33"/>
  <c r="E78" i="33" s="1"/>
  <c r="D16" i="33"/>
  <c r="D78" i="33" s="1"/>
  <c r="C16" i="33"/>
  <c r="B16" i="33"/>
  <c r="A1" i="33"/>
  <c r="R38" i="32"/>
  <c r="O38" i="32"/>
  <c r="M38" i="32"/>
  <c r="K38" i="32"/>
  <c r="J38" i="32"/>
  <c r="J176" i="4" s="1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S176" i="4" s="1"/>
  <c r="R33" i="32"/>
  <c r="Q33" i="32"/>
  <c r="Q38" i="32" s="1"/>
  <c r="P33" i="32"/>
  <c r="P38" i="32" s="1"/>
  <c r="O33" i="32"/>
  <c r="N33" i="32"/>
  <c r="N38" i="32" s="1"/>
  <c r="M33" i="32"/>
  <c r="L33" i="32"/>
  <c r="L38" i="32" s="1"/>
  <c r="L176" i="4" s="1"/>
  <c r="K33" i="32"/>
  <c r="J33" i="32"/>
  <c r="I33" i="32"/>
  <c r="I38" i="32" s="1"/>
  <c r="I176" i="4" s="1"/>
  <c r="H33" i="32"/>
  <c r="H38" i="32" s="1"/>
  <c r="H176" i="4" s="1"/>
  <c r="G33" i="32"/>
  <c r="G38" i="32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B176" i="4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G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K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T94" i="31"/>
  <c r="Q94" i="31"/>
  <c r="L94" i="31"/>
  <c r="D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Q90" i="31"/>
  <c r="O90" i="31"/>
  <c r="I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H84" i="31" s="1"/>
  <c r="G87" i="31"/>
  <c r="F87" i="31"/>
  <c r="E87" i="31"/>
  <c r="D87" i="31"/>
  <c r="C87" i="31"/>
  <c r="B87" i="31"/>
  <c r="W86" i="31"/>
  <c r="V86" i="31"/>
  <c r="U86" i="31"/>
  <c r="T86" i="31"/>
  <c r="T84" i="31" s="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R84" i="31" s="1"/>
  <c r="Q85" i="31"/>
  <c r="P85" i="31"/>
  <c r="P84" i="31" s="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W105" i="31" s="1"/>
  <c r="V66" i="31"/>
  <c r="V105" i="31" s="1"/>
  <c r="U66" i="31"/>
  <c r="T66" i="31"/>
  <c r="T105" i="31" s="1"/>
  <c r="S66" i="31"/>
  <c r="R66" i="31"/>
  <c r="R105" i="31" s="1"/>
  <c r="Q66" i="31"/>
  <c r="P66" i="31"/>
  <c r="O66" i="31"/>
  <c r="O105" i="31" s="1"/>
  <c r="N66" i="31"/>
  <c r="M66" i="31"/>
  <c r="L66" i="31"/>
  <c r="K66" i="31"/>
  <c r="J66" i="31"/>
  <c r="J105" i="31" s="1"/>
  <c r="I66" i="31"/>
  <c r="H66" i="31"/>
  <c r="G66" i="31"/>
  <c r="F66" i="31"/>
  <c r="F105" i="31" s="1"/>
  <c r="E66" i="31"/>
  <c r="D66" i="31"/>
  <c r="D105" i="31" s="1"/>
  <c r="C66" i="31"/>
  <c r="B66" i="31"/>
  <c r="B105" i="31" s="1"/>
  <c r="W45" i="31"/>
  <c r="V45" i="31"/>
  <c r="V99" i="31" s="1"/>
  <c r="U45" i="31"/>
  <c r="T45" i="31"/>
  <c r="S45" i="31"/>
  <c r="S99" i="31" s="1"/>
  <c r="R45" i="31"/>
  <c r="Q45" i="31"/>
  <c r="P45" i="31"/>
  <c r="O45" i="31"/>
  <c r="N45" i="31"/>
  <c r="N99" i="31" s="1"/>
  <c r="M45" i="31"/>
  <c r="L45" i="31"/>
  <c r="K45" i="31"/>
  <c r="J45" i="31"/>
  <c r="J99" i="31" s="1"/>
  <c r="I45" i="31"/>
  <c r="H45" i="31"/>
  <c r="G45" i="31"/>
  <c r="G99" i="31" s="1"/>
  <c r="F45" i="31"/>
  <c r="F99" i="31" s="1"/>
  <c r="E45" i="31"/>
  <c r="D45" i="31"/>
  <c r="C45" i="31"/>
  <c r="C99" i="31" s="1"/>
  <c r="B45" i="31"/>
  <c r="W25" i="31"/>
  <c r="V25" i="31"/>
  <c r="V94" i="31" s="1"/>
  <c r="U25" i="31"/>
  <c r="U94" i="31" s="1"/>
  <c r="T25" i="31"/>
  <c r="S25" i="31"/>
  <c r="S94" i="31" s="1"/>
  <c r="R25" i="31"/>
  <c r="R94" i="31" s="1"/>
  <c r="Q25" i="31"/>
  <c r="P25" i="31"/>
  <c r="O25" i="31"/>
  <c r="N25" i="31"/>
  <c r="N94" i="31" s="1"/>
  <c r="M25" i="31"/>
  <c r="M94" i="31" s="1"/>
  <c r="L25" i="31"/>
  <c r="K25" i="31"/>
  <c r="K94" i="31" s="1"/>
  <c r="J25" i="31"/>
  <c r="J94" i="31" s="1"/>
  <c r="I25" i="31"/>
  <c r="I94" i="31" s="1"/>
  <c r="H25" i="31"/>
  <c r="G25" i="31"/>
  <c r="F25" i="31"/>
  <c r="F94" i="31" s="1"/>
  <c r="E25" i="31"/>
  <c r="E94" i="31" s="1"/>
  <c r="D25" i="31"/>
  <c r="C25" i="31"/>
  <c r="C94" i="31" s="1"/>
  <c r="B25" i="31"/>
  <c r="B94" i="31" s="1"/>
  <c r="W16" i="31"/>
  <c r="W90" i="31" s="1"/>
  <c r="V16" i="31"/>
  <c r="V90" i="31" s="1"/>
  <c r="U16" i="31"/>
  <c r="T16" i="31"/>
  <c r="T90" i="31" s="1"/>
  <c r="S16" i="31"/>
  <c r="R16" i="31"/>
  <c r="R90" i="31" s="1"/>
  <c r="Q16" i="31"/>
  <c r="P16" i="31"/>
  <c r="O16" i="31"/>
  <c r="N16" i="31"/>
  <c r="N90" i="31" s="1"/>
  <c r="M16" i="31"/>
  <c r="L16" i="31"/>
  <c r="L90" i="31" s="1"/>
  <c r="K16" i="31"/>
  <c r="J16" i="31"/>
  <c r="J90" i="31" s="1"/>
  <c r="I16" i="31"/>
  <c r="H16" i="31"/>
  <c r="G16" i="31"/>
  <c r="G90" i="31" s="1"/>
  <c r="F16" i="31"/>
  <c r="F90" i="31" s="1"/>
  <c r="E16" i="31"/>
  <c r="D16" i="31"/>
  <c r="D90" i="31" s="1"/>
  <c r="C16" i="3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S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Q94" i="30"/>
  <c r="I94" i="30"/>
  <c r="F94" i="30"/>
  <c r="D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F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L84" i="30" s="1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R84" i="30" s="1"/>
  <c r="Q85" i="30"/>
  <c r="P85" i="30"/>
  <c r="O85" i="30"/>
  <c r="N85" i="30"/>
  <c r="M85" i="30"/>
  <c r="L85" i="30"/>
  <c r="K85" i="30"/>
  <c r="K84" i="30" s="1"/>
  <c r="J85" i="30"/>
  <c r="J84" i="30" s="1"/>
  <c r="I85" i="30"/>
  <c r="H85" i="30"/>
  <c r="G85" i="30"/>
  <c r="F85" i="30"/>
  <c r="E85" i="30"/>
  <c r="D85" i="30"/>
  <c r="C85" i="30"/>
  <c r="B85" i="30"/>
  <c r="W66" i="30"/>
  <c r="W105" i="30" s="1"/>
  <c r="V66" i="30"/>
  <c r="U66" i="30"/>
  <c r="T66" i="30"/>
  <c r="T105" i="30" s="1"/>
  <c r="S66" i="30"/>
  <c r="R66" i="30"/>
  <c r="R105" i="30" s="1"/>
  <c r="Q66" i="30"/>
  <c r="P66" i="30"/>
  <c r="O66" i="30"/>
  <c r="O105" i="30" s="1"/>
  <c r="N66" i="30"/>
  <c r="M66" i="30"/>
  <c r="L66" i="30"/>
  <c r="L105" i="30" s="1"/>
  <c r="K66" i="30"/>
  <c r="J66" i="30"/>
  <c r="J105" i="30" s="1"/>
  <c r="I66" i="30"/>
  <c r="H66" i="30"/>
  <c r="G66" i="30"/>
  <c r="G105" i="30" s="1"/>
  <c r="F66" i="30"/>
  <c r="E66" i="30"/>
  <c r="D66" i="30"/>
  <c r="D105" i="30" s="1"/>
  <c r="C66" i="30"/>
  <c r="B66" i="30"/>
  <c r="B105" i="30" s="1"/>
  <c r="W45" i="30"/>
  <c r="V45" i="30"/>
  <c r="U45" i="30"/>
  <c r="T45" i="30"/>
  <c r="S45" i="30"/>
  <c r="R45" i="30"/>
  <c r="Q45" i="30"/>
  <c r="P45" i="30"/>
  <c r="P99" i="30" s="1"/>
  <c r="O45" i="30"/>
  <c r="N45" i="30"/>
  <c r="M45" i="30"/>
  <c r="L45" i="30"/>
  <c r="K45" i="30"/>
  <c r="K99" i="30" s="1"/>
  <c r="J45" i="30"/>
  <c r="I45" i="30"/>
  <c r="H45" i="30"/>
  <c r="H99" i="30" s="1"/>
  <c r="G45" i="30"/>
  <c r="F45" i="30"/>
  <c r="E45" i="30"/>
  <c r="D45" i="30"/>
  <c r="C45" i="30"/>
  <c r="C99" i="30" s="1"/>
  <c r="B45" i="30"/>
  <c r="W25" i="30"/>
  <c r="V25" i="30"/>
  <c r="U25" i="30"/>
  <c r="T25" i="30"/>
  <c r="S25" i="30"/>
  <c r="S94" i="30" s="1"/>
  <c r="R25" i="30"/>
  <c r="Q25" i="30"/>
  <c r="P25" i="30"/>
  <c r="O25" i="30"/>
  <c r="N25" i="30"/>
  <c r="M25" i="30"/>
  <c r="L25" i="30"/>
  <c r="L94" i="30" s="1"/>
  <c r="K25" i="30"/>
  <c r="K94" i="30" s="1"/>
  <c r="J25" i="30"/>
  <c r="I25" i="30"/>
  <c r="H25" i="30"/>
  <c r="G25" i="30"/>
  <c r="F25" i="30"/>
  <c r="E25" i="30"/>
  <c r="D25" i="30"/>
  <c r="C25" i="30"/>
  <c r="C94" i="30" s="1"/>
  <c r="B25" i="30"/>
  <c r="W16" i="30"/>
  <c r="V16" i="30"/>
  <c r="V90" i="30" s="1"/>
  <c r="U16" i="30"/>
  <c r="T16" i="30"/>
  <c r="S16" i="30"/>
  <c r="R16" i="30"/>
  <c r="R90" i="30" s="1"/>
  <c r="Q16" i="30"/>
  <c r="Q90" i="30" s="1"/>
  <c r="P16" i="30"/>
  <c r="O16" i="30"/>
  <c r="N16" i="30"/>
  <c r="M16" i="30"/>
  <c r="L16" i="30"/>
  <c r="L90" i="30" s="1"/>
  <c r="K16" i="30"/>
  <c r="J16" i="30"/>
  <c r="J90" i="30" s="1"/>
  <c r="I16" i="30"/>
  <c r="I90" i="30" s="1"/>
  <c r="H16" i="30"/>
  <c r="G16" i="30"/>
  <c r="F16" i="30"/>
  <c r="E16" i="30"/>
  <c r="D16" i="30"/>
  <c r="C16" i="30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U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V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W94" i="29"/>
  <c r="P94" i="29"/>
  <c r="O94" i="29"/>
  <c r="L94" i="29"/>
  <c r="G94" i="29"/>
  <c r="D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C84" i="29" s="1"/>
  <c r="B87" i="29"/>
  <c r="W86" i="29"/>
  <c r="V86" i="29"/>
  <c r="U86" i="29"/>
  <c r="T86" i="29"/>
  <c r="S86" i="29"/>
  <c r="R86" i="29"/>
  <c r="Q86" i="29"/>
  <c r="P86" i="29"/>
  <c r="O86" i="29"/>
  <c r="O84" i="29" s="1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T84" i="29" s="1"/>
  <c r="S85" i="29"/>
  <c r="S84" i="29" s="1"/>
  <c r="R85" i="29"/>
  <c r="R84" i="29" s="1"/>
  <c r="Q85" i="29"/>
  <c r="P85" i="29"/>
  <c r="O85" i="29"/>
  <c r="N85" i="29"/>
  <c r="M85" i="29"/>
  <c r="L85" i="29"/>
  <c r="L84" i="29" s="1"/>
  <c r="K85" i="29"/>
  <c r="K84" i="29" s="1"/>
  <c r="J85" i="29"/>
  <c r="I85" i="29"/>
  <c r="I84" i="29" s="1"/>
  <c r="H85" i="29"/>
  <c r="G85" i="29"/>
  <c r="F85" i="29"/>
  <c r="E85" i="29"/>
  <c r="D85" i="29"/>
  <c r="D84" i="29" s="1"/>
  <c r="C85" i="29"/>
  <c r="B85" i="29"/>
  <c r="W66" i="29"/>
  <c r="W123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05" i="29" s="1"/>
  <c r="O66" i="29"/>
  <c r="O123" i="31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05" i="29" s="1"/>
  <c r="G66" i="29"/>
  <c r="G105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30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W25" i="29"/>
  <c r="W120" i="29" s="1"/>
  <c r="V25" i="29"/>
  <c r="V120" i="29" s="1"/>
  <c r="U25" i="29"/>
  <c r="U120" i="31" s="1"/>
  <c r="T25" i="29"/>
  <c r="T120" i="29" s="1"/>
  <c r="S25" i="29"/>
  <c r="S120" i="29" s="1"/>
  <c r="R25" i="29"/>
  <c r="R94" i="29" s="1"/>
  <c r="Q25" i="29"/>
  <c r="Q94" i="29" s="1"/>
  <c r="P25" i="29"/>
  <c r="P120" i="29" s="1"/>
  <c r="O25" i="29"/>
  <c r="O120" i="29" s="1"/>
  <c r="N25" i="29"/>
  <c r="N120" i="29" s="1"/>
  <c r="M25" i="29"/>
  <c r="M120" i="29" s="1"/>
  <c r="L25" i="29"/>
  <c r="L120" i="30" s="1"/>
  <c r="K25" i="29"/>
  <c r="J25" i="29"/>
  <c r="J94" i="29" s="1"/>
  <c r="I25" i="29"/>
  <c r="I94" i="29" s="1"/>
  <c r="H25" i="29"/>
  <c r="H120" i="29" s="1"/>
  <c r="G25" i="29"/>
  <c r="G120" i="29" s="1"/>
  <c r="F25" i="29"/>
  <c r="F120" i="29" s="1"/>
  <c r="E25" i="29"/>
  <c r="E120" i="29" s="1"/>
  <c r="D25" i="29"/>
  <c r="D120" i="30" s="1"/>
  <c r="C25" i="29"/>
  <c r="C120" i="29" s="1"/>
  <c r="B25" i="29"/>
  <c r="B94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90" i="29" s="1"/>
  <c r="Q16" i="29"/>
  <c r="Q90" i="29" s="1"/>
  <c r="P16" i="29"/>
  <c r="P90" i="29" s="1"/>
  <c r="O16" i="29"/>
  <c r="O119" i="31" s="1"/>
  <c r="N16" i="29"/>
  <c r="N119" i="29" s="1"/>
  <c r="M16" i="29"/>
  <c r="M119" i="29" s="1"/>
  <c r="L16" i="29"/>
  <c r="L119" i="29" s="1"/>
  <c r="K16" i="29"/>
  <c r="K119" i="29" s="1"/>
  <c r="J16" i="29"/>
  <c r="J90" i="29" s="1"/>
  <c r="I16" i="29"/>
  <c r="I90" i="29" s="1"/>
  <c r="H16" i="29"/>
  <c r="H90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90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B175" i="4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U126" i="27" s="1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M126" i="27" s="1"/>
  <c r="L128" i="27"/>
  <c r="K128" i="27"/>
  <c r="J128" i="27"/>
  <c r="I128" i="27"/>
  <c r="H128" i="27"/>
  <c r="H126" i="27" s="1"/>
  <c r="G128" i="27"/>
  <c r="F128" i="27"/>
  <c r="E128" i="27"/>
  <c r="D128" i="27"/>
  <c r="C128" i="27"/>
  <c r="B128" i="27"/>
  <c r="W127" i="27"/>
  <c r="W126" i="27" s="1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G126" i="27" s="1"/>
  <c r="F127" i="27"/>
  <c r="E127" i="27"/>
  <c r="D127" i="27"/>
  <c r="C127" i="27"/>
  <c r="B127" i="27"/>
  <c r="P126" i="27"/>
  <c r="E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C116" i="27"/>
  <c r="W115" i="27"/>
  <c r="V115" i="27"/>
  <c r="U115" i="27"/>
  <c r="T115" i="27"/>
  <c r="S115" i="27"/>
  <c r="R115" i="27"/>
  <c r="R110" i="27" s="1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W110" i="27" s="1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H110" i="27" s="1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C110" i="27" s="1"/>
  <c r="B112" i="27"/>
  <c r="B110" i="27" s="1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K105" i="27"/>
  <c r="J105" i="27"/>
  <c r="G105" i="27"/>
  <c r="C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N98" i="27" s="1"/>
  <c r="M100" i="27"/>
  <c r="L100" i="27"/>
  <c r="K100" i="27"/>
  <c r="J100" i="27"/>
  <c r="I100" i="27"/>
  <c r="H100" i="27"/>
  <c r="G100" i="27"/>
  <c r="F100" i="27"/>
  <c r="E100" i="27"/>
  <c r="E98" i="27" s="1"/>
  <c r="D100" i="27"/>
  <c r="C100" i="27"/>
  <c r="B100" i="27"/>
  <c r="W99" i="27"/>
  <c r="V99" i="27"/>
  <c r="U99" i="27"/>
  <c r="T99" i="27"/>
  <c r="S99" i="27"/>
  <c r="R99" i="27"/>
  <c r="Q99" i="27"/>
  <c r="P99" i="27"/>
  <c r="P98" i="27" s="1"/>
  <c r="O99" i="27"/>
  <c r="N99" i="27"/>
  <c r="M99" i="27"/>
  <c r="L99" i="27"/>
  <c r="L98" i="27" s="1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U122" i="27" s="1"/>
  <c r="T69" i="27"/>
  <c r="S69" i="27"/>
  <c r="R69" i="27"/>
  <c r="Q69" i="27"/>
  <c r="P69" i="27"/>
  <c r="O69" i="27"/>
  <c r="N69" i="27"/>
  <c r="M69" i="27"/>
  <c r="M122" i="27" s="1"/>
  <c r="L69" i="27"/>
  <c r="K69" i="27"/>
  <c r="J69" i="27"/>
  <c r="I69" i="27"/>
  <c r="H69" i="27"/>
  <c r="G69" i="27"/>
  <c r="F69" i="27"/>
  <c r="E69" i="27"/>
  <c r="E122" i="27" s="1"/>
  <c r="D69" i="27"/>
  <c r="C69" i="27"/>
  <c r="B69" i="27"/>
  <c r="W56" i="27"/>
  <c r="W119" i="27" s="1"/>
  <c r="V56" i="27"/>
  <c r="U56" i="27"/>
  <c r="T56" i="27"/>
  <c r="S56" i="27"/>
  <c r="S119" i="27" s="1"/>
  <c r="R56" i="27"/>
  <c r="Q56" i="27"/>
  <c r="Q119" i="27" s="1"/>
  <c r="P56" i="27"/>
  <c r="O56" i="27"/>
  <c r="O119" i="27" s="1"/>
  <c r="N56" i="27"/>
  <c r="M56" i="27"/>
  <c r="L56" i="27"/>
  <c r="K56" i="27"/>
  <c r="K119" i="27" s="1"/>
  <c r="J56" i="27"/>
  <c r="I56" i="27"/>
  <c r="H56" i="27"/>
  <c r="G56" i="27"/>
  <c r="G119" i="27" s="1"/>
  <c r="F56" i="27"/>
  <c r="E56" i="27"/>
  <c r="D56" i="27"/>
  <c r="C56" i="27"/>
  <c r="C119" i="27" s="1"/>
  <c r="B56" i="27"/>
  <c r="W43" i="27"/>
  <c r="V43" i="27"/>
  <c r="V116" i="27" s="1"/>
  <c r="U43" i="27"/>
  <c r="T43" i="27"/>
  <c r="S43" i="27"/>
  <c r="S116" i="27" s="1"/>
  <c r="R43" i="27"/>
  <c r="Q43" i="27"/>
  <c r="Q116" i="27" s="1"/>
  <c r="P43" i="27"/>
  <c r="O43" i="27"/>
  <c r="N43" i="27"/>
  <c r="N116" i="27" s="1"/>
  <c r="M43" i="27"/>
  <c r="L43" i="27"/>
  <c r="K43" i="27"/>
  <c r="K116" i="27" s="1"/>
  <c r="J43" i="27"/>
  <c r="I43" i="27"/>
  <c r="I116" i="27" s="1"/>
  <c r="H43" i="27"/>
  <c r="G43" i="27"/>
  <c r="F43" i="27"/>
  <c r="E43" i="27"/>
  <c r="D43" i="27"/>
  <c r="C43" i="27"/>
  <c r="B43" i="27"/>
  <c r="W17" i="27"/>
  <c r="W105" i="27" s="1"/>
  <c r="V17" i="27"/>
  <c r="U17" i="27"/>
  <c r="T17" i="27"/>
  <c r="T105" i="27" s="1"/>
  <c r="S17" i="27"/>
  <c r="S105" i="27" s="1"/>
  <c r="R17" i="27"/>
  <c r="R105" i="27" s="1"/>
  <c r="Q17" i="27"/>
  <c r="P17" i="27"/>
  <c r="P105" i="27" s="1"/>
  <c r="O17" i="27"/>
  <c r="O105" i="27" s="1"/>
  <c r="N17" i="27"/>
  <c r="M17" i="27"/>
  <c r="L17" i="27"/>
  <c r="L105" i="27" s="1"/>
  <c r="K17" i="27"/>
  <c r="J17" i="27"/>
  <c r="I17" i="27"/>
  <c r="H17" i="27"/>
  <c r="G17" i="27"/>
  <c r="F17" i="27"/>
  <c r="E17" i="27"/>
  <c r="D17" i="27"/>
  <c r="D105" i="27" s="1"/>
  <c r="C17" i="27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R126" i="26" s="1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F126" i="26" s="1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G126" i="26" s="1"/>
  <c r="F128" i="26"/>
  <c r="E128" i="26"/>
  <c r="D128" i="26"/>
  <c r="C128" i="26"/>
  <c r="B128" i="26"/>
  <c r="W127" i="26"/>
  <c r="V127" i="26"/>
  <c r="U127" i="26"/>
  <c r="U126" i="26" s="1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D126" i="26" s="1"/>
  <c r="C127" i="26"/>
  <c r="C126" i="26" s="1"/>
  <c r="B127" i="26"/>
  <c r="S126" i="26"/>
  <c r="N126" i="26"/>
  <c r="J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M122" i="26"/>
  <c r="I122" i="26"/>
  <c r="W121" i="26"/>
  <c r="V121" i="26"/>
  <c r="U121" i="26"/>
  <c r="U110" i="26" s="1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L110" i="26" s="1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U116" i="26"/>
  <c r="S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M110" i="26" s="1"/>
  <c r="L112" i="26"/>
  <c r="K112" i="26"/>
  <c r="J112" i="26"/>
  <c r="I112" i="26"/>
  <c r="H112" i="26"/>
  <c r="G112" i="26"/>
  <c r="F112" i="26"/>
  <c r="E112" i="26"/>
  <c r="D112" i="26"/>
  <c r="D110" i="26" s="1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I110" i="26" s="1"/>
  <c r="H111" i="26"/>
  <c r="G111" i="26"/>
  <c r="G110" i="26" s="1"/>
  <c r="F111" i="26"/>
  <c r="E111" i="26"/>
  <c r="D111" i="26"/>
  <c r="C111" i="26"/>
  <c r="B111" i="26"/>
  <c r="C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W105" i="26"/>
  <c r="S105" i="26"/>
  <c r="R105" i="26"/>
  <c r="K105" i="26"/>
  <c r="C105" i="26"/>
  <c r="B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I98" i="26" s="1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L98" i="26" s="1"/>
  <c r="K102" i="26"/>
  <c r="J102" i="26"/>
  <c r="I102" i="26"/>
  <c r="H102" i="26"/>
  <c r="G102" i="26"/>
  <c r="F102" i="26"/>
  <c r="E102" i="26"/>
  <c r="D102" i="26"/>
  <c r="D98" i="26" s="1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W98" i="26" s="1"/>
  <c r="V99" i="26"/>
  <c r="U99" i="26"/>
  <c r="U98" i="26" s="1"/>
  <c r="T99" i="26"/>
  <c r="T98" i="26" s="1"/>
  <c r="S99" i="26"/>
  <c r="R99" i="26"/>
  <c r="Q99" i="26"/>
  <c r="Q98" i="26" s="1"/>
  <c r="P99" i="26"/>
  <c r="O99" i="26"/>
  <c r="N99" i="26"/>
  <c r="N98" i="26" s="1"/>
  <c r="M99" i="26"/>
  <c r="M98" i="26" s="1"/>
  <c r="L99" i="26"/>
  <c r="K99" i="26"/>
  <c r="J99" i="26"/>
  <c r="I99" i="26"/>
  <c r="H99" i="26"/>
  <c r="G99" i="26"/>
  <c r="F99" i="26"/>
  <c r="E99" i="26"/>
  <c r="D99" i="26"/>
  <c r="C99" i="26"/>
  <c r="B99" i="26"/>
  <c r="E98" i="26"/>
  <c r="W69" i="26"/>
  <c r="W122" i="26" s="1"/>
  <c r="V69" i="26"/>
  <c r="V122" i="26" s="1"/>
  <c r="U69" i="26"/>
  <c r="T69" i="26"/>
  <c r="T122" i="26" s="1"/>
  <c r="S69" i="26"/>
  <c r="R69" i="26"/>
  <c r="Q69" i="26"/>
  <c r="P69" i="26"/>
  <c r="P122" i="26" s="1"/>
  <c r="O69" i="26"/>
  <c r="O122" i="26" s="1"/>
  <c r="N69" i="26"/>
  <c r="N122" i="26" s="1"/>
  <c r="M69" i="26"/>
  <c r="L69" i="26"/>
  <c r="L122" i="26" s="1"/>
  <c r="K69" i="26"/>
  <c r="K122" i="26" s="1"/>
  <c r="J69" i="26"/>
  <c r="I69" i="26"/>
  <c r="H69" i="26"/>
  <c r="H122" i="26" s="1"/>
  <c r="G69" i="26"/>
  <c r="F69" i="26"/>
  <c r="F122" i="26" s="1"/>
  <c r="E69" i="26"/>
  <c r="E122" i="26" s="1"/>
  <c r="D69" i="26"/>
  <c r="D122" i="26" s="1"/>
  <c r="C69" i="26"/>
  <c r="C122" i="26" s="1"/>
  <c r="B69" i="26"/>
  <c r="W56" i="26"/>
  <c r="W119" i="26" s="1"/>
  <c r="V56" i="26"/>
  <c r="U56" i="26"/>
  <c r="U119" i="26" s="1"/>
  <c r="T56" i="26"/>
  <c r="T119" i="26" s="1"/>
  <c r="S56" i="26"/>
  <c r="R56" i="26"/>
  <c r="R119" i="26" s="1"/>
  <c r="Q56" i="26"/>
  <c r="P56" i="26"/>
  <c r="O56" i="26"/>
  <c r="N56" i="26"/>
  <c r="M56" i="26"/>
  <c r="M119" i="26" s="1"/>
  <c r="L56" i="26"/>
  <c r="L119" i="26" s="1"/>
  <c r="K56" i="26"/>
  <c r="K119" i="26" s="1"/>
  <c r="J56" i="26"/>
  <c r="J119" i="26" s="1"/>
  <c r="I56" i="26"/>
  <c r="H56" i="26"/>
  <c r="G56" i="26"/>
  <c r="F56" i="26"/>
  <c r="F119" i="26" s="1"/>
  <c r="E56" i="26"/>
  <c r="E119" i="26" s="1"/>
  <c r="D56" i="26"/>
  <c r="D119" i="26" s="1"/>
  <c r="C56" i="26"/>
  <c r="C119" i="26" s="1"/>
  <c r="B56" i="26"/>
  <c r="B119" i="26" s="1"/>
  <c r="W43" i="26"/>
  <c r="V43" i="26"/>
  <c r="U43" i="26"/>
  <c r="T43" i="26"/>
  <c r="S43" i="26"/>
  <c r="R43" i="26"/>
  <c r="Q43" i="26"/>
  <c r="P43" i="26"/>
  <c r="P116" i="26" s="1"/>
  <c r="O43" i="26"/>
  <c r="N43" i="26"/>
  <c r="M43" i="26"/>
  <c r="L43" i="26"/>
  <c r="K43" i="26"/>
  <c r="J43" i="26"/>
  <c r="J116" i="26" s="1"/>
  <c r="I43" i="26"/>
  <c r="H43" i="26"/>
  <c r="H116" i="26" s="1"/>
  <c r="G43" i="26"/>
  <c r="F43" i="26"/>
  <c r="E43" i="26"/>
  <c r="E116" i="26" s="1"/>
  <c r="D43" i="26"/>
  <c r="D116" i="26" s="1"/>
  <c r="C43" i="26"/>
  <c r="C116" i="26" s="1"/>
  <c r="B43" i="26"/>
  <c r="B116" i="26" s="1"/>
  <c r="W17" i="26"/>
  <c r="V17" i="26"/>
  <c r="U17" i="26"/>
  <c r="T17" i="26"/>
  <c r="S17" i="26"/>
  <c r="R17" i="26"/>
  <c r="R143" i="26" s="1"/>
  <c r="Q17" i="26"/>
  <c r="Q105" i="26" s="1"/>
  <c r="P17" i="26"/>
  <c r="O17" i="26"/>
  <c r="O105" i="26" s="1"/>
  <c r="N17" i="26"/>
  <c r="M17" i="26"/>
  <c r="L17" i="26"/>
  <c r="K17" i="26"/>
  <c r="J17" i="26"/>
  <c r="J143" i="26" s="1"/>
  <c r="I17" i="26"/>
  <c r="I105" i="26" s="1"/>
  <c r="H17" i="26"/>
  <c r="G17" i="26"/>
  <c r="G105" i="26" s="1"/>
  <c r="F17" i="26"/>
  <c r="F105" i="26" s="1"/>
  <c r="E17" i="26"/>
  <c r="D17" i="26"/>
  <c r="C17" i="26"/>
  <c r="B17" i="26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L156" i="25" s="1"/>
  <c r="K160" i="25"/>
  <c r="J160" i="25"/>
  <c r="I160" i="25"/>
  <c r="H160" i="25"/>
  <c r="G160" i="25"/>
  <c r="G156" i="25" s="1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H156" i="25" s="1"/>
  <c r="G159" i="25"/>
  <c r="F159" i="25"/>
  <c r="E159" i="25"/>
  <c r="D159" i="25"/>
  <c r="D156" i="25" s="1"/>
  <c r="C159" i="25"/>
  <c r="B159" i="25"/>
  <c r="W158" i="25"/>
  <c r="W156" i="25" s="1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C156" i="25" s="1"/>
  <c r="B158" i="25"/>
  <c r="W157" i="25"/>
  <c r="V157" i="25"/>
  <c r="V156" i="25" s="1"/>
  <c r="U157" i="25"/>
  <c r="T157" i="25"/>
  <c r="S157" i="25"/>
  <c r="R157" i="25"/>
  <c r="Q157" i="25"/>
  <c r="Q156" i="25" s="1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P156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R126" i="25" s="1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S126" i="25" s="1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N126" i="25" s="1"/>
  <c r="M128" i="25"/>
  <c r="M126" i="25" s="1"/>
  <c r="L128" i="25"/>
  <c r="K128" i="25"/>
  <c r="J128" i="25"/>
  <c r="I128" i="25"/>
  <c r="H128" i="25"/>
  <c r="G128" i="25"/>
  <c r="F128" i="25"/>
  <c r="F126" i="25" s="1"/>
  <c r="E128" i="25"/>
  <c r="D128" i="25"/>
  <c r="C128" i="25"/>
  <c r="B128" i="25"/>
  <c r="W127" i="25"/>
  <c r="V127" i="25"/>
  <c r="U127" i="25"/>
  <c r="U126" i="25" s="1"/>
  <c r="T127" i="25"/>
  <c r="S127" i="25"/>
  <c r="R127" i="25"/>
  <c r="Q127" i="25"/>
  <c r="P127" i="25"/>
  <c r="O127" i="25"/>
  <c r="O126" i="25" s="1"/>
  <c r="N127" i="25"/>
  <c r="M127" i="25"/>
  <c r="L127" i="25"/>
  <c r="K127" i="25"/>
  <c r="J127" i="25"/>
  <c r="I127" i="25"/>
  <c r="H127" i="25"/>
  <c r="G127" i="25"/>
  <c r="G126" i="25" s="1"/>
  <c r="F127" i="25"/>
  <c r="E127" i="25"/>
  <c r="D127" i="25"/>
  <c r="D126" i="25" s="1"/>
  <c r="C127" i="25"/>
  <c r="B127" i="25"/>
  <c r="Q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V119" i="25"/>
  <c r="D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S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J110" i="25" s="1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F98" i="25" s="1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R105" i="25"/>
  <c r="P105" i="25"/>
  <c r="J105" i="25"/>
  <c r="H105" i="25"/>
  <c r="G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W98" i="25" s="1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J98" i="25" s="1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T98" i="25" s="1"/>
  <c r="S99" i="25"/>
  <c r="R99" i="25"/>
  <c r="Q99" i="25"/>
  <c r="Q98" i="25" s="1"/>
  <c r="P99" i="25"/>
  <c r="O99" i="25"/>
  <c r="N99" i="25"/>
  <c r="M99" i="25"/>
  <c r="M98" i="25" s="1"/>
  <c r="L99" i="25"/>
  <c r="K99" i="25"/>
  <c r="J99" i="25"/>
  <c r="I99" i="25"/>
  <c r="H99" i="25"/>
  <c r="G99" i="25"/>
  <c r="F99" i="25"/>
  <c r="E99" i="25"/>
  <c r="D99" i="25"/>
  <c r="C99" i="25"/>
  <c r="B99" i="25"/>
  <c r="W69" i="25"/>
  <c r="W154" i="25" s="1"/>
  <c r="V69" i="25"/>
  <c r="V154" i="25" s="1"/>
  <c r="U69" i="25"/>
  <c r="U154" i="25" s="1"/>
  <c r="T69" i="25"/>
  <c r="S69" i="25"/>
  <c r="S154" i="25" s="1"/>
  <c r="R69" i="25"/>
  <c r="Q69" i="25"/>
  <c r="Q122" i="25" s="1"/>
  <c r="P69" i="25"/>
  <c r="P154" i="25" s="1"/>
  <c r="O69" i="25"/>
  <c r="O154" i="25" s="1"/>
  <c r="N69" i="25"/>
  <c r="N154" i="25" s="1"/>
  <c r="M69" i="25"/>
  <c r="M154" i="25" s="1"/>
  <c r="L69" i="25"/>
  <c r="K69" i="25"/>
  <c r="K154" i="25" s="1"/>
  <c r="J69" i="25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C69" i="25"/>
  <c r="C154" i="25" s="1"/>
  <c r="B69" i="25"/>
  <c r="W56" i="25"/>
  <c r="W119" i="25" s="1"/>
  <c r="V56" i="25"/>
  <c r="V153" i="25" s="1"/>
  <c r="U56" i="25"/>
  <c r="U153" i="25" s="1"/>
  <c r="T56" i="25"/>
  <c r="T153" i="25" s="1"/>
  <c r="S56" i="25"/>
  <c r="S153" i="25" s="1"/>
  <c r="R56" i="25"/>
  <c r="Q56" i="25"/>
  <c r="Q153" i="25" s="1"/>
  <c r="P56" i="25"/>
  <c r="O56" i="25"/>
  <c r="O119" i="25" s="1"/>
  <c r="N56" i="25"/>
  <c r="N153" i="25" s="1"/>
  <c r="M56" i="25"/>
  <c r="M153" i="25" s="1"/>
  <c r="L56" i="25"/>
  <c r="L153" i="25" s="1"/>
  <c r="K56" i="25"/>
  <c r="K119" i="25" s="1"/>
  <c r="J56" i="25"/>
  <c r="I56" i="25"/>
  <c r="I153" i="25" s="1"/>
  <c r="H56" i="25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W43" i="25"/>
  <c r="W152" i="25" s="1"/>
  <c r="V43" i="25"/>
  <c r="V152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G43" i="25"/>
  <c r="G152" i="25" s="1"/>
  <c r="F43" i="25"/>
  <c r="F152" i="25" s="1"/>
  <c r="E43" i="25"/>
  <c r="E116" i="25" s="1"/>
  <c r="D43" i="25"/>
  <c r="D152" i="25" s="1"/>
  <c r="C43" i="25"/>
  <c r="C152" i="25" s="1"/>
  <c r="B43" i="25"/>
  <c r="B152" i="25" s="1"/>
  <c r="W17" i="25"/>
  <c r="W143" i="25" s="1"/>
  <c r="V17" i="25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M17" i="25"/>
  <c r="M143" i="25" s="1"/>
  <c r="L17" i="25"/>
  <c r="L143" i="25" s="1"/>
  <c r="K17" i="25"/>
  <c r="K105" i="25" s="1"/>
  <c r="J17" i="25"/>
  <c r="J143" i="25" s="1"/>
  <c r="I17" i="25"/>
  <c r="I105" i="25" s="1"/>
  <c r="H17" i="25"/>
  <c r="H143" i="25" s="1"/>
  <c r="G17" i="25"/>
  <c r="G143" i="25" s="1"/>
  <c r="F17" i="25"/>
  <c r="E17" i="25"/>
  <c r="E143" i="25" s="1"/>
  <c r="D17" i="25"/>
  <c r="D143" i="25" s="1"/>
  <c r="C17" i="25"/>
  <c r="C105" i="25" s="1"/>
  <c r="B17" i="25"/>
  <c r="B143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S68" i="24"/>
  <c r="N68" i="24"/>
  <c r="K68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T119" i="4" s="1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B77" i="24" s="1"/>
  <c r="B174" i="4" s="1"/>
  <c r="W59" i="24"/>
  <c r="W118" i="4" s="1"/>
  <c r="V59" i="24"/>
  <c r="V118" i="4" s="1"/>
  <c r="U59" i="24"/>
  <c r="T59" i="24"/>
  <c r="T118" i="4" s="1"/>
  <c r="S59" i="24"/>
  <c r="R59" i="24"/>
  <c r="Q59" i="24"/>
  <c r="P59" i="24"/>
  <c r="O59" i="24"/>
  <c r="N59" i="24"/>
  <c r="N118" i="4" s="1"/>
  <c r="M59" i="24"/>
  <c r="L59" i="24"/>
  <c r="K59" i="24"/>
  <c r="J59" i="24"/>
  <c r="I59" i="24"/>
  <c r="H59" i="24"/>
  <c r="G59" i="24"/>
  <c r="F59" i="24"/>
  <c r="E59" i="24"/>
  <c r="D59" i="24"/>
  <c r="C59" i="24"/>
  <c r="B59" i="24"/>
  <c r="W58" i="24"/>
  <c r="V58" i="24"/>
  <c r="U58" i="24"/>
  <c r="T58" i="24"/>
  <c r="T117" i="4" s="1"/>
  <c r="S58" i="24"/>
  <c r="S57" i="24" s="1"/>
  <c r="S116" i="4" s="1"/>
  <c r="R58" i="24"/>
  <c r="Q58" i="24"/>
  <c r="Q117" i="4" s="1"/>
  <c r="P58" i="24"/>
  <c r="O58" i="24"/>
  <c r="N58" i="24"/>
  <c r="N117" i="4" s="1"/>
  <c r="M58" i="24"/>
  <c r="L58" i="24"/>
  <c r="K58" i="24"/>
  <c r="J58" i="24"/>
  <c r="I58" i="24"/>
  <c r="I75" i="24" s="1"/>
  <c r="I172" i="4" s="1"/>
  <c r="H58" i="24"/>
  <c r="G58" i="24"/>
  <c r="F58" i="24"/>
  <c r="E58" i="24"/>
  <c r="D58" i="24"/>
  <c r="C58" i="24"/>
  <c r="B58" i="24"/>
  <c r="K57" i="24"/>
  <c r="W55" i="24"/>
  <c r="V55" i="24"/>
  <c r="U55" i="24"/>
  <c r="U69" i="24" s="1"/>
  <c r="T55" i="24"/>
  <c r="T69" i="24" s="1"/>
  <c r="S55" i="24"/>
  <c r="R55" i="24"/>
  <c r="R69" i="24" s="1"/>
  <c r="Q55" i="24"/>
  <c r="P55" i="24"/>
  <c r="P69" i="24" s="1"/>
  <c r="O55" i="24"/>
  <c r="N55" i="24"/>
  <c r="N69" i="24" s="1"/>
  <c r="M55" i="24"/>
  <c r="M77" i="24" s="1"/>
  <c r="L55" i="24"/>
  <c r="L72" i="4" s="1"/>
  <c r="L145" i="4" s="1"/>
  <c r="K55" i="24"/>
  <c r="K69" i="24" s="1"/>
  <c r="J55" i="24"/>
  <c r="J69" i="24" s="1"/>
  <c r="I55" i="24"/>
  <c r="I72" i="4" s="1"/>
  <c r="H55" i="24"/>
  <c r="G55" i="24"/>
  <c r="F55" i="24"/>
  <c r="E55" i="24"/>
  <c r="E69" i="24" s="1"/>
  <c r="D55" i="24"/>
  <c r="C55" i="24"/>
  <c r="B55" i="24"/>
  <c r="B69" i="24" s="1"/>
  <c r="W54" i="24"/>
  <c r="W71" i="4" s="1"/>
  <c r="W144" i="4" s="1"/>
  <c r="V54" i="24"/>
  <c r="U54" i="24"/>
  <c r="T54" i="24"/>
  <c r="S54" i="24"/>
  <c r="R54" i="24"/>
  <c r="Q54" i="24"/>
  <c r="P54" i="24"/>
  <c r="P68" i="24" s="1"/>
  <c r="O54" i="24"/>
  <c r="O68" i="24" s="1"/>
  <c r="N54" i="24"/>
  <c r="M54" i="24"/>
  <c r="L54" i="24"/>
  <c r="L68" i="24" s="1"/>
  <c r="K54" i="24"/>
  <c r="J54" i="24"/>
  <c r="I54" i="24"/>
  <c r="H54" i="24"/>
  <c r="H68" i="24" s="1"/>
  <c r="G54" i="24"/>
  <c r="F54" i="24"/>
  <c r="F76" i="24" s="1"/>
  <c r="F173" i="4" s="1"/>
  <c r="E54" i="24"/>
  <c r="E76" i="24" s="1"/>
  <c r="D54" i="24"/>
  <c r="D68" i="24" s="1"/>
  <c r="C54" i="24"/>
  <c r="B54" i="24"/>
  <c r="W53" i="24"/>
  <c r="V53" i="24"/>
  <c r="V67" i="24" s="1"/>
  <c r="U53" i="24"/>
  <c r="U70" i="4" s="1"/>
  <c r="U143" i="4" s="1"/>
  <c r="T53" i="24"/>
  <c r="S53" i="24"/>
  <c r="R53" i="24"/>
  <c r="R67" i="24" s="1"/>
  <c r="Q53" i="24"/>
  <c r="P53" i="24"/>
  <c r="O53" i="24"/>
  <c r="N53" i="24"/>
  <c r="N67" i="24" s="1"/>
  <c r="M53" i="24"/>
  <c r="L53" i="24"/>
  <c r="K53" i="24"/>
  <c r="J53" i="24"/>
  <c r="I53" i="24"/>
  <c r="I67" i="24" s="1"/>
  <c r="H53" i="24"/>
  <c r="G53" i="24"/>
  <c r="G70" i="4" s="1"/>
  <c r="G143" i="4" s="1"/>
  <c r="F53" i="24"/>
  <c r="E53" i="24"/>
  <c r="D53" i="24"/>
  <c r="C53" i="24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U4" i="24"/>
  <c r="U3" i="24" s="1"/>
  <c r="U17" i="4" s="1"/>
  <c r="T4" i="24"/>
  <c r="T3" i="24" s="1"/>
  <c r="S4" i="24"/>
  <c r="S3" i="24" s="1"/>
  <c r="R4" i="24"/>
  <c r="R3" i="24" s="1"/>
  <c r="R17" i="4" s="1"/>
  <c r="Q4" i="24"/>
  <c r="P4" i="24"/>
  <c r="O4" i="24"/>
  <c r="O3" i="24" s="1"/>
  <c r="N4" i="24"/>
  <c r="N3" i="24" s="1"/>
  <c r="M4" i="24"/>
  <c r="M3" i="24" s="1"/>
  <c r="M17" i="4" s="1"/>
  <c r="L4" i="24"/>
  <c r="L3" i="24" s="1"/>
  <c r="K4" i="24"/>
  <c r="K3" i="24" s="1"/>
  <c r="J4" i="24"/>
  <c r="I4" i="24"/>
  <c r="H4" i="24"/>
  <c r="G4" i="24"/>
  <c r="G3" i="24" s="1"/>
  <c r="F4" i="24"/>
  <c r="F3" i="24" s="1"/>
  <c r="E4" i="24"/>
  <c r="D4" i="24"/>
  <c r="D3" i="24" s="1"/>
  <c r="D17" i="4" s="1"/>
  <c r="C4" i="24"/>
  <c r="C3" i="24" s="1"/>
  <c r="B4" i="24"/>
  <c r="Q3" i="24"/>
  <c r="P3" i="24"/>
  <c r="J3" i="24"/>
  <c r="I3" i="24"/>
  <c r="H3" i="24"/>
  <c r="E3" i="24"/>
  <c r="E17" i="4" s="1"/>
  <c r="B3" i="24"/>
  <c r="B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M172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U119" i="23"/>
  <c r="U213" i="23" s="1"/>
  <c r="T119" i="23"/>
  <c r="S119" i="23"/>
  <c r="S213" i="23" s="1"/>
  <c r="R119" i="23"/>
  <c r="Q119" i="23"/>
  <c r="P119" i="23"/>
  <c r="O119" i="23"/>
  <c r="N119" i="23"/>
  <c r="M119" i="23"/>
  <c r="M213" i="23" s="1"/>
  <c r="L119" i="23"/>
  <c r="K119" i="23"/>
  <c r="K213" i="23" s="1"/>
  <c r="J119" i="23"/>
  <c r="I119" i="23"/>
  <c r="H119" i="23"/>
  <c r="G119" i="23"/>
  <c r="F119" i="23"/>
  <c r="E119" i="23"/>
  <c r="E213" i="23" s="1"/>
  <c r="D119" i="23"/>
  <c r="C119" i="23"/>
  <c r="C213" i="23" s="1"/>
  <c r="B119" i="23"/>
  <c r="W110" i="23"/>
  <c r="V110" i="23"/>
  <c r="U110" i="23"/>
  <c r="U211" i="23" s="1"/>
  <c r="T110" i="23"/>
  <c r="S110" i="23"/>
  <c r="S211" i="23" s="1"/>
  <c r="R110" i="23"/>
  <c r="R99" i="23" s="1"/>
  <c r="R62" i="20" s="1"/>
  <c r="R115" i="4" s="1"/>
  <c r="Q110" i="23"/>
  <c r="P110" i="23"/>
  <c r="P211" i="23" s="1"/>
  <c r="O110" i="23"/>
  <c r="N110" i="23"/>
  <c r="M110" i="23"/>
  <c r="M211" i="23" s="1"/>
  <c r="L110" i="23"/>
  <c r="K110" i="23"/>
  <c r="K211" i="23" s="1"/>
  <c r="J110" i="23"/>
  <c r="I110" i="23"/>
  <c r="H110" i="23"/>
  <c r="H211" i="23" s="1"/>
  <c r="G110" i="23"/>
  <c r="F110" i="23"/>
  <c r="E110" i="23"/>
  <c r="E211" i="23" s="1"/>
  <c r="D110" i="23"/>
  <c r="C110" i="23"/>
  <c r="B110" i="23"/>
  <c r="B99" i="23" s="1"/>
  <c r="T99" i="23"/>
  <c r="T62" i="20" s="1"/>
  <c r="O99" i="23"/>
  <c r="O172" i="23" s="1"/>
  <c r="M99" i="23"/>
  <c r="M170" i="23" s="1"/>
  <c r="L99" i="23"/>
  <c r="L62" i="20" s="1"/>
  <c r="L115" i="4" s="1"/>
  <c r="G99" i="23"/>
  <c r="G172" i="23" s="1"/>
  <c r="D99" i="23"/>
  <c r="D62" i="20" s="1"/>
  <c r="D115" i="4" s="1"/>
  <c r="W89" i="23"/>
  <c r="W203" i="23" s="1"/>
  <c r="V89" i="23"/>
  <c r="U89" i="23"/>
  <c r="U203" i="23" s="1"/>
  <c r="T89" i="23"/>
  <c r="T203" i="23" s="1"/>
  <c r="S89" i="23"/>
  <c r="S203" i="23" s="1"/>
  <c r="R89" i="23"/>
  <c r="Q89" i="23"/>
  <c r="Q203" i="23" s="1"/>
  <c r="P89" i="23"/>
  <c r="P203" i="23" s="1"/>
  <c r="O89" i="23"/>
  <c r="O203" i="23" s="1"/>
  <c r="N89" i="23"/>
  <c r="M89" i="23"/>
  <c r="M203" i="23" s="1"/>
  <c r="L89" i="23"/>
  <c r="L203" i="23" s="1"/>
  <c r="K89" i="23"/>
  <c r="K203" i="23" s="1"/>
  <c r="J89" i="23"/>
  <c r="I89" i="23"/>
  <c r="I203" i="23" s="1"/>
  <c r="H89" i="23"/>
  <c r="H203" i="23" s="1"/>
  <c r="G89" i="23"/>
  <c r="G203" i="23" s="1"/>
  <c r="F89" i="23"/>
  <c r="F203" i="23" s="1"/>
  <c r="E89" i="23"/>
  <c r="E48" i="23" s="1"/>
  <c r="E61" i="20" s="1"/>
  <c r="E114" i="4" s="1"/>
  <c r="D89" i="23"/>
  <c r="D203" i="23" s="1"/>
  <c r="C89" i="23"/>
  <c r="C203" i="23" s="1"/>
  <c r="B89" i="23"/>
  <c r="W79" i="23"/>
  <c r="W202" i="23" s="1"/>
  <c r="V79" i="23"/>
  <c r="V202" i="23" s="1"/>
  <c r="U79" i="23"/>
  <c r="U202" i="23" s="1"/>
  <c r="T79" i="23"/>
  <c r="T202" i="23" s="1"/>
  <c r="S79" i="23"/>
  <c r="R79" i="23"/>
  <c r="R202" i="23" s="1"/>
  <c r="Q79" i="23"/>
  <c r="Q202" i="23" s="1"/>
  <c r="P79" i="23"/>
  <c r="O79" i="23"/>
  <c r="O202" i="23" s="1"/>
  <c r="N79" i="23"/>
  <c r="N202" i="23" s="1"/>
  <c r="M79" i="23"/>
  <c r="M202" i="23" s="1"/>
  <c r="L79" i="23"/>
  <c r="L202" i="23" s="1"/>
  <c r="K79" i="23"/>
  <c r="K202" i="23" s="1"/>
  <c r="J79" i="23"/>
  <c r="J202" i="23" s="1"/>
  <c r="I79" i="23"/>
  <c r="I202" i="23" s="1"/>
  <c r="H79" i="23"/>
  <c r="G79" i="23"/>
  <c r="G202" i="23" s="1"/>
  <c r="F79" i="23"/>
  <c r="F202" i="23" s="1"/>
  <c r="E79" i="23"/>
  <c r="E202" i="23" s="1"/>
  <c r="D79" i="23"/>
  <c r="D202" i="23" s="1"/>
  <c r="C79" i="23"/>
  <c r="C202" i="23" s="1"/>
  <c r="B79" i="23"/>
  <c r="B202" i="23" s="1"/>
  <c r="W60" i="23"/>
  <c r="W201" i="23" s="1"/>
  <c r="V60" i="23"/>
  <c r="U60" i="23"/>
  <c r="U201" i="23" s="1"/>
  <c r="T60" i="23"/>
  <c r="T201" i="23" s="1"/>
  <c r="S60" i="23"/>
  <c r="S201" i="23" s="1"/>
  <c r="R60" i="23"/>
  <c r="R201" i="23" s="1"/>
  <c r="Q60" i="23"/>
  <c r="P60" i="23"/>
  <c r="P201" i="23" s="1"/>
  <c r="O60" i="23"/>
  <c r="O201" i="23" s="1"/>
  <c r="N60" i="23"/>
  <c r="M60" i="23"/>
  <c r="M201" i="23" s="1"/>
  <c r="L60" i="23"/>
  <c r="L201" i="23" s="1"/>
  <c r="K60" i="23"/>
  <c r="K201" i="23" s="1"/>
  <c r="J60" i="23"/>
  <c r="J201" i="23" s="1"/>
  <c r="I60" i="23"/>
  <c r="I48" i="23" s="1"/>
  <c r="H60" i="23"/>
  <c r="H201" i="23" s="1"/>
  <c r="G60" i="23"/>
  <c r="G201" i="23" s="1"/>
  <c r="F60" i="23"/>
  <c r="E60" i="23"/>
  <c r="E201" i="23" s="1"/>
  <c r="D60" i="23"/>
  <c r="D201" i="23" s="1"/>
  <c r="C60" i="23"/>
  <c r="C201" i="23" s="1"/>
  <c r="B60" i="23"/>
  <c r="B201" i="23" s="1"/>
  <c r="W33" i="23"/>
  <c r="W192" i="23" s="1"/>
  <c r="V33" i="23"/>
  <c r="V192" i="23" s="1"/>
  <c r="U33" i="23"/>
  <c r="U192" i="23" s="1"/>
  <c r="T33" i="23"/>
  <c r="T192" i="23" s="1"/>
  <c r="S33" i="23"/>
  <c r="S192" i="23" s="1"/>
  <c r="R33" i="23"/>
  <c r="Q33" i="23"/>
  <c r="P33" i="23"/>
  <c r="P192" i="23" s="1"/>
  <c r="O33" i="23"/>
  <c r="O192" i="23" s="1"/>
  <c r="N33" i="23"/>
  <c r="N192" i="23" s="1"/>
  <c r="M33" i="23"/>
  <c r="M192" i="23" s="1"/>
  <c r="L33" i="23"/>
  <c r="L192" i="23" s="1"/>
  <c r="K33" i="23"/>
  <c r="K192" i="23" s="1"/>
  <c r="J33" i="23"/>
  <c r="I33" i="23"/>
  <c r="H33" i="23"/>
  <c r="H192" i="23" s="1"/>
  <c r="G33" i="23"/>
  <c r="G192" i="23" s="1"/>
  <c r="F33" i="23"/>
  <c r="F192" i="23" s="1"/>
  <c r="E33" i="23"/>
  <c r="E192" i="23" s="1"/>
  <c r="D33" i="23"/>
  <c r="D192" i="23" s="1"/>
  <c r="C33" i="23"/>
  <c r="C192" i="23" s="1"/>
  <c r="B33" i="23"/>
  <c r="C5" i="23"/>
  <c r="C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M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T165" i="22" s="1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D165" i="22" s="1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L165" i="22" s="1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C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U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R146" i="22" s="1"/>
  <c r="Q148" i="22"/>
  <c r="P148" i="22"/>
  <c r="O148" i="22"/>
  <c r="N148" i="22"/>
  <c r="M148" i="22"/>
  <c r="L148" i="22"/>
  <c r="K148" i="22"/>
  <c r="J148" i="22"/>
  <c r="J146" i="22" s="1"/>
  <c r="I148" i="22"/>
  <c r="H148" i="22"/>
  <c r="G148" i="22"/>
  <c r="F148" i="22"/>
  <c r="E148" i="22"/>
  <c r="D148" i="22"/>
  <c r="C148" i="22"/>
  <c r="B148" i="22"/>
  <c r="B146" i="22" s="1"/>
  <c r="W147" i="22"/>
  <c r="V147" i="22"/>
  <c r="V146" i="22" s="1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R141" i="22"/>
  <c r="Q141" i="22"/>
  <c r="I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R132" i="22" s="1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R119" i="22"/>
  <c r="Q119" i="22"/>
  <c r="P119" i="22"/>
  <c r="O119" i="22"/>
  <c r="N119" i="22"/>
  <c r="M119" i="22"/>
  <c r="M175" i="22" s="1"/>
  <c r="L119" i="22"/>
  <c r="K119" i="22"/>
  <c r="J119" i="22"/>
  <c r="I119" i="22"/>
  <c r="H119" i="22"/>
  <c r="G119" i="22"/>
  <c r="F119" i="22"/>
  <c r="F213" i="22" s="1"/>
  <c r="E119" i="22"/>
  <c r="D119" i="22"/>
  <c r="C119" i="22"/>
  <c r="B119" i="22"/>
  <c r="W110" i="22"/>
  <c r="W171" i="22" s="1"/>
  <c r="V110" i="22"/>
  <c r="U110" i="22"/>
  <c r="U171" i="22" s="1"/>
  <c r="T110" i="22"/>
  <c r="S110" i="22"/>
  <c r="R110" i="22"/>
  <c r="R171" i="22" s="1"/>
  <c r="Q110" i="22"/>
  <c r="Q171" i="22" s="1"/>
  <c r="P110" i="22"/>
  <c r="P171" i="22" s="1"/>
  <c r="O110" i="22"/>
  <c r="O171" i="22" s="1"/>
  <c r="N110" i="22"/>
  <c r="M110" i="22"/>
  <c r="L110" i="22"/>
  <c r="K110" i="22"/>
  <c r="J110" i="22"/>
  <c r="J171" i="22" s="1"/>
  <c r="I110" i="22"/>
  <c r="I171" i="22" s="1"/>
  <c r="H110" i="22"/>
  <c r="H171" i="22" s="1"/>
  <c r="G110" i="22"/>
  <c r="G171" i="22" s="1"/>
  <c r="F110" i="22"/>
  <c r="E110" i="22"/>
  <c r="E171" i="22" s="1"/>
  <c r="D110" i="22"/>
  <c r="D211" i="22" s="1"/>
  <c r="C110" i="22"/>
  <c r="B110" i="22"/>
  <c r="B171" i="22" s="1"/>
  <c r="W89" i="22"/>
  <c r="V89" i="22"/>
  <c r="U89" i="22"/>
  <c r="T89" i="22"/>
  <c r="S89" i="22"/>
  <c r="S160" i="22" s="1"/>
  <c r="R89" i="22"/>
  <c r="Q89" i="22"/>
  <c r="P89" i="22"/>
  <c r="O89" i="22"/>
  <c r="N89" i="22"/>
  <c r="M89" i="22"/>
  <c r="L89" i="22"/>
  <c r="K89" i="22"/>
  <c r="K160" i="22" s="1"/>
  <c r="J89" i="22"/>
  <c r="I89" i="22"/>
  <c r="H89" i="22"/>
  <c r="G89" i="22"/>
  <c r="F89" i="22"/>
  <c r="E89" i="22"/>
  <c r="D89" i="22"/>
  <c r="C89" i="22"/>
  <c r="B89" i="22"/>
  <c r="W79" i="22"/>
  <c r="V79" i="22"/>
  <c r="U79" i="22"/>
  <c r="T79" i="22"/>
  <c r="S79" i="22"/>
  <c r="R79" i="22"/>
  <c r="R157" i="22" s="1"/>
  <c r="Q79" i="22"/>
  <c r="Q157" i="22" s="1"/>
  <c r="P79" i="22"/>
  <c r="P157" i="22" s="1"/>
  <c r="O79" i="22"/>
  <c r="N79" i="22"/>
  <c r="M79" i="22"/>
  <c r="M157" i="22" s="1"/>
  <c r="L79" i="22"/>
  <c r="K79" i="22"/>
  <c r="J79" i="22"/>
  <c r="J157" i="22" s="1"/>
  <c r="I79" i="22"/>
  <c r="I157" i="22" s="1"/>
  <c r="H79" i="22"/>
  <c r="H157" i="22" s="1"/>
  <c r="G79" i="22"/>
  <c r="F79" i="22"/>
  <c r="E79" i="22"/>
  <c r="E157" i="22" s="1"/>
  <c r="D79" i="22"/>
  <c r="C79" i="22"/>
  <c r="B79" i="22"/>
  <c r="B157" i="22" s="1"/>
  <c r="W60" i="22"/>
  <c r="W153" i="22" s="1"/>
  <c r="V60" i="22"/>
  <c r="V153" i="22" s="1"/>
  <c r="U60" i="22"/>
  <c r="T60" i="22"/>
  <c r="S60" i="22"/>
  <c r="R60" i="22"/>
  <c r="R153" i="22" s="1"/>
  <c r="Q60" i="22"/>
  <c r="Q153" i="22" s="1"/>
  <c r="P60" i="22"/>
  <c r="P153" i="22" s="1"/>
  <c r="O60" i="22"/>
  <c r="O153" i="22" s="1"/>
  <c r="N60" i="22"/>
  <c r="N153" i="22" s="1"/>
  <c r="M60" i="22"/>
  <c r="L60" i="22"/>
  <c r="K60" i="22"/>
  <c r="J60" i="22"/>
  <c r="J153" i="22" s="1"/>
  <c r="I60" i="22"/>
  <c r="I153" i="22" s="1"/>
  <c r="H60" i="22"/>
  <c r="H153" i="22" s="1"/>
  <c r="G60" i="22"/>
  <c r="G153" i="22" s="1"/>
  <c r="F60" i="22"/>
  <c r="F153" i="22" s="1"/>
  <c r="E60" i="22"/>
  <c r="E153" i="22" s="1"/>
  <c r="D60" i="22"/>
  <c r="C60" i="22"/>
  <c r="B60" i="22"/>
  <c r="B153" i="22" s="1"/>
  <c r="W33" i="22"/>
  <c r="W141" i="22" s="1"/>
  <c r="V33" i="22"/>
  <c r="V141" i="22" s="1"/>
  <c r="U33" i="22"/>
  <c r="U141" i="22" s="1"/>
  <c r="T33" i="22"/>
  <c r="S33" i="22"/>
  <c r="R33" i="22"/>
  <c r="Q33" i="22"/>
  <c r="P33" i="22"/>
  <c r="O33" i="22"/>
  <c r="O141" i="22" s="1"/>
  <c r="N33" i="22"/>
  <c r="N141" i="22" s="1"/>
  <c r="M33" i="22"/>
  <c r="M141" i="22" s="1"/>
  <c r="L33" i="22"/>
  <c r="K33" i="22"/>
  <c r="J33" i="22"/>
  <c r="J141" i="22" s="1"/>
  <c r="J132" i="22" s="1"/>
  <c r="I33" i="22"/>
  <c r="H33" i="22"/>
  <c r="G33" i="22"/>
  <c r="G141" i="22" s="1"/>
  <c r="F33" i="22"/>
  <c r="F141" i="22" s="1"/>
  <c r="E33" i="22"/>
  <c r="E141" i="22" s="1"/>
  <c r="D33" i="22"/>
  <c r="D192" i="22" s="1"/>
  <c r="C33" i="22"/>
  <c r="B33" i="22"/>
  <c r="B141" i="22" s="1"/>
  <c r="B132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D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M165" i="21" s="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O165" i="21" s="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N165" i="21" s="1"/>
  <c r="M166" i="21"/>
  <c r="L166" i="21"/>
  <c r="K166" i="21"/>
  <c r="J166" i="21"/>
  <c r="I166" i="21"/>
  <c r="H166" i="21"/>
  <c r="G166" i="21"/>
  <c r="G165" i="21" s="1"/>
  <c r="F166" i="21"/>
  <c r="E166" i="21"/>
  <c r="D166" i="21"/>
  <c r="C166" i="21"/>
  <c r="B166" i="21"/>
  <c r="W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B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P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C146" i="21" s="1"/>
  <c r="B148" i="21"/>
  <c r="W147" i="21"/>
  <c r="V147" i="21"/>
  <c r="U147" i="21"/>
  <c r="U146" i="21" s="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F146" i="21" s="1"/>
  <c r="E147" i="21"/>
  <c r="D147" i="21"/>
  <c r="C147" i="21"/>
  <c r="B147" i="21"/>
  <c r="L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D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D132" i="21"/>
  <c r="W119" i="21"/>
  <c r="V119" i="21"/>
  <c r="V213" i="21" s="1"/>
  <c r="U119" i="21"/>
  <c r="T119" i="21"/>
  <c r="S119" i="21"/>
  <c r="R119" i="21"/>
  <c r="R213" i="21" s="1"/>
  <c r="Q119" i="21"/>
  <c r="P119" i="21"/>
  <c r="P175" i="21" s="1"/>
  <c r="O119" i="21"/>
  <c r="N119" i="21"/>
  <c r="N213" i="21" s="1"/>
  <c r="M119" i="21"/>
  <c r="L119" i="21"/>
  <c r="K119" i="21"/>
  <c r="J119" i="21"/>
  <c r="J213" i="21" s="1"/>
  <c r="I119" i="21"/>
  <c r="H119" i="21"/>
  <c r="H213" i="21" s="1"/>
  <c r="G119" i="21"/>
  <c r="F119" i="21"/>
  <c r="F213" i="21" s="1"/>
  <c r="E119" i="21"/>
  <c r="D119" i="21"/>
  <c r="C119" i="21"/>
  <c r="B119" i="21"/>
  <c r="B213" i="21" s="1"/>
  <c r="W110" i="21"/>
  <c r="V110" i="21"/>
  <c r="U110" i="21"/>
  <c r="T110" i="21"/>
  <c r="T171" i="21" s="1"/>
  <c r="S110" i="21"/>
  <c r="R110" i="21"/>
  <c r="R211" i="21" s="1"/>
  <c r="Q110" i="21"/>
  <c r="P110" i="21"/>
  <c r="P211" i="21" s="1"/>
  <c r="O110" i="21"/>
  <c r="N110" i="21"/>
  <c r="M110" i="21"/>
  <c r="L110" i="21"/>
  <c r="L171" i="21" s="1"/>
  <c r="K110" i="21"/>
  <c r="J110" i="21"/>
  <c r="J211" i="21" s="1"/>
  <c r="I110" i="21"/>
  <c r="H110" i="21"/>
  <c r="H211" i="21" s="1"/>
  <c r="G110" i="21"/>
  <c r="F110" i="21"/>
  <c r="E110" i="21"/>
  <c r="D110" i="21"/>
  <c r="D171" i="21" s="1"/>
  <c r="C110" i="21"/>
  <c r="B110" i="21"/>
  <c r="B211" i="21" s="1"/>
  <c r="W89" i="21"/>
  <c r="V89" i="21"/>
  <c r="V203" i="21" s="1"/>
  <c r="U89" i="21"/>
  <c r="T89" i="21"/>
  <c r="S89" i="21"/>
  <c r="R89" i="21"/>
  <c r="R203" i="21" s="1"/>
  <c r="Q89" i="21"/>
  <c r="Q203" i="21" s="1"/>
  <c r="P89" i="21"/>
  <c r="P203" i="21" s="1"/>
  <c r="O89" i="21"/>
  <c r="N89" i="21"/>
  <c r="N203" i="21" s="1"/>
  <c r="M89" i="21"/>
  <c r="L89" i="21"/>
  <c r="K89" i="21"/>
  <c r="J89" i="21"/>
  <c r="J203" i="21" s="1"/>
  <c r="I89" i="21"/>
  <c r="I203" i="21" s="1"/>
  <c r="H89" i="21"/>
  <c r="H203" i="21" s="1"/>
  <c r="G89" i="21"/>
  <c r="F89" i="21"/>
  <c r="F160" i="21" s="1"/>
  <c r="E89" i="21"/>
  <c r="D89" i="21"/>
  <c r="C89" i="21"/>
  <c r="B89" i="21"/>
  <c r="B203" i="21" s="1"/>
  <c r="W79" i="21"/>
  <c r="V79" i="21"/>
  <c r="U79" i="21"/>
  <c r="T79" i="21"/>
  <c r="T157" i="21" s="1"/>
  <c r="S79" i="21"/>
  <c r="S202" i="21" s="1"/>
  <c r="R79" i="21"/>
  <c r="R202" i="21" s="1"/>
  <c r="Q79" i="21"/>
  <c r="P79" i="21"/>
  <c r="P202" i="21" s="1"/>
  <c r="O79" i="21"/>
  <c r="N79" i="21"/>
  <c r="M79" i="21"/>
  <c r="L79" i="21"/>
  <c r="L157" i="21" s="1"/>
  <c r="K79" i="21"/>
  <c r="K202" i="21" s="1"/>
  <c r="J79" i="21"/>
  <c r="J202" i="21" s="1"/>
  <c r="I79" i="21"/>
  <c r="H79" i="21"/>
  <c r="H202" i="21" s="1"/>
  <c r="G79" i="21"/>
  <c r="F79" i="21"/>
  <c r="E79" i="21"/>
  <c r="D79" i="21"/>
  <c r="D157" i="21" s="1"/>
  <c r="C79" i="21"/>
  <c r="C202" i="21" s="1"/>
  <c r="B79" i="21"/>
  <c r="B202" i="21" s="1"/>
  <c r="W60" i="21"/>
  <c r="W201" i="21" s="1"/>
  <c r="V60" i="21"/>
  <c r="V201" i="21" s="1"/>
  <c r="U60" i="21"/>
  <c r="T60" i="21"/>
  <c r="T201" i="21" s="1"/>
  <c r="S60" i="21"/>
  <c r="S201" i="21" s="1"/>
  <c r="R60" i="21"/>
  <c r="R201" i="21" s="1"/>
  <c r="Q60" i="21"/>
  <c r="P60" i="21"/>
  <c r="P201" i="21" s="1"/>
  <c r="O60" i="21"/>
  <c r="O201" i="21" s="1"/>
  <c r="N60" i="21"/>
  <c r="N201" i="21" s="1"/>
  <c r="M60" i="21"/>
  <c r="L60" i="21"/>
  <c r="L201" i="21" s="1"/>
  <c r="K60" i="21"/>
  <c r="K201" i="21" s="1"/>
  <c r="J60" i="21"/>
  <c r="J201" i="21" s="1"/>
  <c r="I60" i="21"/>
  <c r="H60" i="21"/>
  <c r="H201" i="21" s="1"/>
  <c r="G60" i="21"/>
  <c r="G201" i="21" s="1"/>
  <c r="F60" i="21"/>
  <c r="F201" i="21" s="1"/>
  <c r="E60" i="21"/>
  <c r="D60" i="21"/>
  <c r="D201" i="21" s="1"/>
  <c r="C60" i="21"/>
  <c r="C201" i="21" s="1"/>
  <c r="B60" i="21"/>
  <c r="B201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41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41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41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O71" i="20"/>
  <c r="S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B62" i="20"/>
  <c r="I61" i="20"/>
  <c r="W58" i="20"/>
  <c r="V58" i="20"/>
  <c r="U58" i="20"/>
  <c r="T58" i="20"/>
  <c r="T42" i="7" s="1"/>
  <c r="S58" i="20"/>
  <c r="S42" i="7" s="1"/>
  <c r="R58" i="20"/>
  <c r="R42" i="7" s="1"/>
  <c r="Q58" i="20"/>
  <c r="Q42" i="7" s="1"/>
  <c r="P58" i="20"/>
  <c r="O58" i="20"/>
  <c r="N58" i="20"/>
  <c r="M58" i="20"/>
  <c r="M42" i="7" s="1"/>
  <c r="L58" i="20"/>
  <c r="K58" i="20"/>
  <c r="K42" i="7" s="1"/>
  <c r="J58" i="20"/>
  <c r="I58" i="20"/>
  <c r="I42" i="7" s="1"/>
  <c r="H58" i="20"/>
  <c r="H42" i="7" s="1"/>
  <c r="G58" i="20"/>
  <c r="F58" i="20"/>
  <c r="E58" i="20"/>
  <c r="D58" i="20"/>
  <c r="C58" i="20"/>
  <c r="B58" i="20"/>
  <c r="W54" i="20"/>
  <c r="V54" i="20"/>
  <c r="V71" i="20" s="1"/>
  <c r="U54" i="20"/>
  <c r="U71" i="20" s="1"/>
  <c r="T54" i="20"/>
  <c r="T71" i="20" s="1"/>
  <c r="S54" i="20"/>
  <c r="S71" i="20" s="1"/>
  <c r="R54" i="20"/>
  <c r="Q54" i="20"/>
  <c r="Q68" i="4" s="1"/>
  <c r="P54" i="20"/>
  <c r="O54" i="20"/>
  <c r="N54" i="20"/>
  <c r="N71" i="20" s="1"/>
  <c r="M54" i="20"/>
  <c r="M71" i="20" s="1"/>
  <c r="L54" i="20"/>
  <c r="L71" i="20" s="1"/>
  <c r="K54" i="20"/>
  <c r="K71" i="20" s="1"/>
  <c r="J54" i="20"/>
  <c r="J71" i="20" s="1"/>
  <c r="I54" i="20"/>
  <c r="H54" i="20"/>
  <c r="G54" i="20"/>
  <c r="G71" i="20" s="1"/>
  <c r="F54" i="20"/>
  <c r="F71" i="20" s="1"/>
  <c r="E54" i="20"/>
  <c r="E71" i="20" s="1"/>
  <c r="D54" i="20"/>
  <c r="C54" i="20"/>
  <c r="C71" i="20" s="1"/>
  <c r="B54" i="20"/>
  <c r="B71" i="20" s="1"/>
  <c r="W53" i="20"/>
  <c r="W70" i="20" s="1"/>
  <c r="V53" i="20"/>
  <c r="V67" i="4" s="1"/>
  <c r="U53" i="20"/>
  <c r="U70" i="20" s="1"/>
  <c r="T53" i="20"/>
  <c r="T70" i="20" s="1"/>
  <c r="S53" i="20"/>
  <c r="S70" i="20" s="1"/>
  <c r="R53" i="20"/>
  <c r="R70" i="20" s="1"/>
  <c r="Q53" i="20"/>
  <c r="Q70" i="20" s="1"/>
  <c r="P53" i="20"/>
  <c r="P70" i="20" s="1"/>
  <c r="O53" i="20"/>
  <c r="O70" i="20" s="1"/>
  <c r="N53" i="20"/>
  <c r="N70" i="20" s="1"/>
  <c r="M53" i="20"/>
  <c r="M70" i="20" s="1"/>
  <c r="L53" i="20"/>
  <c r="L70" i="20" s="1"/>
  <c r="K53" i="20"/>
  <c r="K70" i="20" s="1"/>
  <c r="J53" i="20"/>
  <c r="J70" i="20" s="1"/>
  <c r="I53" i="20"/>
  <c r="I70" i="20" s="1"/>
  <c r="H53" i="20"/>
  <c r="G53" i="20"/>
  <c r="F53" i="20"/>
  <c r="E53" i="20"/>
  <c r="D53" i="20"/>
  <c r="C53" i="20"/>
  <c r="B53" i="20"/>
  <c r="B70" i="20" s="1"/>
  <c r="W52" i="20"/>
  <c r="W69" i="20" s="1"/>
  <c r="V52" i="20"/>
  <c r="U52" i="20"/>
  <c r="T52" i="20"/>
  <c r="S52" i="20"/>
  <c r="R52" i="20"/>
  <c r="R69" i="20" s="1"/>
  <c r="Q52" i="20"/>
  <c r="P52" i="20"/>
  <c r="O52" i="20"/>
  <c r="O51" i="20" s="1"/>
  <c r="O65" i="4" s="1"/>
  <c r="O138" i="4" s="1"/>
  <c r="N52" i="20"/>
  <c r="M52" i="20"/>
  <c r="M66" i="4" s="1"/>
  <c r="L52" i="20"/>
  <c r="L66" i="4" s="1"/>
  <c r="K52" i="20"/>
  <c r="K69" i="20" s="1"/>
  <c r="J52" i="20"/>
  <c r="J69" i="20" s="1"/>
  <c r="I52" i="20"/>
  <c r="I69" i="20" s="1"/>
  <c r="H52" i="20"/>
  <c r="G52" i="20"/>
  <c r="G69" i="20" s="1"/>
  <c r="F52" i="20"/>
  <c r="F66" i="4" s="1"/>
  <c r="F139" i="4" s="1"/>
  <c r="E52" i="20"/>
  <c r="E66" i="4" s="1"/>
  <c r="D52" i="20"/>
  <c r="D51" i="20" s="1"/>
  <c r="D65" i="4" s="1"/>
  <c r="D138" i="4" s="1"/>
  <c r="C52" i="20"/>
  <c r="C69" i="20" s="1"/>
  <c r="B52" i="20"/>
  <c r="B69" i="20" s="1"/>
  <c r="W51" i="20"/>
  <c r="T51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V13" i="4" s="1"/>
  <c r="U3" i="20"/>
  <c r="U13" i="4" s="1"/>
  <c r="T3" i="20"/>
  <c r="T13" i="4" s="1"/>
  <c r="S3" i="20"/>
  <c r="S13" i="4" s="1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E197" i="19" s="1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N203" i="19"/>
  <c r="F203" i="19"/>
  <c r="W202" i="19"/>
  <c r="V202" i="19"/>
  <c r="U202" i="19"/>
  <c r="T202" i="19"/>
  <c r="S202" i="19"/>
  <c r="R202" i="19"/>
  <c r="R197" i="19" s="1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L197" i="19" s="1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S197" i="19" s="1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V209" i="19" s="1"/>
  <c r="U142" i="19"/>
  <c r="T142" i="19"/>
  <c r="T209" i="19" s="1"/>
  <c r="S142" i="19"/>
  <c r="R142" i="19"/>
  <c r="Q142" i="19"/>
  <c r="P142" i="19"/>
  <c r="P209" i="19" s="1"/>
  <c r="O142" i="19"/>
  <c r="N142" i="19"/>
  <c r="M142" i="19"/>
  <c r="L142" i="19"/>
  <c r="L209" i="19" s="1"/>
  <c r="K142" i="19"/>
  <c r="J142" i="19"/>
  <c r="I142" i="19"/>
  <c r="I209" i="19" s="1"/>
  <c r="H142" i="19"/>
  <c r="H209" i="19" s="1"/>
  <c r="G142" i="19"/>
  <c r="F142" i="19"/>
  <c r="F209" i="19" s="1"/>
  <c r="E142" i="19"/>
  <c r="D142" i="19"/>
  <c r="D209" i="19" s="1"/>
  <c r="C142" i="19"/>
  <c r="B142" i="19"/>
  <c r="W121" i="19"/>
  <c r="V121" i="19"/>
  <c r="V203" i="19" s="1"/>
  <c r="U121" i="19"/>
  <c r="T121" i="19"/>
  <c r="S121" i="19"/>
  <c r="R121" i="19"/>
  <c r="R203" i="19" s="1"/>
  <c r="Q121" i="19"/>
  <c r="Q203" i="19" s="1"/>
  <c r="P121" i="19"/>
  <c r="P203" i="19" s="1"/>
  <c r="O121" i="19"/>
  <c r="N121" i="19"/>
  <c r="M121" i="19"/>
  <c r="M203" i="19" s="1"/>
  <c r="L121" i="19"/>
  <c r="K121" i="19"/>
  <c r="J121" i="19"/>
  <c r="J203" i="19" s="1"/>
  <c r="I121" i="19"/>
  <c r="H121" i="19"/>
  <c r="G121" i="19"/>
  <c r="F121" i="19"/>
  <c r="E121" i="19"/>
  <c r="D121" i="19"/>
  <c r="C121" i="19"/>
  <c r="B121" i="19"/>
  <c r="B203" i="19" s="1"/>
  <c r="W93" i="19"/>
  <c r="W61" i="19" s="1"/>
  <c r="W81" i="16" s="1"/>
  <c r="W110" i="4" s="1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S61" i="19" s="1"/>
  <c r="R72" i="19"/>
  <c r="R61" i="19" s="1"/>
  <c r="Q72" i="19"/>
  <c r="Q61" i="19" s="1"/>
  <c r="P72" i="19"/>
  <c r="O72" i="19"/>
  <c r="N72" i="19"/>
  <c r="N61" i="19" s="1"/>
  <c r="M72" i="19"/>
  <c r="L72" i="19"/>
  <c r="L61" i="19" s="1"/>
  <c r="K72" i="19"/>
  <c r="J72" i="19"/>
  <c r="J61" i="19" s="1"/>
  <c r="I72" i="19"/>
  <c r="I61" i="19" s="1"/>
  <c r="H72" i="19"/>
  <c r="G72" i="19"/>
  <c r="F72" i="19"/>
  <c r="F61" i="19" s="1"/>
  <c r="E72" i="19"/>
  <c r="E61" i="19" s="1"/>
  <c r="E81" i="16" s="1"/>
  <c r="E110" i="4" s="1"/>
  <c r="D72" i="19"/>
  <c r="D61" i="19" s="1"/>
  <c r="D81" i="16" s="1"/>
  <c r="D110" i="4" s="1"/>
  <c r="C72" i="19"/>
  <c r="C61" i="19" s="1"/>
  <c r="B72" i="19"/>
  <c r="W44" i="19"/>
  <c r="V44" i="19"/>
  <c r="V5" i="19" s="1"/>
  <c r="U44" i="19"/>
  <c r="T44" i="19"/>
  <c r="S44" i="19"/>
  <c r="S5" i="19" s="1"/>
  <c r="R44" i="19"/>
  <c r="Q44" i="19"/>
  <c r="P44" i="19"/>
  <c r="O44" i="19"/>
  <c r="N44" i="19"/>
  <c r="N5" i="19" s="1"/>
  <c r="M44" i="19"/>
  <c r="L44" i="19"/>
  <c r="K44" i="19"/>
  <c r="K5" i="19" s="1"/>
  <c r="J44" i="19"/>
  <c r="I44" i="19"/>
  <c r="I5" i="19" s="1"/>
  <c r="H44" i="19"/>
  <c r="H5" i="19" s="1"/>
  <c r="H80" i="16" s="1"/>
  <c r="H109" i="4" s="1"/>
  <c r="G44" i="19"/>
  <c r="F44" i="19"/>
  <c r="F5" i="19" s="1"/>
  <c r="E44" i="19"/>
  <c r="D44" i="19"/>
  <c r="C44" i="19"/>
  <c r="B44" i="19"/>
  <c r="U5" i="19"/>
  <c r="U176" i="19" s="1"/>
  <c r="C5" i="19"/>
  <c r="C176" i="19" s="1"/>
  <c r="B5" i="19"/>
  <c r="B80" i="16" s="1"/>
  <c r="B109" i="4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E197" i="18" s="1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U197" i="18" s="1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F197" i="18" s="1"/>
  <c r="E199" i="18"/>
  <c r="D199" i="18"/>
  <c r="C199" i="18"/>
  <c r="B199" i="18"/>
  <c r="W198" i="18"/>
  <c r="V198" i="18"/>
  <c r="V197" i="18" s="1"/>
  <c r="U198" i="18"/>
  <c r="T198" i="18"/>
  <c r="S198" i="18"/>
  <c r="R198" i="18"/>
  <c r="Q198" i="18"/>
  <c r="P198" i="18"/>
  <c r="O198" i="18"/>
  <c r="N198" i="18"/>
  <c r="N197" i="18" s="1"/>
  <c r="M198" i="18"/>
  <c r="M197" i="18" s="1"/>
  <c r="L198" i="18"/>
  <c r="K198" i="18"/>
  <c r="J198" i="18"/>
  <c r="I198" i="18"/>
  <c r="H198" i="18"/>
  <c r="G198" i="18"/>
  <c r="F198" i="18"/>
  <c r="E198" i="18"/>
  <c r="D198" i="18"/>
  <c r="D197" i="18" s="1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S190" i="18"/>
  <c r="K190" i="18"/>
  <c r="W189" i="18"/>
  <c r="V189" i="18"/>
  <c r="U189" i="18"/>
  <c r="T189" i="18"/>
  <c r="T178" i="18" s="1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P184" i="18"/>
  <c r="I184" i="18"/>
  <c r="H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C178" i="18" s="1"/>
  <c r="B182" i="18"/>
  <c r="W181" i="18"/>
  <c r="V181" i="18"/>
  <c r="U181" i="18"/>
  <c r="T181" i="18"/>
  <c r="S181" i="18"/>
  <c r="R181" i="18"/>
  <c r="R178" i="18" s="1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G178" i="18" s="1"/>
  <c r="F180" i="18"/>
  <c r="E180" i="18"/>
  <c r="D180" i="18"/>
  <c r="C180" i="18"/>
  <c r="B180" i="18"/>
  <c r="W179" i="18"/>
  <c r="V179" i="18"/>
  <c r="U179" i="18"/>
  <c r="T179" i="18"/>
  <c r="S179" i="18"/>
  <c r="S178" i="18" s="1"/>
  <c r="R179" i="18"/>
  <c r="Q179" i="18"/>
  <c r="P179" i="18"/>
  <c r="O179" i="18"/>
  <c r="N179" i="18"/>
  <c r="M179" i="18"/>
  <c r="L179" i="18"/>
  <c r="L178" i="18" s="1"/>
  <c r="K179" i="18"/>
  <c r="K178" i="18" s="1"/>
  <c r="J179" i="18"/>
  <c r="I179" i="18"/>
  <c r="I178" i="18" s="1"/>
  <c r="H179" i="18"/>
  <c r="G179" i="18"/>
  <c r="F179" i="18"/>
  <c r="E179" i="18"/>
  <c r="D179" i="18"/>
  <c r="D178" i="18" s="1"/>
  <c r="C179" i="18"/>
  <c r="B179" i="18"/>
  <c r="W142" i="18"/>
  <c r="V142" i="18"/>
  <c r="U142" i="18"/>
  <c r="T142" i="18"/>
  <c r="S142" i="18"/>
  <c r="R142" i="18"/>
  <c r="Q142" i="18"/>
  <c r="Q209" i="18" s="1"/>
  <c r="P142" i="18"/>
  <c r="P209" i="18" s="1"/>
  <c r="O142" i="18"/>
  <c r="N142" i="18"/>
  <c r="M142" i="18"/>
  <c r="L142" i="18"/>
  <c r="K142" i="18"/>
  <c r="J142" i="18"/>
  <c r="I142" i="18"/>
  <c r="H142" i="18"/>
  <c r="H209" i="18" s="1"/>
  <c r="G142" i="18"/>
  <c r="G209" i="18" s="1"/>
  <c r="F142" i="18"/>
  <c r="E142" i="18"/>
  <c r="D142" i="18"/>
  <c r="C142" i="18"/>
  <c r="B142" i="18"/>
  <c r="W121" i="18"/>
  <c r="V121" i="18"/>
  <c r="U121" i="18"/>
  <c r="U203" i="18" s="1"/>
  <c r="T121" i="18"/>
  <c r="T203" i="18" s="1"/>
  <c r="S121" i="18"/>
  <c r="S203" i="18" s="1"/>
  <c r="R121" i="18"/>
  <c r="R203" i="18" s="1"/>
  <c r="Q121" i="18"/>
  <c r="P121" i="18"/>
  <c r="O121" i="18"/>
  <c r="N121" i="18"/>
  <c r="M121" i="18"/>
  <c r="M203" i="18" s="1"/>
  <c r="L121" i="18"/>
  <c r="L203" i="18" s="1"/>
  <c r="K121" i="18"/>
  <c r="K203" i="18" s="1"/>
  <c r="J121" i="18"/>
  <c r="J203" i="18" s="1"/>
  <c r="I121" i="18"/>
  <c r="I203" i="18" s="1"/>
  <c r="H121" i="18"/>
  <c r="G121" i="18"/>
  <c r="F121" i="18"/>
  <c r="E121" i="18"/>
  <c r="D121" i="18"/>
  <c r="D203" i="18" s="1"/>
  <c r="C121" i="18"/>
  <c r="C203" i="18" s="1"/>
  <c r="B121" i="18"/>
  <c r="B203" i="18" s="1"/>
  <c r="W93" i="18"/>
  <c r="V93" i="18"/>
  <c r="V190" i="18" s="1"/>
  <c r="U93" i="18"/>
  <c r="T93" i="18"/>
  <c r="T190" i="18" s="1"/>
  <c r="S93" i="18"/>
  <c r="R93" i="18"/>
  <c r="R190" i="18" s="1"/>
  <c r="Q93" i="18"/>
  <c r="Q190" i="18" s="1"/>
  <c r="P93" i="18"/>
  <c r="O93" i="18"/>
  <c r="N93" i="18"/>
  <c r="N190" i="18" s="1"/>
  <c r="M93" i="18"/>
  <c r="L93" i="18"/>
  <c r="L190" i="18" s="1"/>
  <c r="K93" i="18"/>
  <c r="J93" i="18"/>
  <c r="J190" i="18" s="1"/>
  <c r="I93" i="18"/>
  <c r="I190" i="18" s="1"/>
  <c r="H93" i="18"/>
  <c r="G93" i="18"/>
  <c r="F93" i="18"/>
  <c r="F190" i="18" s="1"/>
  <c r="E93" i="18"/>
  <c r="D93" i="18"/>
  <c r="D190" i="18" s="1"/>
  <c r="C93" i="18"/>
  <c r="C190" i="18" s="1"/>
  <c r="B93" i="18"/>
  <c r="B190" i="18" s="1"/>
  <c r="W72" i="18"/>
  <c r="W184" i="18" s="1"/>
  <c r="V72" i="18"/>
  <c r="V184" i="18" s="1"/>
  <c r="U72" i="18"/>
  <c r="U184" i="18" s="1"/>
  <c r="T72" i="18"/>
  <c r="S72" i="18"/>
  <c r="R72" i="18"/>
  <c r="R184" i="18" s="1"/>
  <c r="Q72" i="18"/>
  <c r="Q184" i="18" s="1"/>
  <c r="P72" i="18"/>
  <c r="O72" i="18"/>
  <c r="O184" i="18" s="1"/>
  <c r="N72" i="18"/>
  <c r="N184" i="18" s="1"/>
  <c r="M72" i="18"/>
  <c r="M184" i="18" s="1"/>
  <c r="L72" i="18"/>
  <c r="K72" i="18"/>
  <c r="J72" i="18"/>
  <c r="J184" i="18" s="1"/>
  <c r="I72" i="18"/>
  <c r="H72" i="18"/>
  <c r="G72" i="18"/>
  <c r="G184" i="18" s="1"/>
  <c r="F72" i="18"/>
  <c r="F184" i="18" s="1"/>
  <c r="E72" i="18"/>
  <c r="E184" i="18" s="1"/>
  <c r="D72" i="18"/>
  <c r="C72" i="18"/>
  <c r="B72" i="18"/>
  <c r="B184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F5" i="18" s="1"/>
  <c r="F97" i="16" s="1"/>
  <c r="E44" i="18"/>
  <c r="E5" i="18" s="1"/>
  <c r="E97" i="16" s="1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V223" i="18" s="1"/>
  <c r="U16" i="18"/>
  <c r="U223" i="18" s="1"/>
  <c r="T16" i="18"/>
  <c r="T223" i="18" s="1"/>
  <c r="S16" i="18"/>
  <c r="S223" i="18" s="1"/>
  <c r="R16" i="18"/>
  <c r="R96" i="16" s="1"/>
  <c r="Q16" i="18"/>
  <c r="Q96" i="16" s="1"/>
  <c r="P16" i="18"/>
  <c r="P96" i="16" s="1"/>
  <c r="O16" i="18"/>
  <c r="O96" i="16" s="1"/>
  <c r="N16" i="18"/>
  <c r="N223" i="18" s="1"/>
  <c r="M16" i="18"/>
  <c r="M223" i="18" s="1"/>
  <c r="L16" i="18"/>
  <c r="L223" i="18" s="1"/>
  <c r="K16" i="18"/>
  <c r="K96" i="16" s="1"/>
  <c r="J16" i="18"/>
  <c r="J96" i="16" s="1"/>
  <c r="I16" i="18"/>
  <c r="H16" i="18"/>
  <c r="H96" i="16" s="1"/>
  <c r="G16" i="18"/>
  <c r="G96" i="16" s="1"/>
  <c r="F16" i="18"/>
  <c r="F223" i="18" s="1"/>
  <c r="E16" i="18"/>
  <c r="E223" i="18" s="1"/>
  <c r="D16" i="18"/>
  <c r="D223" i="18" s="1"/>
  <c r="C16" i="18"/>
  <c r="B16" i="18"/>
  <c r="B96" i="16" s="1"/>
  <c r="D5" i="18"/>
  <c r="D97" i="16" s="1"/>
  <c r="D95" i="16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H197" i="17" s="1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L197" i="17" s="1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P197" i="17" s="1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S197" i="17" s="1"/>
  <c r="R200" i="17"/>
  <c r="Q200" i="17"/>
  <c r="Q197" i="17" s="1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K197" i="17" s="1"/>
  <c r="J199" i="17"/>
  <c r="I199" i="17"/>
  <c r="H199" i="17"/>
  <c r="G199" i="17"/>
  <c r="F199" i="17"/>
  <c r="E199" i="17"/>
  <c r="D199" i="17"/>
  <c r="D197" i="17" s="1"/>
  <c r="C199" i="17"/>
  <c r="B199" i="17"/>
  <c r="W198" i="17"/>
  <c r="V198" i="17"/>
  <c r="U198" i="17"/>
  <c r="T198" i="17"/>
  <c r="T197" i="17" s="1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E197" i="17" s="1"/>
  <c r="D198" i="17"/>
  <c r="C198" i="17"/>
  <c r="C197" i="17" s="1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Q178" i="17" s="1"/>
  <c r="P179" i="17"/>
  <c r="O179" i="17"/>
  <c r="N179" i="17"/>
  <c r="M179" i="17"/>
  <c r="L179" i="17"/>
  <c r="K179" i="17"/>
  <c r="J179" i="17"/>
  <c r="I179" i="17"/>
  <c r="I178" i="17" s="1"/>
  <c r="H179" i="17"/>
  <c r="H178" i="17" s="1"/>
  <c r="G179" i="17"/>
  <c r="F179" i="17"/>
  <c r="E179" i="17"/>
  <c r="D179" i="17"/>
  <c r="C179" i="17"/>
  <c r="B179" i="17"/>
  <c r="I173" i="17"/>
  <c r="L166" i="17"/>
  <c r="J161" i="17"/>
  <c r="W142" i="17"/>
  <c r="W248" i="17" s="1"/>
  <c r="V142" i="17"/>
  <c r="U142" i="17"/>
  <c r="U248" i="17" s="1"/>
  <c r="T142" i="17"/>
  <c r="T248" i="17" s="1"/>
  <c r="S142" i="17"/>
  <c r="S209" i="17" s="1"/>
  <c r="R142" i="17"/>
  <c r="R209" i="17" s="1"/>
  <c r="Q142" i="17"/>
  <c r="Q209" i="17" s="1"/>
  <c r="P142" i="17"/>
  <c r="P248" i="17" s="1"/>
  <c r="O142" i="17"/>
  <c r="O248" i="17" s="1"/>
  <c r="N142" i="17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E142" i="17"/>
  <c r="E248" i="17" s="1"/>
  <c r="D142" i="17"/>
  <c r="D248" i="17" s="1"/>
  <c r="C142" i="17"/>
  <c r="C209" i="17" s="1"/>
  <c r="B142" i="17"/>
  <c r="B209" i="17" s="1"/>
  <c r="W121" i="17"/>
  <c r="W203" i="17" s="1"/>
  <c r="V121" i="17"/>
  <c r="V203" i="17" s="1"/>
  <c r="U121" i="17"/>
  <c r="U203" i="17" s="1"/>
  <c r="T121" i="17"/>
  <c r="S121" i="17"/>
  <c r="S246" i="17" s="1"/>
  <c r="R121" i="17"/>
  <c r="R203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K121" i="17"/>
  <c r="K246" i="17" s="1"/>
  <c r="J121" i="17"/>
  <c r="J246" i="17" s="1"/>
  <c r="I121" i="17"/>
  <c r="I246" i="17" s="1"/>
  <c r="H121" i="17"/>
  <c r="H246" i="17" s="1"/>
  <c r="G121" i="17"/>
  <c r="G203" i="17" s="1"/>
  <c r="F121" i="17"/>
  <c r="F203" i="17" s="1"/>
  <c r="E121" i="17"/>
  <c r="E203" i="17" s="1"/>
  <c r="D121" i="17"/>
  <c r="C121" i="17"/>
  <c r="C246" i="17" s="1"/>
  <c r="B121" i="17"/>
  <c r="B203" i="17" s="1"/>
  <c r="W93" i="17"/>
  <c r="W237" i="17" s="1"/>
  <c r="V93" i="17"/>
  <c r="V237" i="17" s="1"/>
  <c r="U93" i="17"/>
  <c r="U237" i="17" s="1"/>
  <c r="T93" i="17"/>
  <c r="S93" i="17"/>
  <c r="S237" i="17" s="1"/>
  <c r="R93" i="17"/>
  <c r="Q93" i="17"/>
  <c r="Q190" i="17" s="1"/>
  <c r="P93" i="17"/>
  <c r="P190" i="17" s="1"/>
  <c r="O93" i="17"/>
  <c r="O190" i="17" s="1"/>
  <c r="N93" i="17"/>
  <c r="N237" i="17" s="1"/>
  <c r="M93" i="17"/>
  <c r="M237" i="17" s="1"/>
  <c r="L93" i="17"/>
  <c r="K93" i="17"/>
  <c r="K237" i="17" s="1"/>
  <c r="J93" i="17"/>
  <c r="I93" i="17"/>
  <c r="I190" i="17" s="1"/>
  <c r="H93" i="17"/>
  <c r="H190" i="17" s="1"/>
  <c r="G93" i="17"/>
  <c r="G190" i="17" s="1"/>
  <c r="F93" i="17"/>
  <c r="F190" i="17" s="1"/>
  <c r="E93" i="17"/>
  <c r="E237" i="17" s="1"/>
  <c r="D93" i="17"/>
  <c r="C93" i="17"/>
  <c r="C237" i="17" s="1"/>
  <c r="B93" i="17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184" i="17" s="1"/>
  <c r="Q72" i="17"/>
  <c r="Q184" i="17" s="1"/>
  <c r="P72" i="17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184" i="17" s="1"/>
  <c r="I72" i="17"/>
  <c r="I184" i="17" s="1"/>
  <c r="H72" i="17"/>
  <c r="G72" i="17"/>
  <c r="G184" i="17" s="1"/>
  <c r="F72" i="17"/>
  <c r="F235" i="17" s="1"/>
  <c r="E72" i="17"/>
  <c r="E235" i="17" s="1"/>
  <c r="D72" i="17"/>
  <c r="D235" i="17" s="1"/>
  <c r="C72" i="17"/>
  <c r="C235" i="17" s="1"/>
  <c r="B72" i="17"/>
  <c r="B184" i="17" s="1"/>
  <c r="W44" i="17"/>
  <c r="V44" i="17"/>
  <c r="U44" i="17"/>
  <c r="T44" i="17"/>
  <c r="T5" i="17" s="1"/>
  <c r="S44" i="17"/>
  <c r="S226" i="17" s="1"/>
  <c r="R44" i="17"/>
  <c r="R226" i="17" s="1"/>
  <c r="Q44" i="17"/>
  <c r="Q226" i="17" s="1"/>
  <c r="P44" i="17"/>
  <c r="P226" i="17" s="1"/>
  <c r="O44" i="17"/>
  <c r="N44" i="17"/>
  <c r="M44" i="17"/>
  <c r="L44" i="17"/>
  <c r="K44" i="17"/>
  <c r="J44" i="17"/>
  <c r="J226" i="17" s="1"/>
  <c r="I44" i="17"/>
  <c r="I226" i="17" s="1"/>
  <c r="H44" i="17"/>
  <c r="H226" i="17" s="1"/>
  <c r="G44" i="17"/>
  <c r="F44" i="17"/>
  <c r="E44" i="17"/>
  <c r="D44" i="17"/>
  <c r="C44" i="17"/>
  <c r="B44" i="17"/>
  <c r="B5" i="17" s="1"/>
  <c r="U5" i="17"/>
  <c r="U174" i="17" s="1"/>
  <c r="S5" i="17"/>
  <c r="S173" i="17" s="1"/>
  <c r="M5" i="17"/>
  <c r="M174" i="17" s="1"/>
  <c r="L5" i="17"/>
  <c r="L162" i="17" s="1"/>
  <c r="K5" i="17"/>
  <c r="K173" i="17" s="1"/>
  <c r="J5" i="17"/>
  <c r="J174" i="17" s="1"/>
  <c r="I5" i="17"/>
  <c r="I174" i="17" s="1"/>
  <c r="E5" i="17"/>
  <c r="E174" i="17" s="1"/>
  <c r="D5" i="17"/>
  <c r="D170" i="17" s="1"/>
  <c r="C5" i="17"/>
  <c r="C173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V96" i="16"/>
  <c r="I96" i="16"/>
  <c r="F96" i="16"/>
  <c r="E96" i="16"/>
  <c r="D96" i="16"/>
  <c r="C96" i="16"/>
  <c r="Q92" i="16"/>
  <c r="I92" i="16"/>
  <c r="C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Q111" i="4" s="1"/>
  <c r="P82" i="16"/>
  <c r="O82" i="16"/>
  <c r="O111" i="4" s="1"/>
  <c r="N82" i="16"/>
  <c r="N111" i="4" s="1"/>
  <c r="M82" i="16"/>
  <c r="L82" i="16"/>
  <c r="L111" i="4" s="1"/>
  <c r="K82" i="16"/>
  <c r="J82" i="16"/>
  <c r="I82" i="16"/>
  <c r="I111" i="4" s="1"/>
  <c r="H82" i="16"/>
  <c r="H111" i="4" s="1"/>
  <c r="G82" i="16"/>
  <c r="G111" i="4" s="1"/>
  <c r="F82" i="16"/>
  <c r="E82" i="16"/>
  <c r="D82" i="16"/>
  <c r="D111" i="4" s="1"/>
  <c r="C82" i="16"/>
  <c r="C111" i="4" s="1"/>
  <c r="B82" i="16"/>
  <c r="B111" i="4" s="1"/>
  <c r="N81" i="16"/>
  <c r="N110" i="4" s="1"/>
  <c r="L81" i="16"/>
  <c r="L110" i="4" s="1"/>
  <c r="F81" i="16"/>
  <c r="F110" i="4" s="1"/>
  <c r="C81" i="16"/>
  <c r="C110" i="4" s="1"/>
  <c r="U80" i="16"/>
  <c r="U109" i="4" s="1"/>
  <c r="W78" i="16"/>
  <c r="W41" i="7" s="1"/>
  <c r="V78" i="16"/>
  <c r="U78" i="16"/>
  <c r="T78" i="16"/>
  <c r="S78" i="16"/>
  <c r="R78" i="16"/>
  <c r="Q78" i="16"/>
  <c r="P78" i="16"/>
  <c r="O78" i="16"/>
  <c r="N78" i="16"/>
  <c r="N41" i="7" s="1"/>
  <c r="M78" i="16"/>
  <c r="L78" i="16"/>
  <c r="K78" i="16"/>
  <c r="J78" i="16"/>
  <c r="I78" i="16"/>
  <c r="I41" i="7" s="1"/>
  <c r="H78" i="16"/>
  <c r="G78" i="16"/>
  <c r="F78" i="16"/>
  <c r="F41" i="7" s="1"/>
  <c r="E78" i="16"/>
  <c r="D78" i="16"/>
  <c r="D41" i="7" s="1"/>
  <c r="C78" i="16"/>
  <c r="C41" i="7" s="1"/>
  <c r="B78" i="16"/>
  <c r="B41" i="7" s="1"/>
  <c r="C77" i="16"/>
  <c r="C76" i="16" s="1"/>
  <c r="A74" i="16"/>
  <c r="A73" i="16"/>
  <c r="W72" i="16"/>
  <c r="W90" i="16" s="1"/>
  <c r="V72" i="16"/>
  <c r="V90" i="16" s="1"/>
  <c r="U72" i="16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90" i="16" s="1"/>
  <c r="N72" i="16"/>
  <c r="N90" i="16" s="1"/>
  <c r="M72" i="16"/>
  <c r="L72" i="16"/>
  <c r="L90" i="16" s="1"/>
  <c r="K72" i="16"/>
  <c r="K90" i="16" s="1"/>
  <c r="J72" i="16"/>
  <c r="J71" i="16" s="1"/>
  <c r="I72" i="16"/>
  <c r="I90" i="16" s="1"/>
  <c r="H72" i="16"/>
  <c r="H90" i="16" s="1"/>
  <c r="G72" i="16"/>
  <c r="G90" i="16" s="1"/>
  <c r="F72" i="16"/>
  <c r="F90" i="16" s="1"/>
  <c r="E72" i="16"/>
  <c r="D72" i="16"/>
  <c r="D90" i="16" s="1"/>
  <c r="C72" i="16"/>
  <c r="B72" i="16"/>
  <c r="B71" i="16" s="1"/>
  <c r="A72" i="16"/>
  <c r="D71" i="16"/>
  <c r="C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U55" i="16"/>
  <c r="U93" i="16" s="1"/>
  <c r="T55" i="16"/>
  <c r="S55" i="16"/>
  <c r="S93" i="16" s="1"/>
  <c r="R55" i="16"/>
  <c r="Q55" i="16"/>
  <c r="Q93" i="16" s="1"/>
  <c r="P55" i="16"/>
  <c r="P93" i="16" s="1"/>
  <c r="O55" i="16"/>
  <c r="O93" i="16" s="1"/>
  <c r="N55" i="16"/>
  <c r="N64" i="4" s="1"/>
  <c r="N137" i="4" s="1"/>
  <c r="M55" i="16"/>
  <c r="M93" i="16" s="1"/>
  <c r="L55" i="16"/>
  <c r="K55" i="16"/>
  <c r="J55" i="16"/>
  <c r="I55" i="16"/>
  <c r="I93" i="16" s="1"/>
  <c r="H55" i="16"/>
  <c r="H93" i="16" s="1"/>
  <c r="G55" i="16"/>
  <c r="G93" i="16" s="1"/>
  <c r="F55" i="16"/>
  <c r="F64" i="4" s="1"/>
  <c r="E55" i="16"/>
  <c r="E93" i="16" s="1"/>
  <c r="D55" i="16"/>
  <c r="D103" i="16" s="1"/>
  <c r="D166" i="4" s="1"/>
  <c r="C55" i="16"/>
  <c r="C103" i="16" s="1"/>
  <c r="C166" i="4" s="1"/>
  <c r="B55" i="16"/>
  <c r="B103" i="16" s="1"/>
  <c r="B166" i="4" s="1"/>
  <c r="W54" i="16"/>
  <c r="W92" i="16" s="1"/>
  <c r="V54" i="16"/>
  <c r="V92" i="16" s="1"/>
  <c r="U54" i="16"/>
  <c r="U92" i="16" s="1"/>
  <c r="T54" i="16"/>
  <c r="S54" i="16"/>
  <c r="S92" i="16" s="1"/>
  <c r="R54" i="16"/>
  <c r="Q54" i="16"/>
  <c r="Q63" i="4" s="1"/>
  <c r="P54" i="16"/>
  <c r="P92" i="16" s="1"/>
  <c r="O54" i="16"/>
  <c r="O92" i="16" s="1"/>
  <c r="N54" i="16"/>
  <c r="N92" i="16" s="1"/>
  <c r="M54" i="16"/>
  <c r="M92" i="16" s="1"/>
  <c r="L54" i="16"/>
  <c r="K54" i="16"/>
  <c r="K92" i="16" s="1"/>
  <c r="J54" i="16"/>
  <c r="I54" i="16"/>
  <c r="H54" i="16"/>
  <c r="H63" i="4" s="1"/>
  <c r="H136" i="4" s="1"/>
  <c r="G54" i="16"/>
  <c r="F54" i="16"/>
  <c r="F92" i="16" s="1"/>
  <c r="E54" i="16"/>
  <c r="E92" i="16" s="1"/>
  <c r="D54" i="16"/>
  <c r="C54" i="16"/>
  <c r="C92" i="16" s="1"/>
  <c r="B54" i="16"/>
  <c r="B63" i="4" s="1"/>
  <c r="B136" i="4" s="1"/>
  <c r="K53" i="16"/>
  <c r="K91" i="16" s="1"/>
  <c r="J53" i="16"/>
  <c r="I53" i="16"/>
  <c r="I91" i="16" s="1"/>
  <c r="C53" i="16"/>
  <c r="C91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U4" i="16"/>
  <c r="T4" i="16"/>
  <c r="S4" i="16"/>
  <c r="S3" i="16" s="1"/>
  <c r="R4" i="16"/>
  <c r="R3" i="16" s="1"/>
  <c r="Q4" i="16"/>
  <c r="Q3" i="16" s="1"/>
  <c r="P4" i="16"/>
  <c r="P3" i="16" s="1"/>
  <c r="P9" i="4" s="1"/>
  <c r="O4" i="16"/>
  <c r="N4" i="16"/>
  <c r="N3" i="16" s="1"/>
  <c r="N9" i="4" s="1"/>
  <c r="M4" i="16"/>
  <c r="M3" i="16" s="1"/>
  <c r="M9" i="4" s="1"/>
  <c r="L4" i="16"/>
  <c r="K4" i="16"/>
  <c r="K3" i="16" s="1"/>
  <c r="J4" i="16"/>
  <c r="J3" i="16" s="1"/>
  <c r="I4" i="16"/>
  <c r="I3" i="16" s="1"/>
  <c r="H4" i="16"/>
  <c r="H3" i="16" s="1"/>
  <c r="H9" i="4" s="1"/>
  <c r="G4" i="16"/>
  <c r="F4" i="16"/>
  <c r="E4" i="16"/>
  <c r="E3" i="16" s="1"/>
  <c r="E9" i="4" s="1"/>
  <c r="D4" i="16"/>
  <c r="C4" i="16"/>
  <c r="C3" i="16" s="1"/>
  <c r="B4" i="16"/>
  <c r="B3" i="16" s="1"/>
  <c r="W3" i="16"/>
  <c r="V3" i="16"/>
  <c r="U3" i="16"/>
  <c r="U9" i="4" s="1"/>
  <c r="T3" i="16"/>
  <c r="O3" i="16"/>
  <c r="O9" i="4" s="1"/>
  <c r="L3" i="16"/>
  <c r="G3" i="16"/>
  <c r="F3" i="16"/>
  <c r="D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U218" i="15"/>
  <c r="V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O211" i="15"/>
  <c r="U210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H187" i="15" s="1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Q187" i="15" s="1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P187" i="15"/>
  <c r="I187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R162" i="15" s="1"/>
  <c r="Q163" i="15"/>
  <c r="P163" i="15"/>
  <c r="O163" i="15"/>
  <c r="N163" i="15"/>
  <c r="M163" i="15"/>
  <c r="L163" i="15"/>
  <c r="K163" i="15"/>
  <c r="J163" i="15"/>
  <c r="J162" i="15" s="1"/>
  <c r="I163" i="15"/>
  <c r="H163" i="15"/>
  <c r="G163" i="15"/>
  <c r="F163" i="15"/>
  <c r="E163" i="15"/>
  <c r="D163" i="15"/>
  <c r="C163" i="15"/>
  <c r="C162" i="15" s="1"/>
  <c r="B163" i="15"/>
  <c r="B162" i="15" s="1"/>
  <c r="W141" i="15"/>
  <c r="V141" i="15"/>
  <c r="U141" i="15"/>
  <c r="U115" i="15" s="1"/>
  <c r="U214" i="15" s="1"/>
  <c r="T141" i="15"/>
  <c r="S141" i="15"/>
  <c r="R141" i="15"/>
  <c r="R115" i="15" s="1"/>
  <c r="Q141" i="15"/>
  <c r="P141" i="15"/>
  <c r="O141" i="15"/>
  <c r="N141" i="15"/>
  <c r="N115" i="15" s="1"/>
  <c r="M141" i="15"/>
  <c r="M115" i="15" s="1"/>
  <c r="M210" i="15" s="1"/>
  <c r="L141" i="15"/>
  <c r="K141" i="15"/>
  <c r="J141" i="15"/>
  <c r="I141" i="15"/>
  <c r="H141" i="15"/>
  <c r="G141" i="15"/>
  <c r="G115" i="15" s="1"/>
  <c r="F141" i="15"/>
  <c r="F115" i="15" s="1"/>
  <c r="E141" i="15"/>
  <c r="E115" i="15" s="1"/>
  <c r="E210" i="15" s="1"/>
  <c r="D141" i="15"/>
  <c r="C141" i="15"/>
  <c r="B141" i="15"/>
  <c r="W115" i="15"/>
  <c r="V115" i="15"/>
  <c r="V213" i="15" s="1"/>
  <c r="O115" i="15"/>
  <c r="B115" i="15"/>
  <c r="B253" i="15" s="1"/>
  <c r="W97" i="15"/>
  <c r="W251" i="15" s="1"/>
  <c r="V97" i="15"/>
  <c r="V251" i="15" s="1"/>
  <c r="U97" i="15"/>
  <c r="T97" i="15"/>
  <c r="T199" i="15" s="1"/>
  <c r="S97" i="15"/>
  <c r="S251" i="15" s="1"/>
  <c r="R97" i="15"/>
  <c r="R251" i="15" s="1"/>
  <c r="Q97" i="15"/>
  <c r="Q251" i="15" s="1"/>
  <c r="P97" i="15"/>
  <c r="P251" i="15" s="1"/>
  <c r="O97" i="15"/>
  <c r="O199" i="15" s="1"/>
  <c r="N97" i="15"/>
  <c r="M97" i="15"/>
  <c r="L97" i="15"/>
  <c r="K97" i="15"/>
  <c r="J97" i="15"/>
  <c r="J199" i="15" s="1"/>
  <c r="I97" i="15"/>
  <c r="I199" i="15" s="1"/>
  <c r="H97" i="15"/>
  <c r="H199" i="15" s="1"/>
  <c r="G97" i="15"/>
  <c r="G199" i="15" s="1"/>
  <c r="F97" i="15"/>
  <c r="E97" i="15"/>
  <c r="D97" i="15"/>
  <c r="D199" i="15" s="1"/>
  <c r="C97" i="15"/>
  <c r="C199" i="15" s="1"/>
  <c r="B97" i="15"/>
  <c r="B199" i="15" s="1"/>
  <c r="W53" i="15"/>
  <c r="W34" i="15" s="1"/>
  <c r="W185" i="15" s="1"/>
  <c r="V53" i="15"/>
  <c r="U53" i="15"/>
  <c r="T53" i="15"/>
  <c r="S53" i="15"/>
  <c r="R53" i="15"/>
  <c r="Q53" i="15"/>
  <c r="P53" i="15"/>
  <c r="O53" i="15"/>
  <c r="O34" i="15" s="1"/>
  <c r="O181" i="15" s="1"/>
  <c r="N53" i="15"/>
  <c r="M53" i="15"/>
  <c r="L53" i="15"/>
  <c r="K53" i="15"/>
  <c r="J53" i="15"/>
  <c r="I53" i="15"/>
  <c r="I34" i="15" s="1"/>
  <c r="H53" i="15"/>
  <c r="H34" i="15" s="1"/>
  <c r="G53" i="15"/>
  <c r="G34" i="15" s="1"/>
  <c r="G181" i="15" s="1"/>
  <c r="F53" i="15"/>
  <c r="E53" i="15"/>
  <c r="D53" i="15"/>
  <c r="C53" i="15"/>
  <c r="B53" i="15"/>
  <c r="T34" i="15"/>
  <c r="T185" i="15" s="1"/>
  <c r="Q34" i="15"/>
  <c r="Q76" i="12" s="1"/>
  <c r="P34" i="15"/>
  <c r="P183" i="15" s="1"/>
  <c r="L34" i="15"/>
  <c r="L185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L204" i="14" s="1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T204" i="14" s="1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D204" i="14" s="1"/>
  <c r="C206" i="14"/>
  <c r="B206" i="14"/>
  <c r="W205" i="14"/>
  <c r="V205" i="14"/>
  <c r="U205" i="14"/>
  <c r="T205" i="14"/>
  <c r="S205" i="14"/>
  <c r="S204" i="14" s="1"/>
  <c r="R205" i="14"/>
  <c r="R204" i="14" s="1"/>
  <c r="Q205" i="14"/>
  <c r="P205" i="14"/>
  <c r="O205" i="14"/>
  <c r="N205" i="14"/>
  <c r="M205" i="14"/>
  <c r="L205" i="14"/>
  <c r="K205" i="14"/>
  <c r="K204" i="14" s="1"/>
  <c r="J205" i="14"/>
  <c r="I205" i="14"/>
  <c r="H205" i="14"/>
  <c r="G205" i="14"/>
  <c r="F205" i="14"/>
  <c r="E205" i="14"/>
  <c r="D205" i="14"/>
  <c r="C205" i="14"/>
  <c r="C204" i="14" s="1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L187" i="14" s="1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W187" i="14" s="1"/>
  <c r="V189" i="14"/>
  <c r="U189" i="14"/>
  <c r="T189" i="14"/>
  <c r="S189" i="14"/>
  <c r="S187" i="14" s="1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C187" i="14" s="1"/>
  <c r="B189" i="14"/>
  <c r="W188" i="14"/>
  <c r="V188" i="14"/>
  <c r="U188" i="14"/>
  <c r="T188" i="14"/>
  <c r="S188" i="14"/>
  <c r="R188" i="14"/>
  <c r="Q188" i="14"/>
  <c r="Q187" i="14" s="1"/>
  <c r="P188" i="14"/>
  <c r="O188" i="14"/>
  <c r="N188" i="14"/>
  <c r="M188" i="14"/>
  <c r="L188" i="14"/>
  <c r="K188" i="14"/>
  <c r="K187" i="14" s="1"/>
  <c r="J188" i="14"/>
  <c r="I188" i="14"/>
  <c r="H188" i="14"/>
  <c r="G188" i="14"/>
  <c r="F188" i="14"/>
  <c r="E188" i="14"/>
  <c r="D188" i="14"/>
  <c r="D187" i="14" s="1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S181" i="14"/>
  <c r="K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G171" i="14" s="1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H171" i="14" s="1"/>
  <c r="G173" i="14"/>
  <c r="F173" i="14"/>
  <c r="E173" i="14"/>
  <c r="D173" i="14"/>
  <c r="C173" i="14"/>
  <c r="B173" i="14"/>
  <c r="W172" i="14"/>
  <c r="W171" i="14" s="1"/>
  <c r="V172" i="14"/>
  <c r="V171" i="14" s="1"/>
  <c r="U172" i="14"/>
  <c r="T172" i="14"/>
  <c r="S172" i="14"/>
  <c r="R172" i="14"/>
  <c r="Q172" i="14"/>
  <c r="P172" i="14"/>
  <c r="O172" i="14"/>
  <c r="O171" i="14" s="1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W162" i="14" s="1"/>
  <c r="V166" i="14"/>
  <c r="U166" i="14"/>
  <c r="T166" i="14"/>
  <c r="S166" i="14"/>
  <c r="R166" i="14"/>
  <c r="Q166" i="14"/>
  <c r="P166" i="14"/>
  <c r="O166" i="14"/>
  <c r="O162" i="14" s="1"/>
  <c r="N166" i="14"/>
  <c r="M166" i="14"/>
  <c r="L166" i="14"/>
  <c r="K166" i="14"/>
  <c r="J166" i="14"/>
  <c r="I166" i="14"/>
  <c r="H166" i="14"/>
  <c r="H162" i="14" s="1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S162" i="14" s="1"/>
  <c r="R164" i="14"/>
  <c r="Q164" i="14"/>
  <c r="P164" i="14"/>
  <c r="O164" i="14"/>
  <c r="N164" i="14"/>
  <c r="M164" i="14"/>
  <c r="L164" i="14"/>
  <c r="K164" i="14"/>
  <c r="K162" i="14" s="1"/>
  <c r="J164" i="14"/>
  <c r="I164" i="14"/>
  <c r="H164" i="14"/>
  <c r="G164" i="14"/>
  <c r="G162" i="14" s="1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P162" i="14" s="1"/>
  <c r="O163" i="14"/>
  <c r="N163" i="14"/>
  <c r="M163" i="14"/>
  <c r="L163" i="14"/>
  <c r="K163" i="14"/>
  <c r="J163" i="14"/>
  <c r="I163" i="14"/>
  <c r="H163" i="14"/>
  <c r="G163" i="14"/>
  <c r="F163" i="14"/>
  <c r="E163" i="14"/>
  <c r="E162" i="14" s="1"/>
  <c r="D163" i="14"/>
  <c r="C163" i="14"/>
  <c r="B163" i="14"/>
  <c r="W141" i="14"/>
  <c r="W216" i="14" s="1"/>
  <c r="V141" i="14"/>
  <c r="U141" i="14"/>
  <c r="T141" i="14"/>
  <c r="T216" i="14" s="1"/>
  <c r="S141" i="14"/>
  <c r="S216" i="14" s="1"/>
  <c r="R141" i="14"/>
  <c r="Q141" i="14"/>
  <c r="Q216" i="14" s="1"/>
  <c r="P141" i="14"/>
  <c r="P216" i="14" s="1"/>
  <c r="O141" i="14"/>
  <c r="O216" i="14" s="1"/>
  <c r="N141" i="14"/>
  <c r="M141" i="14"/>
  <c r="L141" i="14"/>
  <c r="L216" i="14" s="1"/>
  <c r="K141" i="14"/>
  <c r="K216" i="14" s="1"/>
  <c r="J141" i="14"/>
  <c r="I141" i="14"/>
  <c r="I216" i="14" s="1"/>
  <c r="H141" i="14"/>
  <c r="H216" i="14" s="1"/>
  <c r="G141" i="14"/>
  <c r="G216" i="14" s="1"/>
  <c r="F141" i="14"/>
  <c r="E141" i="14"/>
  <c r="D141" i="14"/>
  <c r="D261" i="14" s="1"/>
  <c r="C141" i="14"/>
  <c r="C216" i="14" s="1"/>
  <c r="B141" i="14"/>
  <c r="W97" i="14"/>
  <c r="W199" i="14" s="1"/>
  <c r="V97" i="14"/>
  <c r="V199" i="14" s="1"/>
  <c r="U97" i="14"/>
  <c r="U199" i="14" s="1"/>
  <c r="T97" i="14"/>
  <c r="S97" i="14"/>
  <c r="S251" i="14" s="1"/>
  <c r="R97" i="14"/>
  <c r="R251" i="14" s="1"/>
  <c r="Q97" i="14"/>
  <c r="Q199" i="14" s="1"/>
  <c r="P97" i="14"/>
  <c r="P199" i="14" s="1"/>
  <c r="O97" i="14"/>
  <c r="O199" i="14" s="1"/>
  <c r="N97" i="14"/>
  <c r="N199" i="14" s="1"/>
  <c r="M97" i="14"/>
  <c r="M199" i="14" s="1"/>
  <c r="L97" i="14"/>
  <c r="K97" i="14"/>
  <c r="J97" i="14"/>
  <c r="I97" i="14"/>
  <c r="I199" i="14" s="1"/>
  <c r="H97" i="14"/>
  <c r="H199" i="14" s="1"/>
  <c r="G97" i="14"/>
  <c r="G199" i="14" s="1"/>
  <c r="F97" i="14"/>
  <c r="F199" i="14" s="1"/>
  <c r="E97" i="14"/>
  <c r="E199" i="14" s="1"/>
  <c r="D97" i="14"/>
  <c r="C97" i="14"/>
  <c r="B97" i="14"/>
  <c r="W53" i="14"/>
  <c r="W181" i="14" s="1"/>
  <c r="V53" i="14"/>
  <c r="U53" i="14"/>
  <c r="T53" i="14"/>
  <c r="T181" i="14" s="1"/>
  <c r="S53" i="14"/>
  <c r="R53" i="14"/>
  <c r="Q53" i="14"/>
  <c r="P53" i="14"/>
  <c r="O53" i="14"/>
  <c r="O181" i="14" s="1"/>
  <c r="N53" i="14"/>
  <c r="M53" i="14"/>
  <c r="L53" i="14"/>
  <c r="L181" i="14" s="1"/>
  <c r="K53" i="14"/>
  <c r="J53" i="14"/>
  <c r="I53" i="14"/>
  <c r="H53" i="14"/>
  <c r="G53" i="14"/>
  <c r="G181" i="14" s="1"/>
  <c r="F53" i="14"/>
  <c r="E53" i="14"/>
  <c r="D53" i="14"/>
  <c r="D181" i="14" s="1"/>
  <c r="C53" i="14"/>
  <c r="C181" i="14" s="1"/>
  <c r="B53" i="14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H224" i="13" s="1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D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L204" i="13" s="1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Q204" i="13" s="1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T204" i="13" s="1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E204" i="13" s="1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T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D187" i="13" s="1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P187" i="13" s="1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W187" i="13" s="1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L187" i="13" s="1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T181" i="13"/>
  <c r="S181" i="13"/>
  <c r="Q181" i="13"/>
  <c r="P181" i="13"/>
  <c r="O181" i="13"/>
  <c r="L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L171" i="13" s="1"/>
  <c r="K175" i="13"/>
  <c r="J175" i="13"/>
  <c r="I175" i="13"/>
  <c r="H175" i="13"/>
  <c r="G175" i="13"/>
  <c r="F175" i="13"/>
  <c r="E175" i="13"/>
  <c r="D175" i="13"/>
  <c r="C175" i="13"/>
  <c r="B175" i="13"/>
  <c r="W174" i="13"/>
  <c r="W171" i="13" s="1"/>
  <c r="V174" i="13"/>
  <c r="U174" i="13"/>
  <c r="T174" i="13"/>
  <c r="S174" i="13"/>
  <c r="R174" i="13"/>
  <c r="Q174" i="13"/>
  <c r="P174" i="13"/>
  <c r="P171" i="13" s="1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D171" i="13" s="1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H162" i="13" s="1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D162" i="13" s="1"/>
  <c r="C163" i="13"/>
  <c r="B163" i="13"/>
  <c r="W141" i="13"/>
  <c r="W261" i="13" s="1"/>
  <c r="V141" i="13"/>
  <c r="U141" i="13"/>
  <c r="U261" i="13" s="1"/>
  <c r="T141" i="13"/>
  <c r="T261" i="13" s="1"/>
  <c r="S141" i="13"/>
  <c r="S261" i="13" s="1"/>
  <c r="R141" i="13"/>
  <c r="Q141" i="13"/>
  <c r="P141" i="13"/>
  <c r="P261" i="13" s="1"/>
  <c r="O141" i="13"/>
  <c r="O261" i="13" s="1"/>
  <c r="N141" i="13"/>
  <c r="M141" i="13"/>
  <c r="M261" i="13" s="1"/>
  <c r="L141" i="13"/>
  <c r="L261" i="13" s="1"/>
  <c r="K141" i="13"/>
  <c r="K261" i="13" s="1"/>
  <c r="J141" i="13"/>
  <c r="I141" i="13"/>
  <c r="H141" i="13"/>
  <c r="H261" i="13" s="1"/>
  <c r="G141" i="13"/>
  <c r="G261" i="13" s="1"/>
  <c r="F141" i="13"/>
  <c r="E141" i="13"/>
  <c r="E261" i="13" s="1"/>
  <c r="D141" i="13"/>
  <c r="D261" i="13" s="1"/>
  <c r="C141" i="13"/>
  <c r="C261" i="13" s="1"/>
  <c r="B141" i="13"/>
  <c r="W97" i="13"/>
  <c r="W199" i="13" s="1"/>
  <c r="V97" i="13"/>
  <c r="V199" i="13" s="1"/>
  <c r="U97" i="13"/>
  <c r="U251" i="13" s="1"/>
  <c r="T97" i="13"/>
  <c r="T251" i="13" s="1"/>
  <c r="S97" i="13"/>
  <c r="S251" i="13" s="1"/>
  <c r="R97" i="13"/>
  <c r="R199" i="13" s="1"/>
  <c r="Q97" i="13"/>
  <c r="Q251" i="13" s="1"/>
  <c r="P97" i="13"/>
  <c r="P251" i="13" s="1"/>
  <c r="O97" i="13"/>
  <c r="N97" i="13"/>
  <c r="N199" i="13" s="1"/>
  <c r="M97" i="13"/>
  <c r="M251" i="13" s="1"/>
  <c r="L97" i="13"/>
  <c r="L251" i="13" s="1"/>
  <c r="K97" i="13"/>
  <c r="K251" i="13" s="1"/>
  <c r="J97" i="13"/>
  <c r="J199" i="13" s="1"/>
  <c r="I97" i="13"/>
  <c r="I251" i="13" s="1"/>
  <c r="H97" i="13"/>
  <c r="H251" i="13" s="1"/>
  <c r="G97" i="13"/>
  <c r="F97" i="13"/>
  <c r="F199" i="13" s="1"/>
  <c r="E97" i="13"/>
  <c r="E251" i="13" s="1"/>
  <c r="D97" i="13"/>
  <c r="D251" i="13" s="1"/>
  <c r="C97" i="13"/>
  <c r="C251" i="13" s="1"/>
  <c r="B97" i="13"/>
  <c r="B199" i="13" s="1"/>
  <c r="W53" i="13"/>
  <c r="W241" i="13" s="1"/>
  <c r="V53" i="13"/>
  <c r="U53" i="13"/>
  <c r="T53" i="13"/>
  <c r="T241" i="13" s="1"/>
  <c r="S53" i="13"/>
  <c r="S241" i="13" s="1"/>
  <c r="R53" i="13"/>
  <c r="Q53" i="13"/>
  <c r="Q241" i="13" s="1"/>
  <c r="P53" i="13"/>
  <c r="P241" i="13" s="1"/>
  <c r="O53" i="13"/>
  <c r="O241" i="13" s="1"/>
  <c r="N53" i="13"/>
  <c r="M53" i="13"/>
  <c r="M181" i="13" s="1"/>
  <c r="L53" i="13"/>
  <c r="L241" i="13" s="1"/>
  <c r="K53" i="13"/>
  <c r="K241" i="13" s="1"/>
  <c r="J53" i="13"/>
  <c r="I53" i="13"/>
  <c r="I241" i="13" s="1"/>
  <c r="H53" i="13"/>
  <c r="H241" i="13" s="1"/>
  <c r="G53" i="13"/>
  <c r="G241" i="13" s="1"/>
  <c r="F53" i="13"/>
  <c r="E53" i="13"/>
  <c r="D53" i="13"/>
  <c r="D241" i="13" s="1"/>
  <c r="C53" i="13"/>
  <c r="C241" i="13" s="1"/>
  <c r="B53" i="13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O89" i="12"/>
  <c r="F88" i="12"/>
  <c r="D88" i="12"/>
  <c r="U87" i="12"/>
  <c r="C87" i="12"/>
  <c r="I85" i="12"/>
  <c r="F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P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V78" i="12"/>
  <c r="O78" i="12"/>
  <c r="B78" i="12"/>
  <c r="B107" i="4" s="1"/>
  <c r="W77" i="12"/>
  <c r="W106" i="4" s="1"/>
  <c r="V77" i="12"/>
  <c r="V106" i="4" s="1"/>
  <c r="U77" i="12"/>
  <c r="U106" i="4" s="1"/>
  <c r="T77" i="12"/>
  <c r="T106" i="4" s="1"/>
  <c r="S77" i="12"/>
  <c r="S106" i="4" s="1"/>
  <c r="R77" i="12"/>
  <c r="R106" i="4" s="1"/>
  <c r="Q77" i="12"/>
  <c r="Q106" i="4" s="1"/>
  <c r="P77" i="12"/>
  <c r="O77" i="12"/>
  <c r="O106" i="4" s="1"/>
  <c r="N77" i="12"/>
  <c r="M77" i="12"/>
  <c r="L77" i="12"/>
  <c r="K77" i="12"/>
  <c r="K106" i="4" s="1"/>
  <c r="J77" i="12"/>
  <c r="I77" i="12"/>
  <c r="H77" i="12"/>
  <c r="G77" i="12"/>
  <c r="F77" i="12"/>
  <c r="E77" i="12"/>
  <c r="D77" i="12"/>
  <c r="C77" i="12"/>
  <c r="B77" i="12"/>
  <c r="P76" i="12"/>
  <c r="P75" i="12" s="1"/>
  <c r="P104" i="4" s="1"/>
  <c r="O76" i="12"/>
  <c r="G76" i="12"/>
  <c r="G105" i="4" s="1"/>
  <c r="W74" i="12"/>
  <c r="W103" i="4" s="1"/>
  <c r="V74" i="12"/>
  <c r="V103" i="4" s="1"/>
  <c r="U74" i="12"/>
  <c r="U103" i="4" s="1"/>
  <c r="T74" i="12"/>
  <c r="S74" i="12"/>
  <c r="S103" i="4" s="1"/>
  <c r="R74" i="12"/>
  <c r="Q74" i="12"/>
  <c r="P74" i="12"/>
  <c r="O74" i="12"/>
  <c r="N74" i="12"/>
  <c r="M74" i="12"/>
  <c r="L74" i="12"/>
  <c r="K74" i="12"/>
  <c r="J74" i="12"/>
  <c r="J103" i="4" s="1"/>
  <c r="I74" i="12"/>
  <c r="I103" i="4" s="1"/>
  <c r="H74" i="12"/>
  <c r="H103" i="4" s="1"/>
  <c r="G74" i="12"/>
  <c r="G103" i="4" s="1"/>
  <c r="F74" i="12"/>
  <c r="F103" i="4" s="1"/>
  <c r="E74" i="12"/>
  <c r="E103" i="4" s="1"/>
  <c r="D74" i="12"/>
  <c r="D103" i="4" s="1"/>
  <c r="C74" i="12"/>
  <c r="C103" i="4" s="1"/>
  <c r="B74" i="12"/>
  <c r="B103" i="4" s="1"/>
  <c r="W72" i="12"/>
  <c r="V72" i="12"/>
  <c r="U72" i="12"/>
  <c r="U40" i="7" s="1"/>
  <c r="T72" i="12"/>
  <c r="T40" i="7" s="1"/>
  <c r="S72" i="12"/>
  <c r="S40" i="7" s="1"/>
  <c r="R72" i="12"/>
  <c r="Q72" i="12"/>
  <c r="Q40" i="7" s="1"/>
  <c r="P72" i="12"/>
  <c r="P40" i="7" s="1"/>
  <c r="O72" i="12"/>
  <c r="O40" i="7" s="1"/>
  <c r="N72" i="12"/>
  <c r="M72" i="12"/>
  <c r="M40" i="7" s="1"/>
  <c r="L72" i="12"/>
  <c r="K72" i="12"/>
  <c r="J72" i="12"/>
  <c r="J40" i="7" s="1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B40" i="7" s="1"/>
  <c r="O71" i="12"/>
  <c r="W68" i="12"/>
  <c r="W89" i="12" s="1"/>
  <c r="V68" i="12"/>
  <c r="V89" i="12" s="1"/>
  <c r="U68" i="12"/>
  <c r="U89" i="12" s="1"/>
  <c r="T68" i="12"/>
  <c r="T89" i="12" s="1"/>
  <c r="S68" i="12"/>
  <c r="S89" i="12" s="1"/>
  <c r="R68" i="12"/>
  <c r="R89" i="12" s="1"/>
  <c r="Q68" i="12"/>
  <c r="Q89" i="12" s="1"/>
  <c r="P68" i="12"/>
  <c r="P89" i="12" s="1"/>
  <c r="O68" i="12"/>
  <c r="O60" i="4" s="1"/>
  <c r="N68" i="12"/>
  <c r="N60" i="4" s="1"/>
  <c r="M68" i="12"/>
  <c r="L68" i="12"/>
  <c r="L60" i="4" s="1"/>
  <c r="L133" i="4" s="1"/>
  <c r="K68" i="12"/>
  <c r="K89" i="12" s="1"/>
  <c r="J68" i="12"/>
  <c r="J60" i="4" s="1"/>
  <c r="J133" i="4" s="1"/>
  <c r="I68" i="12"/>
  <c r="I60" i="4" s="1"/>
  <c r="I133" i="4" s="1"/>
  <c r="H68" i="12"/>
  <c r="H89" i="12" s="1"/>
  <c r="G68" i="12"/>
  <c r="G89" i="12" s="1"/>
  <c r="F68" i="12"/>
  <c r="F89" i="12" s="1"/>
  <c r="E68" i="12"/>
  <c r="E89" i="12" s="1"/>
  <c r="D68" i="12"/>
  <c r="D89" i="12" s="1"/>
  <c r="C68" i="12"/>
  <c r="C89" i="12" s="1"/>
  <c r="B68" i="12"/>
  <c r="B60" i="4" s="1"/>
  <c r="B133" i="4" s="1"/>
  <c r="W67" i="12"/>
  <c r="W100" i="12" s="1"/>
  <c r="W161" i="4" s="1"/>
  <c r="V67" i="12"/>
  <c r="V100" i="12" s="1"/>
  <c r="V161" i="4" s="1"/>
  <c r="U67" i="12"/>
  <c r="U100" i="12" s="1"/>
  <c r="U161" i="4" s="1"/>
  <c r="T67" i="12"/>
  <c r="T100" i="12" s="1"/>
  <c r="T161" i="4" s="1"/>
  <c r="S67" i="12"/>
  <c r="S88" i="12" s="1"/>
  <c r="R67" i="12"/>
  <c r="R100" i="12" s="1"/>
  <c r="R161" i="4" s="1"/>
  <c r="Q67" i="12"/>
  <c r="Q100" i="12" s="1"/>
  <c r="Q161" i="4" s="1"/>
  <c r="P67" i="12"/>
  <c r="O67" i="12"/>
  <c r="O88" i="12" s="1"/>
  <c r="N67" i="12"/>
  <c r="N100" i="12" s="1"/>
  <c r="N161" i="4" s="1"/>
  <c r="M67" i="12"/>
  <c r="M88" i="12" s="1"/>
  <c r="L67" i="12"/>
  <c r="L88" i="12" s="1"/>
  <c r="K67" i="12"/>
  <c r="K88" i="12" s="1"/>
  <c r="J67" i="12"/>
  <c r="J88" i="12" s="1"/>
  <c r="I67" i="12"/>
  <c r="H67" i="12"/>
  <c r="H88" i="12" s="1"/>
  <c r="G67" i="12"/>
  <c r="G88" i="12" s="1"/>
  <c r="F67" i="12"/>
  <c r="F100" i="12" s="1"/>
  <c r="F161" i="4" s="1"/>
  <c r="E67" i="12"/>
  <c r="E88" i="12" s="1"/>
  <c r="D67" i="12"/>
  <c r="D59" i="4" s="1"/>
  <c r="C67" i="12"/>
  <c r="B67" i="12"/>
  <c r="B88" i="12" s="1"/>
  <c r="W66" i="12"/>
  <c r="V66" i="12"/>
  <c r="V58" i="4" s="1"/>
  <c r="U66" i="12"/>
  <c r="T66" i="12"/>
  <c r="S66" i="12"/>
  <c r="S65" i="12" s="1"/>
  <c r="S57" i="4" s="1"/>
  <c r="S132" i="4" s="1"/>
  <c r="R66" i="12"/>
  <c r="R87" i="12" s="1"/>
  <c r="Q66" i="12"/>
  <c r="Q65" i="12" s="1"/>
  <c r="Q57" i="4" s="1"/>
  <c r="Q132" i="4" s="1"/>
  <c r="P66" i="12"/>
  <c r="P87" i="12" s="1"/>
  <c r="O66" i="12"/>
  <c r="N66" i="12"/>
  <c r="N65" i="12" s="1"/>
  <c r="N57" i="4" s="1"/>
  <c r="N132" i="4" s="1"/>
  <c r="M66" i="12"/>
  <c r="M87" i="12" s="1"/>
  <c r="L66" i="12"/>
  <c r="L87" i="12" s="1"/>
  <c r="K66" i="12"/>
  <c r="K65" i="12" s="1"/>
  <c r="K57" i="4" s="1"/>
  <c r="K132" i="4" s="1"/>
  <c r="J66" i="12"/>
  <c r="J87" i="12" s="1"/>
  <c r="I66" i="12"/>
  <c r="I65" i="12" s="1"/>
  <c r="I57" i="4" s="1"/>
  <c r="I132" i="4" s="1"/>
  <c r="H66" i="12"/>
  <c r="H87" i="12" s="1"/>
  <c r="G66" i="12"/>
  <c r="G65" i="12" s="1"/>
  <c r="F66" i="12"/>
  <c r="F58" i="4" s="1"/>
  <c r="E66" i="12"/>
  <c r="E87" i="12" s="1"/>
  <c r="D66" i="12"/>
  <c r="D65" i="12" s="1"/>
  <c r="D57" i="4" s="1"/>
  <c r="C66" i="12"/>
  <c r="B66" i="12"/>
  <c r="B58" i="4" s="1"/>
  <c r="W64" i="12"/>
  <c r="W97" i="12" s="1"/>
  <c r="W158" i="4" s="1"/>
  <c r="V64" i="12"/>
  <c r="V97" i="12" s="1"/>
  <c r="V158" i="4" s="1"/>
  <c r="U64" i="12"/>
  <c r="T64" i="12"/>
  <c r="T56" i="4" s="1"/>
  <c r="T131" i="4" s="1"/>
  <c r="S64" i="12"/>
  <c r="S97" i="12" s="1"/>
  <c r="S158" i="4" s="1"/>
  <c r="R64" i="12"/>
  <c r="Q64" i="12"/>
  <c r="Q85" i="12" s="1"/>
  <c r="P64" i="12"/>
  <c r="P97" i="12" s="1"/>
  <c r="P158" i="4" s="1"/>
  <c r="O64" i="12"/>
  <c r="O97" i="12" s="1"/>
  <c r="O158" i="4" s="1"/>
  <c r="N64" i="12"/>
  <c r="N85" i="12" s="1"/>
  <c r="M64" i="12"/>
  <c r="M97" i="12" s="1"/>
  <c r="M158" i="4" s="1"/>
  <c r="L64" i="12"/>
  <c r="L85" i="12" s="1"/>
  <c r="K64" i="12"/>
  <c r="K97" i="12" s="1"/>
  <c r="K158" i="4" s="1"/>
  <c r="J64" i="12"/>
  <c r="J85" i="12" s="1"/>
  <c r="I64" i="12"/>
  <c r="I97" i="12" s="1"/>
  <c r="I158" i="4" s="1"/>
  <c r="H64" i="12"/>
  <c r="H97" i="12" s="1"/>
  <c r="H158" i="4" s="1"/>
  <c r="G64" i="12"/>
  <c r="G97" i="12" s="1"/>
  <c r="F64" i="12"/>
  <c r="F97" i="12" s="1"/>
  <c r="F158" i="4" s="1"/>
  <c r="E64" i="12"/>
  <c r="E56" i="4" s="1"/>
  <c r="E131" i="4" s="1"/>
  <c r="D64" i="12"/>
  <c r="D56" i="4" s="1"/>
  <c r="D131" i="4" s="1"/>
  <c r="C64" i="12"/>
  <c r="C97" i="12" s="1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C37" i="12" s="1"/>
  <c r="B39" i="12"/>
  <c r="B37" i="12" s="1"/>
  <c r="W38" i="12"/>
  <c r="V38" i="12"/>
  <c r="U38" i="12"/>
  <c r="U37" i="12" s="1"/>
  <c r="T38" i="12"/>
  <c r="S38" i="12"/>
  <c r="S37" i="12" s="1"/>
  <c r="R38" i="12"/>
  <c r="R37" i="12" s="1"/>
  <c r="Q38" i="12"/>
  <c r="P38" i="12"/>
  <c r="O38" i="12"/>
  <c r="O37" i="12" s="1"/>
  <c r="N38" i="12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H37" i="12" s="1"/>
  <c r="G38" i="12"/>
  <c r="G37" i="12" s="1"/>
  <c r="F38" i="12"/>
  <c r="E38" i="12"/>
  <c r="D38" i="12"/>
  <c r="D37" i="12" s="1"/>
  <c r="C38" i="12"/>
  <c r="B38" i="12"/>
  <c r="E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N31" i="12" s="1"/>
  <c r="M33" i="12"/>
  <c r="M31" i="12" s="1"/>
  <c r="L33" i="12"/>
  <c r="K33" i="12"/>
  <c r="J33" i="12"/>
  <c r="I33" i="12"/>
  <c r="H33" i="12"/>
  <c r="G33" i="12"/>
  <c r="F33" i="12"/>
  <c r="F31" i="12" s="1"/>
  <c r="E33" i="12"/>
  <c r="E31" i="12" s="1"/>
  <c r="D33" i="12"/>
  <c r="C33" i="12"/>
  <c r="W32" i="12"/>
  <c r="W31" i="12" s="1"/>
  <c r="V32" i="12"/>
  <c r="U32" i="12"/>
  <c r="T32" i="12"/>
  <c r="T31" i="12" s="1"/>
  <c r="S32" i="12"/>
  <c r="R32" i="12"/>
  <c r="R31" i="12" s="1"/>
  <c r="Q32" i="12"/>
  <c r="Q31" i="12" s="1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O31" i="12"/>
  <c r="G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V5" i="12"/>
  <c r="V82" i="12" s="1"/>
  <c r="U5" i="12"/>
  <c r="U82" i="12" s="1"/>
  <c r="T5" i="12"/>
  <c r="T82" i="12" s="1"/>
  <c r="S5" i="12"/>
  <c r="S3" i="12" s="1"/>
  <c r="S5" i="4" s="1"/>
  <c r="R5" i="12"/>
  <c r="Q5" i="12"/>
  <c r="Q82" i="12" s="1"/>
  <c r="P5" i="12"/>
  <c r="P3" i="12" s="1"/>
  <c r="O5" i="12"/>
  <c r="O82" i="12" s="1"/>
  <c r="N5" i="12"/>
  <c r="N82" i="12" s="1"/>
  <c r="M5" i="12"/>
  <c r="L5" i="12"/>
  <c r="K5" i="12"/>
  <c r="K3" i="12" s="1"/>
  <c r="J5" i="12"/>
  <c r="I5" i="12"/>
  <c r="H5" i="12"/>
  <c r="G5" i="12"/>
  <c r="F5" i="12"/>
  <c r="F7" i="4" s="1"/>
  <c r="E5" i="12"/>
  <c r="D5" i="12"/>
  <c r="C5" i="12"/>
  <c r="C3" i="12" s="1"/>
  <c r="B5" i="12"/>
  <c r="B7" i="4" s="1"/>
  <c r="V3" i="12"/>
  <c r="V5" i="4" s="1"/>
  <c r="O3" i="12"/>
  <c r="O5" i="4" s="1"/>
  <c r="N3" i="12"/>
  <c r="N5" i="4" s="1"/>
  <c r="I3" i="12"/>
  <c r="H3" i="12"/>
  <c r="G3" i="12"/>
  <c r="G5" i="4" s="1"/>
  <c r="F3" i="12"/>
  <c r="F3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T123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Q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156" i="11" s="1"/>
  <c r="V79" i="11"/>
  <c r="V54" i="11" s="1"/>
  <c r="U79" i="11"/>
  <c r="U156" i="11" s="1"/>
  <c r="T79" i="11"/>
  <c r="S79" i="11"/>
  <c r="S54" i="11" s="1"/>
  <c r="R79" i="11"/>
  <c r="Q79" i="11"/>
  <c r="P79" i="11"/>
  <c r="P54" i="11" s="1"/>
  <c r="O79" i="11"/>
  <c r="N79" i="11"/>
  <c r="M79" i="11"/>
  <c r="M54" i="11" s="1"/>
  <c r="L79" i="11"/>
  <c r="K79" i="11"/>
  <c r="J79" i="11"/>
  <c r="I79" i="11"/>
  <c r="H79" i="11"/>
  <c r="H54" i="11" s="1"/>
  <c r="G79" i="11"/>
  <c r="G128" i="11" s="1"/>
  <c r="F79" i="11"/>
  <c r="F54" i="11" s="1"/>
  <c r="E79" i="11"/>
  <c r="D79" i="11"/>
  <c r="C79" i="11"/>
  <c r="C54" i="11" s="1"/>
  <c r="B79" i="11"/>
  <c r="T54" i="11"/>
  <c r="T122" i="11" s="1"/>
  <c r="O54" i="11"/>
  <c r="O56" i="8" s="1"/>
  <c r="O101" i="4" s="1"/>
  <c r="L54" i="11"/>
  <c r="L122" i="11" s="1"/>
  <c r="K54" i="11"/>
  <c r="K122" i="11" s="1"/>
  <c r="G54" i="11"/>
  <c r="E54" i="11"/>
  <c r="E56" i="8" s="1"/>
  <c r="E101" i="4" s="1"/>
  <c r="D54" i="11"/>
  <c r="D123" i="11" s="1"/>
  <c r="W35" i="11"/>
  <c r="W5" i="11" s="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H5" i="11" s="1"/>
  <c r="G35" i="11"/>
  <c r="G5" i="11" s="1"/>
  <c r="F35" i="11"/>
  <c r="E35" i="11"/>
  <c r="D35" i="11"/>
  <c r="D5" i="11" s="1"/>
  <c r="C35" i="11"/>
  <c r="C5" i="11" s="1"/>
  <c r="B35" i="11"/>
  <c r="B5" i="11" s="1"/>
  <c r="S5" i="11"/>
  <c r="S109" i="11" s="1"/>
  <c r="Q5" i="11"/>
  <c r="Q109" i="11" s="1"/>
  <c r="P5" i="11"/>
  <c r="P106" i="11" s="1"/>
  <c r="O5" i="11"/>
  <c r="O108" i="11" s="1"/>
  <c r="L5" i="11"/>
  <c r="K5" i="11"/>
  <c r="K109" i="11" s="1"/>
  <c r="I5" i="11"/>
  <c r="I109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R117" i="10" s="1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U117" i="10" s="1"/>
  <c r="T118" i="10"/>
  <c r="S118" i="10"/>
  <c r="R118" i="10"/>
  <c r="Q118" i="10"/>
  <c r="P118" i="10"/>
  <c r="O118" i="10"/>
  <c r="N118" i="10"/>
  <c r="M118" i="10"/>
  <c r="L118" i="10"/>
  <c r="K118" i="10"/>
  <c r="J118" i="10"/>
  <c r="J117" i="10" s="1"/>
  <c r="I118" i="10"/>
  <c r="H118" i="10"/>
  <c r="G118" i="10"/>
  <c r="F118" i="10"/>
  <c r="E118" i="10"/>
  <c r="D118" i="10"/>
  <c r="C118" i="10"/>
  <c r="B118" i="10"/>
  <c r="B117" i="10" s="1"/>
  <c r="M117" i="10"/>
  <c r="E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J111" i="10"/>
  <c r="D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L100" i="10" s="1"/>
  <c r="K103" i="10"/>
  <c r="J103" i="10"/>
  <c r="I103" i="10"/>
  <c r="H103" i="10"/>
  <c r="G103" i="10"/>
  <c r="G100" i="10" s="1"/>
  <c r="F103" i="10"/>
  <c r="E103" i="10"/>
  <c r="D103" i="10"/>
  <c r="C103" i="10"/>
  <c r="B103" i="10"/>
  <c r="W102" i="10"/>
  <c r="V102" i="10"/>
  <c r="U102" i="10"/>
  <c r="U100" i="10" s="1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D100" i="10" s="1"/>
  <c r="C102" i="10"/>
  <c r="B102" i="10"/>
  <c r="W101" i="10"/>
  <c r="W100" i="10" s="1"/>
  <c r="V101" i="10"/>
  <c r="U101" i="10"/>
  <c r="T101" i="10"/>
  <c r="S101" i="10"/>
  <c r="R101" i="10"/>
  <c r="Q101" i="10"/>
  <c r="P101" i="10"/>
  <c r="O101" i="10"/>
  <c r="O100" i="10" s="1"/>
  <c r="N101" i="10"/>
  <c r="N100" i="10" s="1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T100" i="10"/>
  <c r="W79" i="10"/>
  <c r="W156" i="10" s="1"/>
  <c r="V79" i="10"/>
  <c r="V156" i="10" s="1"/>
  <c r="U79" i="10"/>
  <c r="T79" i="10"/>
  <c r="T128" i="10" s="1"/>
  <c r="S79" i="10"/>
  <c r="S156" i="10" s="1"/>
  <c r="R79" i="10"/>
  <c r="R128" i="10" s="1"/>
  <c r="Q79" i="10"/>
  <c r="Q128" i="10" s="1"/>
  <c r="P79" i="10"/>
  <c r="P128" i="10" s="1"/>
  <c r="O79" i="10"/>
  <c r="O128" i="10" s="1"/>
  <c r="N79" i="10"/>
  <c r="N128" i="10" s="1"/>
  <c r="M79" i="10"/>
  <c r="L79" i="10"/>
  <c r="L128" i="10" s="1"/>
  <c r="K79" i="10"/>
  <c r="J79" i="10"/>
  <c r="J128" i="10" s="1"/>
  <c r="I79" i="10"/>
  <c r="I128" i="10" s="1"/>
  <c r="H79" i="10"/>
  <c r="H128" i="10" s="1"/>
  <c r="G79" i="10"/>
  <c r="G128" i="10" s="1"/>
  <c r="F79" i="10"/>
  <c r="F128" i="10" s="1"/>
  <c r="E79" i="10"/>
  <c r="D79" i="10"/>
  <c r="D128" i="10" s="1"/>
  <c r="C79" i="10"/>
  <c r="B79" i="10"/>
  <c r="W35" i="10"/>
  <c r="W111" i="10" s="1"/>
  <c r="V35" i="10"/>
  <c r="V145" i="10" s="1"/>
  <c r="U35" i="10"/>
  <c r="U145" i="10" s="1"/>
  <c r="T35" i="10"/>
  <c r="T111" i="10" s="1"/>
  <c r="S35" i="10"/>
  <c r="S111" i="10" s="1"/>
  <c r="R35" i="10"/>
  <c r="R145" i="10" s="1"/>
  <c r="Q35" i="10"/>
  <c r="Q111" i="10" s="1"/>
  <c r="P35" i="10"/>
  <c r="P111" i="10" s="1"/>
  <c r="O35" i="10"/>
  <c r="O111" i="10" s="1"/>
  <c r="N35" i="10"/>
  <c r="N111" i="10" s="1"/>
  <c r="M35" i="10"/>
  <c r="M145" i="10" s="1"/>
  <c r="L35" i="10"/>
  <c r="L145" i="10" s="1"/>
  <c r="K35" i="10"/>
  <c r="K111" i="10" s="1"/>
  <c r="J35" i="10"/>
  <c r="I35" i="10"/>
  <c r="I111" i="10" s="1"/>
  <c r="H35" i="10"/>
  <c r="G35" i="10"/>
  <c r="G145" i="10" s="1"/>
  <c r="F35" i="10"/>
  <c r="F145" i="10" s="1"/>
  <c r="E35" i="10"/>
  <c r="D35" i="10"/>
  <c r="C35" i="10"/>
  <c r="B35" i="10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F117" i="9" s="1"/>
  <c r="E120" i="9"/>
  <c r="D120" i="9"/>
  <c r="C120" i="9"/>
  <c r="C117" i="9" s="1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V117" i="9" s="1"/>
  <c r="U118" i="9"/>
  <c r="U117" i="9" s="1"/>
  <c r="T118" i="9"/>
  <c r="S118" i="9"/>
  <c r="S117" i="9" s="1"/>
  <c r="R118" i="9"/>
  <c r="Q118" i="9"/>
  <c r="P118" i="9"/>
  <c r="O118" i="9"/>
  <c r="N118" i="9"/>
  <c r="N117" i="9" s="1"/>
  <c r="M118" i="9"/>
  <c r="L118" i="9"/>
  <c r="K118" i="9"/>
  <c r="K117" i="9" s="1"/>
  <c r="J118" i="9"/>
  <c r="J117" i="9" s="1"/>
  <c r="I118" i="9"/>
  <c r="H118" i="9"/>
  <c r="H117" i="9" s="1"/>
  <c r="G118" i="9"/>
  <c r="G117" i="9" s="1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V111" i="9"/>
  <c r="U111" i="9"/>
  <c r="S111" i="9"/>
  <c r="P111" i="9"/>
  <c r="N111" i="9"/>
  <c r="M111" i="9"/>
  <c r="K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V100" i="9" s="1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S100" i="9" s="1"/>
  <c r="R101" i="9"/>
  <c r="Q101" i="9"/>
  <c r="P101" i="9"/>
  <c r="P100" i="9" s="1"/>
  <c r="O101" i="9"/>
  <c r="N101" i="9"/>
  <c r="M101" i="9"/>
  <c r="L101" i="9"/>
  <c r="K101" i="9"/>
  <c r="K100" i="9" s="1"/>
  <c r="J101" i="9"/>
  <c r="I101" i="9"/>
  <c r="H101" i="9"/>
  <c r="H100" i="9" s="1"/>
  <c r="G101" i="9"/>
  <c r="F101" i="9"/>
  <c r="E101" i="9"/>
  <c r="E100" i="9" s="1"/>
  <c r="D101" i="9"/>
  <c r="C101" i="9"/>
  <c r="C100" i="9" s="1"/>
  <c r="B101" i="9"/>
  <c r="B100" i="9" s="1"/>
  <c r="W79" i="9"/>
  <c r="W156" i="9" s="1"/>
  <c r="V79" i="9"/>
  <c r="V156" i="9" s="1"/>
  <c r="U79" i="9"/>
  <c r="U156" i="9" s="1"/>
  <c r="T79" i="9"/>
  <c r="T156" i="9" s="1"/>
  <c r="S79" i="9"/>
  <c r="S128" i="9" s="1"/>
  <c r="R79" i="9"/>
  <c r="R128" i="9" s="1"/>
  <c r="Q79" i="9"/>
  <c r="Q156" i="9" s="1"/>
  <c r="P79" i="9"/>
  <c r="P156" i="9" s="1"/>
  <c r="O79" i="9"/>
  <c r="O156" i="9" s="1"/>
  <c r="N79" i="9"/>
  <c r="N156" i="9" s="1"/>
  <c r="M79" i="9"/>
  <c r="M156" i="9" s="1"/>
  <c r="M147" i="9" s="1"/>
  <c r="L79" i="9"/>
  <c r="L156" i="9" s="1"/>
  <c r="K79" i="9"/>
  <c r="K128" i="9" s="1"/>
  <c r="J79" i="9"/>
  <c r="J128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28" i="9" s="1"/>
  <c r="B79" i="9"/>
  <c r="B128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L61" i="8"/>
  <c r="J61" i="8"/>
  <c r="B61" i="8"/>
  <c r="E60" i="8"/>
  <c r="B60" i="8"/>
  <c r="G56" i="8"/>
  <c r="G101" i="4" s="1"/>
  <c r="Q55" i="8"/>
  <c r="Q100" i="4" s="1"/>
  <c r="L55" i="8"/>
  <c r="W53" i="8"/>
  <c r="W39" i="7" s="1"/>
  <c r="V53" i="8"/>
  <c r="V39" i="7" s="1"/>
  <c r="U53" i="8"/>
  <c r="U39" i="7" s="1"/>
  <c r="T53" i="8"/>
  <c r="S53" i="8"/>
  <c r="S39" i="7" s="1"/>
  <c r="R53" i="8"/>
  <c r="R39" i="7" s="1"/>
  <c r="Q53" i="8"/>
  <c r="P53" i="8"/>
  <c r="O53" i="8"/>
  <c r="N53" i="8"/>
  <c r="M53" i="8"/>
  <c r="L53" i="8"/>
  <c r="K53" i="8"/>
  <c r="J53" i="8"/>
  <c r="J39" i="7" s="1"/>
  <c r="I53" i="8"/>
  <c r="H53" i="8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L52" i="8"/>
  <c r="L51" i="8" s="1"/>
  <c r="K52" i="8"/>
  <c r="W49" i="8"/>
  <c r="W54" i="4" s="1"/>
  <c r="V49" i="8"/>
  <c r="V61" i="8" s="1"/>
  <c r="U49" i="8"/>
  <c r="U61" i="8" s="1"/>
  <c r="T49" i="8"/>
  <c r="S49" i="8"/>
  <c r="S61" i="8" s="1"/>
  <c r="R49" i="8"/>
  <c r="R61" i="8" s="1"/>
  <c r="Q49" i="8"/>
  <c r="P49" i="8"/>
  <c r="P54" i="4" s="1"/>
  <c r="O49" i="8"/>
  <c r="O61" i="8" s="1"/>
  <c r="N49" i="8"/>
  <c r="N61" i="8" s="1"/>
  <c r="M49" i="8"/>
  <c r="M61" i="8" s="1"/>
  <c r="L49" i="8"/>
  <c r="K49" i="8"/>
  <c r="K61" i="8" s="1"/>
  <c r="J49" i="8"/>
  <c r="I49" i="8"/>
  <c r="I54" i="4" s="1"/>
  <c r="H49" i="8"/>
  <c r="H54" i="4" s="1"/>
  <c r="G49" i="8"/>
  <c r="G67" i="8" s="1"/>
  <c r="G156" i="4" s="1"/>
  <c r="F49" i="8"/>
  <c r="F61" i="8" s="1"/>
  <c r="E49" i="8"/>
  <c r="E61" i="8" s="1"/>
  <c r="D49" i="8"/>
  <c r="C49" i="8"/>
  <c r="C61" i="8" s="1"/>
  <c r="B49" i="8"/>
  <c r="B54" i="4" s="1"/>
  <c r="W48" i="8"/>
  <c r="V48" i="8"/>
  <c r="U48" i="8"/>
  <c r="U60" i="8" s="1"/>
  <c r="T48" i="8"/>
  <c r="T60" i="8" s="1"/>
  <c r="S48" i="8"/>
  <c r="S60" i="8" s="1"/>
  <c r="R48" i="8"/>
  <c r="R53" i="4" s="1"/>
  <c r="Q48" i="8"/>
  <c r="Q60" i="8" s="1"/>
  <c r="P48" i="8"/>
  <c r="O48" i="8"/>
  <c r="O47" i="8" s="1"/>
  <c r="O59" i="8" s="1"/>
  <c r="N48" i="8"/>
  <c r="M48" i="8"/>
  <c r="M53" i="4" s="1"/>
  <c r="L48" i="8"/>
  <c r="L60" i="8" s="1"/>
  <c r="K48" i="8"/>
  <c r="K60" i="8" s="1"/>
  <c r="J48" i="8"/>
  <c r="J47" i="8" s="1"/>
  <c r="J59" i="8" s="1"/>
  <c r="I48" i="8"/>
  <c r="I60" i="8" s="1"/>
  <c r="H48" i="8"/>
  <c r="H53" i="4" s="1"/>
  <c r="G48" i="8"/>
  <c r="G47" i="8" s="1"/>
  <c r="G59" i="8" s="1"/>
  <c r="F48" i="8"/>
  <c r="E48" i="8"/>
  <c r="D48" i="8"/>
  <c r="D60" i="8" s="1"/>
  <c r="C48" i="8"/>
  <c r="C60" i="8" s="1"/>
  <c r="B4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G20" i="8" s="1"/>
  <c r="F22" i="8"/>
  <c r="E22" i="8"/>
  <c r="D22" i="8"/>
  <c r="D20" i="8" s="1"/>
  <c r="C22" i="8"/>
  <c r="B22" i="8"/>
  <c r="W21" i="8"/>
  <c r="V21" i="8"/>
  <c r="U21" i="8"/>
  <c r="T21" i="8"/>
  <c r="T20" i="8" s="1"/>
  <c r="S21" i="8"/>
  <c r="S20" i="8" s="1"/>
  <c r="R21" i="8"/>
  <c r="R20" i="8" s="1"/>
  <c r="Q21" i="8"/>
  <c r="Q20" i="8" s="1"/>
  <c r="P21" i="8"/>
  <c r="P20" i="8" s="1"/>
  <c r="O21" i="8"/>
  <c r="N21" i="8"/>
  <c r="N20" i="8" s="1"/>
  <c r="M21" i="8"/>
  <c r="M20" i="8" s="1"/>
  <c r="L21" i="8"/>
  <c r="K21" i="8"/>
  <c r="J21" i="8"/>
  <c r="I21" i="8"/>
  <c r="H21" i="8"/>
  <c r="H20" i="8" s="1"/>
  <c r="G21" i="8"/>
  <c r="F21" i="8"/>
  <c r="E21" i="8"/>
  <c r="D21" i="8"/>
  <c r="C21" i="8"/>
  <c r="B21" i="8"/>
  <c r="L20" i="8"/>
  <c r="I20" i="8"/>
  <c r="W19" i="8"/>
  <c r="V19" i="8"/>
  <c r="V17" i="8" s="1"/>
  <c r="U19" i="8"/>
  <c r="U17" i="8" s="1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E17" i="8" s="1"/>
  <c r="D19" i="8"/>
  <c r="C19" i="8"/>
  <c r="W18" i="8"/>
  <c r="V18" i="8"/>
  <c r="U18" i="8"/>
  <c r="T18" i="8"/>
  <c r="S18" i="8"/>
  <c r="S17" i="8" s="1"/>
  <c r="R18" i="8"/>
  <c r="Q18" i="8"/>
  <c r="Q17" i="8" s="1"/>
  <c r="P18" i="8"/>
  <c r="P17" i="8" s="1"/>
  <c r="O18" i="8"/>
  <c r="N18" i="8"/>
  <c r="N17" i="8" s="1"/>
  <c r="M18" i="8"/>
  <c r="L18" i="8"/>
  <c r="L17" i="8" s="1"/>
  <c r="K18" i="8"/>
  <c r="K17" i="8" s="1"/>
  <c r="J18" i="8"/>
  <c r="J17" i="8" s="1"/>
  <c r="I18" i="8"/>
  <c r="I17" i="8" s="1"/>
  <c r="H18" i="8"/>
  <c r="H17" i="8" s="1"/>
  <c r="G18" i="8"/>
  <c r="G17" i="8" s="1"/>
  <c r="F18" i="8"/>
  <c r="F17" i="8" s="1"/>
  <c r="E18" i="8"/>
  <c r="D18" i="8"/>
  <c r="C18" i="8"/>
  <c r="C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W4" i="4" s="1"/>
  <c r="V3" i="8"/>
  <c r="V4" i="4" s="1"/>
  <c r="U3" i="8"/>
  <c r="U4" i="4" s="1"/>
  <c r="T3" i="8"/>
  <c r="T4" i="4" s="1"/>
  <c r="S3" i="8"/>
  <c r="S4" i="4" s="1"/>
  <c r="R3" i="8"/>
  <c r="R4" i="4" s="1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4" i="4" s="1"/>
  <c r="A1" i="8"/>
  <c r="A54" i="7"/>
  <c r="A53" i="7"/>
  <c r="A47" i="7"/>
  <c r="W42" i="7"/>
  <c r="V42" i="7"/>
  <c r="U42" i="7"/>
  <c r="P42" i="7"/>
  <c r="O42" i="7"/>
  <c r="N42" i="7"/>
  <c r="L42" i="7"/>
  <c r="J42" i="7"/>
  <c r="G42" i="7"/>
  <c r="F42" i="7"/>
  <c r="E42" i="7"/>
  <c r="D42" i="7"/>
  <c r="C42" i="7"/>
  <c r="B42" i="7"/>
  <c r="V41" i="7"/>
  <c r="U41" i="7"/>
  <c r="T41" i="7"/>
  <c r="S41" i="7"/>
  <c r="R41" i="7"/>
  <c r="Q41" i="7"/>
  <c r="P41" i="7"/>
  <c r="O41" i="7"/>
  <c r="M41" i="7"/>
  <c r="L41" i="7"/>
  <c r="K41" i="7"/>
  <c r="J41" i="7"/>
  <c r="H41" i="7"/>
  <c r="G41" i="7"/>
  <c r="E41" i="7"/>
  <c r="W40" i="7"/>
  <c r="V40" i="7"/>
  <c r="R40" i="7"/>
  <c r="N40" i="7"/>
  <c r="L40" i="7"/>
  <c r="K40" i="7"/>
  <c r="T39" i="7"/>
  <c r="Q39" i="7"/>
  <c r="P39" i="7"/>
  <c r="O39" i="7"/>
  <c r="N39" i="7"/>
  <c r="M39" i="7"/>
  <c r="L39" i="7"/>
  <c r="K39" i="7"/>
  <c r="I39" i="7"/>
  <c r="H39" i="7"/>
  <c r="D27" i="7"/>
  <c r="W27" i="7"/>
  <c r="T27" i="7"/>
  <c r="Q27" i="7"/>
  <c r="N27" i="7"/>
  <c r="L27" i="7"/>
  <c r="I27" i="7"/>
  <c r="F27" i="7"/>
  <c r="B27" i="7"/>
  <c r="V27" i="7"/>
  <c r="H16" i="7"/>
  <c r="C16" i="7"/>
  <c r="Q16" i="7"/>
  <c r="V16" i="7"/>
  <c r="S16" i="7"/>
  <c r="P16" i="7"/>
  <c r="O16" i="7"/>
  <c r="N16" i="7"/>
  <c r="K16" i="7"/>
  <c r="J16" i="7"/>
  <c r="F16" i="7"/>
  <c r="E16" i="7"/>
  <c r="G10" i="7"/>
  <c r="J10" i="7"/>
  <c r="E10" i="7"/>
  <c r="W10" i="7"/>
  <c r="T10" i="7"/>
  <c r="S10" i="7"/>
  <c r="R10" i="7"/>
  <c r="P10" i="7"/>
  <c r="O10" i="7"/>
  <c r="L10" i="7"/>
  <c r="K10" i="7"/>
  <c r="D10" i="7"/>
  <c r="W51" i="7"/>
  <c r="V51" i="7"/>
  <c r="T51" i="7"/>
  <c r="S51" i="7"/>
  <c r="R51" i="7"/>
  <c r="Q51" i="7"/>
  <c r="P51" i="7"/>
  <c r="O51" i="7"/>
  <c r="N51" i="7"/>
  <c r="L51" i="7"/>
  <c r="K51" i="7"/>
  <c r="J51" i="7"/>
  <c r="I51" i="7"/>
  <c r="H51" i="7"/>
  <c r="G51" i="7"/>
  <c r="F51" i="7"/>
  <c r="D51" i="7"/>
  <c r="C51" i="7"/>
  <c r="B51" i="7"/>
  <c r="W50" i="7"/>
  <c r="V50" i="7"/>
  <c r="U50" i="7"/>
  <c r="T50" i="7"/>
  <c r="R50" i="7"/>
  <c r="Q50" i="7"/>
  <c r="P50" i="7"/>
  <c r="O50" i="7"/>
  <c r="N50" i="7"/>
  <c r="M50" i="7"/>
  <c r="L50" i="7"/>
  <c r="J50" i="7"/>
  <c r="I50" i="7"/>
  <c r="H50" i="7"/>
  <c r="G50" i="7"/>
  <c r="F50" i="7"/>
  <c r="E50" i="7"/>
  <c r="D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S48" i="7"/>
  <c r="R48" i="7"/>
  <c r="P48" i="7"/>
  <c r="N48" i="7"/>
  <c r="M48" i="7"/>
  <c r="L48" i="7"/>
  <c r="K48" i="7"/>
  <c r="J48" i="7"/>
  <c r="H48" i="7"/>
  <c r="F48" i="7"/>
  <c r="E48" i="7"/>
  <c r="D48" i="7"/>
  <c r="C48" i="7"/>
  <c r="B48" i="7"/>
  <c r="A1" i="7"/>
  <c r="A48" i="6"/>
  <c r="A47" i="6"/>
  <c r="A41" i="6"/>
  <c r="Q27" i="6"/>
  <c r="I27" i="6"/>
  <c r="H27" i="6"/>
  <c r="C27" i="6"/>
  <c r="Q16" i="6"/>
  <c r="K16" i="6"/>
  <c r="I16" i="6"/>
  <c r="S16" i="6"/>
  <c r="C16" i="6"/>
  <c r="S10" i="6"/>
  <c r="W10" i="6"/>
  <c r="O10" i="6"/>
  <c r="M10" i="6"/>
  <c r="K10" i="6"/>
  <c r="I10" i="6"/>
  <c r="G10" i="6"/>
  <c r="U10" i="6"/>
  <c r="T10" i="6"/>
  <c r="A1" i="6"/>
  <c r="A48" i="5"/>
  <c r="A47" i="5"/>
  <c r="A41" i="5"/>
  <c r="C16" i="5"/>
  <c r="M16" i="5"/>
  <c r="O16" i="5"/>
  <c r="B16" i="5"/>
  <c r="W16" i="5"/>
  <c r="U16" i="5"/>
  <c r="S16" i="5"/>
  <c r="R16" i="5"/>
  <c r="L16" i="5"/>
  <c r="K16" i="5"/>
  <c r="V10" i="5"/>
  <c r="O10" i="5"/>
  <c r="L10" i="5"/>
  <c r="S10" i="5"/>
  <c r="Q10" i="5"/>
  <c r="M10" i="5"/>
  <c r="K10" i="5"/>
  <c r="I10" i="5"/>
  <c r="C10" i="5"/>
  <c r="W10" i="5"/>
  <c r="U10" i="5"/>
  <c r="G10" i="5"/>
  <c r="F10" i="5"/>
  <c r="A1" i="5"/>
  <c r="W180" i="4"/>
  <c r="V180" i="4"/>
  <c r="U180" i="4"/>
  <c r="T180" i="4"/>
  <c r="S180" i="4"/>
  <c r="R180" i="4"/>
  <c r="Q180" i="4"/>
  <c r="P180" i="4"/>
  <c r="O180" i="4"/>
  <c r="M180" i="4"/>
  <c r="L180" i="4"/>
  <c r="I180" i="4"/>
  <c r="H180" i="4"/>
  <c r="G180" i="4"/>
  <c r="F180" i="4"/>
  <c r="E180" i="4"/>
  <c r="B180" i="4"/>
  <c r="W179" i="4"/>
  <c r="V179" i="4"/>
  <c r="U179" i="4"/>
  <c r="T179" i="4"/>
  <c r="S179" i="4"/>
  <c r="R179" i="4"/>
  <c r="Q179" i="4"/>
  <c r="P179" i="4"/>
  <c r="O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B178" i="4"/>
  <c r="W177" i="4"/>
  <c r="V177" i="4"/>
  <c r="U177" i="4"/>
  <c r="T177" i="4"/>
  <c r="Q177" i="4"/>
  <c r="N177" i="4"/>
  <c r="M177" i="4"/>
  <c r="L177" i="4"/>
  <c r="I177" i="4"/>
  <c r="H177" i="4"/>
  <c r="G177" i="4"/>
  <c r="E177" i="4"/>
  <c r="B177" i="4"/>
  <c r="W176" i="4"/>
  <c r="V176" i="4"/>
  <c r="U176" i="4"/>
  <c r="T176" i="4"/>
  <c r="R176" i="4"/>
  <c r="Q176" i="4"/>
  <c r="P176" i="4"/>
  <c r="O176" i="4"/>
  <c r="N176" i="4"/>
  <c r="M176" i="4"/>
  <c r="K176" i="4"/>
  <c r="G176" i="4"/>
  <c r="E176" i="4"/>
  <c r="D176" i="4"/>
  <c r="C176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M174" i="4"/>
  <c r="E173" i="4"/>
  <c r="G158" i="4"/>
  <c r="C158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K125" i="4"/>
  <c r="J125" i="4"/>
  <c r="I125" i="4"/>
  <c r="G125" i="4"/>
  <c r="F125" i="4"/>
  <c r="E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B123" i="4"/>
  <c r="W122" i="4"/>
  <c r="V122" i="4"/>
  <c r="U122" i="4"/>
  <c r="T122" i="4"/>
  <c r="S122" i="4"/>
  <c r="R122" i="4"/>
  <c r="Q122" i="4"/>
  <c r="P122" i="4"/>
  <c r="O122" i="4"/>
  <c r="I122" i="4"/>
  <c r="H122" i="4"/>
  <c r="E122" i="4"/>
  <c r="D122" i="4"/>
  <c r="C122" i="4"/>
  <c r="B122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W120" i="4"/>
  <c r="V120" i="4"/>
  <c r="U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W119" i="4"/>
  <c r="V119" i="4"/>
  <c r="U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U118" i="4"/>
  <c r="S118" i="4"/>
  <c r="R118" i="4"/>
  <c r="Q118" i="4"/>
  <c r="P118" i="4"/>
  <c r="O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U117" i="4"/>
  <c r="S117" i="4"/>
  <c r="R117" i="4"/>
  <c r="O117" i="4"/>
  <c r="M117" i="4"/>
  <c r="L117" i="4"/>
  <c r="K117" i="4"/>
  <c r="J117" i="4"/>
  <c r="I117" i="4"/>
  <c r="G117" i="4"/>
  <c r="F117" i="4"/>
  <c r="E117" i="4"/>
  <c r="D117" i="4"/>
  <c r="C117" i="4"/>
  <c r="B117" i="4"/>
  <c r="K116" i="4"/>
  <c r="B115" i="4"/>
  <c r="I114" i="4"/>
  <c r="W111" i="4"/>
  <c r="V111" i="4"/>
  <c r="U111" i="4"/>
  <c r="T111" i="4"/>
  <c r="S111" i="4"/>
  <c r="R111" i="4"/>
  <c r="P111" i="4"/>
  <c r="M111" i="4"/>
  <c r="K111" i="4"/>
  <c r="J111" i="4"/>
  <c r="F111" i="4"/>
  <c r="E111" i="4"/>
  <c r="V107" i="4"/>
  <c r="O107" i="4"/>
  <c r="P106" i="4"/>
  <c r="N106" i="4"/>
  <c r="M106" i="4"/>
  <c r="L106" i="4"/>
  <c r="J106" i="4"/>
  <c r="I106" i="4"/>
  <c r="H106" i="4"/>
  <c r="G106" i="4"/>
  <c r="F106" i="4"/>
  <c r="E106" i="4"/>
  <c r="D106" i="4"/>
  <c r="C106" i="4"/>
  <c r="B106" i="4"/>
  <c r="T103" i="4"/>
  <c r="R103" i="4"/>
  <c r="Q103" i="4"/>
  <c r="P103" i="4"/>
  <c r="O103" i="4"/>
  <c r="N103" i="4"/>
  <c r="M103" i="4"/>
  <c r="L103" i="4"/>
  <c r="K103" i="4"/>
  <c r="W95" i="4"/>
  <c r="V95" i="4"/>
  <c r="U95" i="4"/>
  <c r="U94" i="4" s="1"/>
  <c r="T95" i="4"/>
  <c r="S95" i="4"/>
  <c r="S94" i="4" s="1"/>
  <c r="R95" i="4"/>
  <c r="R94" i="4" s="1"/>
  <c r="Q95" i="4"/>
  <c r="P95" i="4"/>
  <c r="P94" i="4" s="1"/>
  <c r="O95" i="4"/>
  <c r="N95" i="4"/>
  <c r="M95" i="4"/>
  <c r="M94" i="4" s="1"/>
  <c r="L95" i="4"/>
  <c r="K95" i="4"/>
  <c r="J95" i="4"/>
  <c r="I95" i="4"/>
  <c r="H95" i="4"/>
  <c r="H94" i="4" s="1"/>
  <c r="G95" i="4"/>
  <c r="F95" i="4"/>
  <c r="E95" i="4"/>
  <c r="D95" i="4"/>
  <c r="C95" i="4"/>
  <c r="C94" i="4" s="1"/>
  <c r="B95" i="4"/>
  <c r="C88" i="4"/>
  <c r="K94" i="4"/>
  <c r="J94" i="4"/>
  <c r="E94" i="4"/>
  <c r="B94" i="4"/>
  <c r="W78" i="4"/>
  <c r="V78" i="4"/>
  <c r="U78" i="4"/>
  <c r="T78" i="4"/>
  <c r="S78" i="4"/>
  <c r="R78" i="4"/>
  <c r="Q78" i="4"/>
  <c r="P78" i="4"/>
  <c r="P151" i="4" s="1"/>
  <c r="O78" i="4"/>
  <c r="N78" i="4"/>
  <c r="N151" i="4" s="1"/>
  <c r="M78" i="4"/>
  <c r="L78" i="4"/>
  <c r="K78" i="4"/>
  <c r="K151" i="4" s="1"/>
  <c r="J78" i="4"/>
  <c r="I78" i="4"/>
  <c r="H78" i="4"/>
  <c r="H151" i="4" s="1"/>
  <c r="G78" i="4"/>
  <c r="F78" i="4"/>
  <c r="F151" i="4" s="1"/>
  <c r="E78" i="4"/>
  <c r="E151" i="4" s="1"/>
  <c r="D78" i="4"/>
  <c r="C78" i="4"/>
  <c r="B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I150" i="4" s="1"/>
  <c r="H77" i="4"/>
  <c r="G77" i="4"/>
  <c r="F77" i="4"/>
  <c r="F150" i="4" s="1"/>
  <c r="E77" i="4"/>
  <c r="D77" i="4"/>
  <c r="D150" i="4" s="1"/>
  <c r="C77" i="4"/>
  <c r="C150" i="4" s="1"/>
  <c r="B77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J149" i="4" s="1"/>
  <c r="I76" i="4"/>
  <c r="H76" i="4"/>
  <c r="G76" i="4"/>
  <c r="G149" i="4" s="1"/>
  <c r="F76" i="4"/>
  <c r="E76" i="4"/>
  <c r="D76" i="4"/>
  <c r="D149" i="4" s="1"/>
  <c r="C76" i="4"/>
  <c r="B76" i="4"/>
  <c r="B149" i="4" s="1"/>
  <c r="W75" i="4"/>
  <c r="V75" i="4"/>
  <c r="U75" i="4"/>
  <c r="T75" i="4"/>
  <c r="S75" i="4"/>
  <c r="R75" i="4"/>
  <c r="Q75" i="4"/>
  <c r="P75" i="4"/>
  <c r="O75" i="4"/>
  <c r="O148" i="4" s="1"/>
  <c r="N75" i="4"/>
  <c r="M75" i="4"/>
  <c r="M148" i="4" s="1"/>
  <c r="L75" i="4"/>
  <c r="K75" i="4"/>
  <c r="J75" i="4"/>
  <c r="J148" i="4" s="1"/>
  <c r="I75" i="4"/>
  <c r="H75" i="4"/>
  <c r="H148" i="4" s="1"/>
  <c r="G75" i="4"/>
  <c r="G148" i="4" s="1"/>
  <c r="F75" i="4"/>
  <c r="E75" i="4"/>
  <c r="D75" i="4"/>
  <c r="C75" i="4"/>
  <c r="B75" i="4"/>
  <c r="W74" i="4"/>
  <c r="V74" i="4"/>
  <c r="U74" i="4"/>
  <c r="T74" i="4"/>
  <c r="S74" i="4"/>
  <c r="S147" i="4" s="1"/>
  <c r="R74" i="4"/>
  <c r="Q74" i="4"/>
  <c r="P74" i="4"/>
  <c r="P147" i="4" s="1"/>
  <c r="O74" i="4"/>
  <c r="N74" i="4"/>
  <c r="N147" i="4" s="1"/>
  <c r="M74" i="4"/>
  <c r="L74" i="4"/>
  <c r="K74" i="4"/>
  <c r="K147" i="4" s="1"/>
  <c r="J74" i="4"/>
  <c r="I74" i="4"/>
  <c r="H74" i="4"/>
  <c r="G74" i="4"/>
  <c r="F74" i="4"/>
  <c r="E74" i="4"/>
  <c r="D74" i="4"/>
  <c r="C74" i="4"/>
  <c r="B74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K146" i="4" s="1"/>
  <c r="J73" i="4"/>
  <c r="I73" i="4"/>
  <c r="H73" i="4"/>
  <c r="H146" i="4" s="1"/>
  <c r="G73" i="4"/>
  <c r="F73" i="4"/>
  <c r="F146" i="4" s="1"/>
  <c r="E73" i="4"/>
  <c r="D73" i="4"/>
  <c r="D146" i="4" s="1"/>
  <c r="C73" i="4"/>
  <c r="C146" i="4" s="1"/>
  <c r="B73" i="4"/>
  <c r="W72" i="4"/>
  <c r="W145" i="4" s="1"/>
  <c r="V72" i="4"/>
  <c r="V145" i="4" s="1"/>
  <c r="U72" i="4"/>
  <c r="T72" i="4"/>
  <c r="T145" i="4" s="1"/>
  <c r="S72" i="4"/>
  <c r="R72" i="4"/>
  <c r="R145" i="4" s="1"/>
  <c r="Q72" i="4"/>
  <c r="O72" i="4"/>
  <c r="O145" i="4" s="1"/>
  <c r="M72" i="4"/>
  <c r="M145" i="4" s="1"/>
  <c r="H72" i="4"/>
  <c r="G72" i="4"/>
  <c r="D72" i="4"/>
  <c r="U71" i="4"/>
  <c r="S71" i="4"/>
  <c r="R71" i="4"/>
  <c r="Q71" i="4"/>
  <c r="P71" i="4"/>
  <c r="P144" i="4" s="1"/>
  <c r="O71" i="4"/>
  <c r="O144" i="4" s="1"/>
  <c r="N71" i="4"/>
  <c r="N144" i="4" s="1"/>
  <c r="M71" i="4"/>
  <c r="M144" i="4" s="1"/>
  <c r="L71" i="4"/>
  <c r="L144" i="4" s="1"/>
  <c r="K71" i="4"/>
  <c r="K144" i="4" s="1"/>
  <c r="J71" i="4"/>
  <c r="J144" i="4" s="1"/>
  <c r="I71" i="4"/>
  <c r="I144" i="4" s="1"/>
  <c r="H71" i="4"/>
  <c r="H144" i="4" s="1"/>
  <c r="G71" i="4"/>
  <c r="F71" i="4"/>
  <c r="F144" i="4" s="1"/>
  <c r="E71" i="4"/>
  <c r="C71" i="4"/>
  <c r="W70" i="4"/>
  <c r="O70" i="4"/>
  <c r="M70" i="4"/>
  <c r="L70" i="4"/>
  <c r="K70" i="4"/>
  <c r="J70" i="4"/>
  <c r="J143" i="4" s="1"/>
  <c r="I70" i="4"/>
  <c r="I143" i="4" s="1"/>
  <c r="H70" i="4"/>
  <c r="H143" i="4" s="1"/>
  <c r="F70" i="4"/>
  <c r="F143" i="4" s="1"/>
  <c r="E70" i="4"/>
  <c r="D70" i="4"/>
  <c r="C70" i="4"/>
  <c r="C143" i="4" s="1"/>
  <c r="B70" i="4"/>
  <c r="W68" i="4"/>
  <c r="V68" i="4"/>
  <c r="U68" i="4"/>
  <c r="S68" i="4"/>
  <c r="P68" i="4"/>
  <c r="O68" i="4"/>
  <c r="K68" i="4"/>
  <c r="K141" i="4" s="1"/>
  <c r="J68" i="4"/>
  <c r="J141" i="4" s="1"/>
  <c r="I68" i="4"/>
  <c r="H68" i="4"/>
  <c r="H141" i="4" s="1"/>
  <c r="G68" i="4"/>
  <c r="G141" i="4" s="1"/>
  <c r="F68" i="4"/>
  <c r="F141" i="4" s="1"/>
  <c r="D68" i="4"/>
  <c r="D141" i="4" s="1"/>
  <c r="C68" i="4"/>
  <c r="U67" i="4"/>
  <c r="T67" i="4"/>
  <c r="S67" i="4"/>
  <c r="R67" i="4"/>
  <c r="Q67" i="4"/>
  <c r="P67" i="4"/>
  <c r="O67" i="4"/>
  <c r="M67" i="4"/>
  <c r="J67" i="4"/>
  <c r="I67" i="4"/>
  <c r="H67" i="4"/>
  <c r="H140" i="4" s="1"/>
  <c r="G67" i="4"/>
  <c r="F67" i="4"/>
  <c r="E67" i="4"/>
  <c r="E140" i="4" s="1"/>
  <c r="D67" i="4"/>
  <c r="C67" i="4"/>
  <c r="C140" i="4" s="1"/>
  <c r="B67" i="4"/>
  <c r="B140" i="4" s="1"/>
  <c r="W66" i="4"/>
  <c r="W139" i="4" s="1"/>
  <c r="V66" i="4"/>
  <c r="V139" i="4" s="1"/>
  <c r="U66" i="4"/>
  <c r="U139" i="4" s="1"/>
  <c r="T66" i="4"/>
  <c r="S66" i="4"/>
  <c r="O66" i="4"/>
  <c r="N66" i="4"/>
  <c r="K66" i="4"/>
  <c r="J66" i="4"/>
  <c r="G66" i="4"/>
  <c r="C66" i="4"/>
  <c r="B66" i="4"/>
  <c r="W65" i="4"/>
  <c r="T65" i="4"/>
  <c r="W64" i="4"/>
  <c r="V64" i="4"/>
  <c r="U64" i="4"/>
  <c r="T64" i="4"/>
  <c r="S64" i="4"/>
  <c r="R64" i="4"/>
  <c r="R137" i="4" s="1"/>
  <c r="Q64" i="4"/>
  <c r="P64" i="4"/>
  <c r="P137" i="4" s="1"/>
  <c r="O64" i="4"/>
  <c r="M64" i="4"/>
  <c r="L64" i="4"/>
  <c r="J64" i="4"/>
  <c r="I64" i="4"/>
  <c r="T63" i="4"/>
  <c r="O63" i="4"/>
  <c r="N63" i="4"/>
  <c r="M63" i="4"/>
  <c r="L63" i="4"/>
  <c r="K63" i="4"/>
  <c r="J63" i="4"/>
  <c r="J136" i="4" s="1"/>
  <c r="I63" i="4"/>
  <c r="I136" i="4" s="1"/>
  <c r="G63" i="4"/>
  <c r="F63" i="4"/>
  <c r="E63" i="4"/>
  <c r="D63" i="4"/>
  <c r="C63" i="4"/>
  <c r="J62" i="4"/>
  <c r="C62" i="4"/>
  <c r="Q60" i="4"/>
  <c r="F60" i="4"/>
  <c r="V59" i="4"/>
  <c r="S59" i="4"/>
  <c r="R59" i="4"/>
  <c r="Q59" i="4"/>
  <c r="P59" i="4"/>
  <c r="O59" i="4"/>
  <c r="N59" i="4"/>
  <c r="M59" i="4"/>
  <c r="L59" i="4"/>
  <c r="K59" i="4"/>
  <c r="I59" i="4"/>
  <c r="E59" i="4"/>
  <c r="H58" i="4"/>
  <c r="E58" i="4"/>
  <c r="C58" i="4"/>
  <c r="W56" i="4"/>
  <c r="W131" i="4" s="1"/>
  <c r="V56" i="4"/>
  <c r="V131" i="4" s="1"/>
  <c r="U56" i="4"/>
  <c r="U131" i="4" s="1"/>
  <c r="S56" i="4"/>
  <c r="S131" i="4" s="1"/>
  <c r="R56" i="4"/>
  <c r="R131" i="4" s="1"/>
  <c r="P56" i="4"/>
  <c r="P131" i="4" s="1"/>
  <c r="O56" i="4"/>
  <c r="O131" i="4" s="1"/>
  <c r="M56" i="4"/>
  <c r="M131" i="4" s="1"/>
  <c r="J56" i="4"/>
  <c r="J131" i="4" s="1"/>
  <c r="H56" i="4"/>
  <c r="H131" i="4" s="1"/>
  <c r="V54" i="4"/>
  <c r="T54" i="4"/>
  <c r="R54" i="4"/>
  <c r="Q54" i="4"/>
  <c r="O54" i="4"/>
  <c r="N54" i="4"/>
  <c r="L54" i="4"/>
  <c r="K54" i="4"/>
  <c r="J54" i="4"/>
  <c r="F54" i="4"/>
  <c r="E54" i="4"/>
  <c r="G53" i="4"/>
  <c r="F53" i="4"/>
  <c r="E53" i="4"/>
  <c r="D53" i="4"/>
  <c r="C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151" i="4" s="1"/>
  <c r="B26" i="4"/>
  <c r="W25" i="4"/>
  <c r="V25" i="4"/>
  <c r="U25" i="4"/>
  <c r="T25" i="4"/>
  <c r="S25" i="4"/>
  <c r="S150" i="4" s="1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O149" i="4" s="1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W148" i="4" s="1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U147" i="4" s="1"/>
  <c r="T22" i="4"/>
  <c r="S22" i="4"/>
  <c r="R22" i="4"/>
  <c r="Q22" i="4"/>
  <c r="P22" i="4"/>
  <c r="O22" i="4"/>
  <c r="N22" i="4"/>
  <c r="M22" i="4"/>
  <c r="M147" i="4" s="1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R21" i="4"/>
  <c r="Q21" i="4"/>
  <c r="Q146" i="4" s="1"/>
  <c r="P21" i="4"/>
  <c r="P146" i="4" s="1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O143" i="4" s="1"/>
  <c r="N18" i="4"/>
  <c r="M18" i="4"/>
  <c r="M143" i="4" s="1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T17" i="4"/>
  <c r="S17" i="4"/>
  <c r="Q17" i="4"/>
  <c r="P17" i="4"/>
  <c r="O17" i="4"/>
  <c r="N17" i="4"/>
  <c r="L17" i="4"/>
  <c r="K17" i="4"/>
  <c r="J17" i="4"/>
  <c r="I17" i="4"/>
  <c r="H17" i="4"/>
  <c r="G17" i="4"/>
  <c r="F17" i="4"/>
  <c r="C17" i="4"/>
  <c r="W16" i="4"/>
  <c r="V16" i="4"/>
  <c r="U16" i="4"/>
  <c r="T16" i="4"/>
  <c r="S16" i="4"/>
  <c r="S141" i="4" s="1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M140" i="4" s="1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Q137" i="4" s="1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J135" i="4" s="1"/>
  <c r="I10" i="4"/>
  <c r="H10" i="4"/>
  <c r="G10" i="4"/>
  <c r="F10" i="4"/>
  <c r="E10" i="4"/>
  <c r="D10" i="4"/>
  <c r="C10" i="4"/>
  <c r="B10" i="4"/>
  <c r="W9" i="4"/>
  <c r="V9" i="4"/>
  <c r="T9" i="4"/>
  <c r="S9" i="4"/>
  <c r="R9" i="4"/>
  <c r="Q9" i="4"/>
  <c r="L9" i="4"/>
  <c r="K9" i="4"/>
  <c r="J9" i="4"/>
  <c r="I9" i="4"/>
  <c r="G9" i="4"/>
  <c r="F9" i="4"/>
  <c r="D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F133" i="4" s="1"/>
  <c r="E8" i="4"/>
  <c r="D8" i="4"/>
  <c r="C8" i="4"/>
  <c r="B8" i="4"/>
  <c r="V7" i="4"/>
  <c r="U7" i="4"/>
  <c r="S7" i="4"/>
  <c r="R7" i="4"/>
  <c r="Q7" i="4"/>
  <c r="P7" i="4"/>
  <c r="O7" i="4"/>
  <c r="N7" i="4"/>
  <c r="M7" i="4"/>
  <c r="L7" i="4"/>
  <c r="K7" i="4"/>
  <c r="J7" i="4"/>
  <c r="I7" i="4"/>
  <c r="H7" i="4"/>
  <c r="E7" i="4"/>
  <c r="C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K5" i="4"/>
  <c r="C5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K3" i="4"/>
  <c r="A1" i="4"/>
  <c r="B36" i="2"/>
  <c r="B34" i="2"/>
  <c r="B58" i="2"/>
  <c r="B59" i="2"/>
  <c r="B25" i="2"/>
  <c r="B9" i="2"/>
  <c r="B44" i="2"/>
  <c r="B19" i="2"/>
  <c r="B16" i="2"/>
  <c r="B31" i="2"/>
  <c r="B6" i="2"/>
  <c r="B41" i="2"/>
  <c r="B53" i="2"/>
  <c r="B11" i="2"/>
  <c r="B40" i="2"/>
  <c r="B49" i="2"/>
  <c r="B15" i="2"/>
  <c r="B21" i="2"/>
  <c r="B26" i="2"/>
  <c r="B5" i="2"/>
  <c r="B38" i="2"/>
  <c r="B45" i="2"/>
  <c r="B20" i="2"/>
  <c r="B24" i="2"/>
  <c r="B39" i="2"/>
  <c r="B54" i="2"/>
  <c r="B4" i="2"/>
  <c r="B43" i="2"/>
  <c r="B56" i="2"/>
  <c r="B33" i="2"/>
  <c r="B23" i="2"/>
  <c r="B60" i="2"/>
  <c r="B50" i="2"/>
  <c r="B51" i="2"/>
  <c r="B55" i="2"/>
  <c r="B30" i="2"/>
  <c r="B48" i="2"/>
  <c r="B10" i="2"/>
  <c r="B28" i="2"/>
  <c r="B29" i="2"/>
  <c r="B61" i="2"/>
  <c r="B13" i="2"/>
  <c r="B18" i="2"/>
  <c r="B35" i="2"/>
  <c r="B14" i="2"/>
  <c r="B8" i="2"/>
  <c r="B46" i="2"/>
  <c r="E73" i="51" l="1"/>
  <c r="T73" i="51"/>
  <c r="L104" i="51"/>
  <c r="M104" i="51"/>
  <c r="V105" i="51"/>
  <c r="I73" i="51"/>
  <c r="D125" i="4"/>
  <c r="I73" i="50"/>
  <c r="J73" i="50"/>
  <c r="Q73" i="50"/>
  <c r="G73" i="50"/>
  <c r="R73" i="50"/>
  <c r="H73" i="50"/>
  <c r="U103" i="50"/>
  <c r="I105" i="50"/>
  <c r="O73" i="50"/>
  <c r="P73" i="50"/>
  <c r="C87" i="50"/>
  <c r="D87" i="50"/>
  <c r="B73" i="50"/>
  <c r="L105" i="49"/>
  <c r="J105" i="50"/>
  <c r="D104" i="51"/>
  <c r="M105" i="49"/>
  <c r="R105" i="50"/>
  <c r="E104" i="51"/>
  <c r="G83" i="49"/>
  <c r="O73" i="49"/>
  <c r="F105" i="51"/>
  <c r="G105" i="51"/>
  <c r="N105" i="51"/>
  <c r="O105" i="51"/>
  <c r="J73" i="49"/>
  <c r="W105" i="51"/>
  <c r="H80" i="49"/>
  <c r="W73" i="49"/>
  <c r="I80" i="49"/>
  <c r="W103" i="50"/>
  <c r="B104" i="50"/>
  <c r="B73" i="49"/>
  <c r="D104" i="50"/>
  <c r="C73" i="49"/>
  <c r="K105" i="50"/>
  <c r="L105" i="50"/>
  <c r="H104" i="51"/>
  <c r="F87" i="49"/>
  <c r="B104" i="49"/>
  <c r="F103" i="50"/>
  <c r="I104" i="51"/>
  <c r="G87" i="49"/>
  <c r="C104" i="49"/>
  <c r="N103" i="50"/>
  <c r="I73" i="49"/>
  <c r="N87" i="49"/>
  <c r="J104" i="49"/>
  <c r="C103" i="50"/>
  <c r="I104" i="50"/>
  <c r="B103" i="51"/>
  <c r="O87" i="49"/>
  <c r="K104" i="49"/>
  <c r="J104" i="50"/>
  <c r="V103" i="50"/>
  <c r="C103" i="51"/>
  <c r="V87" i="49"/>
  <c r="R104" i="49"/>
  <c r="K104" i="50"/>
  <c r="H104" i="50"/>
  <c r="J103" i="51"/>
  <c r="W87" i="49"/>
  <c r="S104" i="49"/>
  <c r="L104" i="50"/>
  <c r="P104" i="50"/>
  <c r="H103" i="51"/>
  <c r="K103" i="51"/>
  <c r="G73" i="49"/>
  <c r="D105" i="49"/>
  <c r="G103" i="50"/>
  <c r="S105" i="50"/>
  <c r="B105" i="50"/>
  <c r="I103" i="51"/>
  <c r="R103" i="51"/>
  <c r="E105" i="49"/>
  <c r="H103" i="50"/>
  <c r="T105" i="50"/>
  <c r="P104" i="51"/>
  <c r="S103" i="51"/>
  <c r="S151" i="4"/>
  <c r="V151" i="4"/>
  <c r="H125" i="4"/>
  <c r="L125" i="4"/>
  <c r="V52" i="47"/>
  <c r="H52" i="47"/>
  <c r="C52" i="47"/>
  <c r="O52" i="47"/>
  <c r="E52" i="47"/>
  <c r="F52" i="47"/>
  <c r="P52" i="47"/>
  <c r="K52" i="47"/>
  <c r="J52" i="47"/>
  <c r="M52" i="47"/>
  <c r="N52" i="47"/>
  <c r="S52" i="47"/>
  <c r="Q60" i="47"/>
  <c r="R52" i="47"/>
  <c r="I52" i="46"/>
  <c r="R52" i="46"/>
  <c r="H52" i="46"/>
  <c r="D77" i="46"/>
  <c r="F52" i="46"/>
  <c r="P52" i="46"/>
  <c r="B52" i="46"/>
  <c r="N52" i="46"/>
  <c r="F52" i="45"/>
  <c r="N52" i="45"/>
  <c r="F60" i="45"/>
  <c r="I60" i="45"/>
  <c r="J60" i="45"/>
  <c r="N60" i="45"/>
  <c r="F69" i="45"/>
  <c r="Q60" i="45"/>
  <c r="V52" i="45"/>
  <c r="M77" i="46"/>
  <c r="V60" i="45"/>
  <c r="T77" i="46"/>
  <c r="I77" i="47"/>
  <c r="Q52" i="45"/>
  <c r="R52" i="45"/>
  <c r="K150" i="4"/>
  <c r="N69" i="45"/>
  <c r="R69" i="45"/>
  <c r="I69" i="45"/>
  <c r="L150" i="4"/>
  <c r="B69" i="45"/>
  <c r="C69" i="45"/>
  <c r="L69" i="45"/>
  <c r="Q150" i="4"/>
  <c r="J69" i="45"/>
  <c r="V69" i="45"/>
  <c r="T150" i="4"/>
  <c r="K69" i="45"/>
  <c r="Q69" i="45"/>
  <c r="N150" i="4"/>
  <c r="V150" i="4"/>
  <c r="S63" i="43"/>
  <c r="I63" i="43"/>
  <c r="P63" i="43"/>
  <c r="C63" i="43"/>
  <c r="E63" i="43"/>
  <c r="K63" i="43"/>
  <c r="M63" i="43"/>
  <c r="H63" i="43"/>
  <c r="R72" i="43"/>
  <c r="S72" i="43"/>
  <c r="B63" i="42"/>
  <c r="J63" i="42"/>
  <c r="C63" i="42"/>
  <c r="D63" i="42"/>
  <c r="F72" i="42"/>
  <c r="H72" i="42"/>
  <c r="K72" i="42"/>
  <c r="R63" i="42"/>
  <c r="K63" i="42"/>
  <c r="S63" i="42"/>
  <c r="D90" i="42"/>
  <c r="T63" i="42"/>
  <c r="L63" i="41"/>
  <c r="W90" i="41"/>
  <c r="E63" i="41"/>
  <c r="H63" i="41"/>
  <c r="T63" i="41"/>
  <c r="B90" i="43"/>
  <c r="I63" i="41"/>
  <c r="C90" i="43"/>
  <c r="C72" i="41"/>
  <c r="C90" i="42"/>
  <c r="K63" i="41"/>
  <c r="H72" i="41"/>
  <c r="I72" i="41"/>
  <c r="M63" i="41"/>
  <c r="K72" i="41"/>
  <c r="P72" i="41"/>
  <c r="P63" i="41"/>
  <c r="F63" i="41"/>
  <c r="S72" i="41"/>
  <c r="V90" i="42"/>
  <c r="J90" i="43"/>
  <c r="Q63" i="41"/>
  <c r="W90" i="42"/>
  <c r="K90" i="43"/>
  <c r="S63" i="41"/>
  <c r="D63" i="41"/>
  <c r="H90" i="43"/>
  <c r="U63" i="41"/>
  <c r="I90" i="43"/>
  <c r="P90" i="43"/>
  <c r="F90" i="41"/>
  <c r="Q90" i="43"/>
  <c r="C38" i="40"/>
  <c r="C178" i="4" s="1"/>
  <c r="P81" i="41"/>
  <c r="V81" i="41"/>
  <c r="W81" i="41"/>
  <c r="L149" i="4"/>
  <c r="Q149" i="4"/>
  <c r="T149" i="4"/>
  <c r="R149" i="4"/>
  <c r="I149" i="4"/>
  <c r="W149" i="4"/>
  <c r="H81" i="41"/>
  <c r="E51" i="39"/>
  <c r="F51" i="39"/>
  <c r="M51" i="39"/>
  <c r="F122" i="4"/>
  <c r="G122" i="4"/>
  <c r="P51" i="39"/>
  <c r="W51" i="39"/>
  <c r="B51" i="39"/>
  <c r="J122" i="4"/>
  <c r="K122" i="4"/>
  <c r="L122" i="4"/>
  <c r="U51" i="39"/>
  <c r="K51" i="39"/>
  <c r="M122" i="4"/>
  <c r="N122" i="4"/>
  <c r="I51" i="38"/>
  <c r="G51" i="38"/>
  <c r="S51" i="38"/>
  <c r="Q51" i="38"/>
  <c r="H51" i="38"/>
  <c r="O51" i="38"/>
  <c r="C51" i="38"/>
  <c r="B60" i="38"/>
  <c r="W51" i="38"/>
  <c r="P51" i="38"/>
  <c r="K51" i="38"/>
  <c r="Q51" i="37"/>
  <c r="B51" i="37"/>
  <c r="T51" i="37"/>
  <c r="O63" i="37"/>
  <c r="E51" i="37"/>
  <c r="S63" i="37"/>
  <c r="U79" i="37"/>
  <c r="V51" i="37"/>
  <c r="L51" i="37"/>
  <c r="T63" i="37"/>
  <c r="I60" i="37"/>
  <c r="C51" i="37"/>
  <c r="M60" i="37"/>
  <c r="J51" i="37"/>
  <c r="Q60" i="37"/>
  <c r="R60" i="37"/>
  <c r="C57" i="37"/>
  <c r="M51" i="37"/>
  <c r="H57" i="37"/>
  <c r="H51" i="37"/>
  <c r="O57" i="37"/>
  <c r="D51" i="37"/>
  <c r="P57" i="37"/>
  <c r="W51" i="37"/>
  <c r="K51" i="37"/>
  <c r="F51" i="37"/>
  <c r="R51" i="37"/>
  <c r="J79" i="38"/>
  <c r="U51" i="37"/>
  <c r="P51" i="37"/>
  <c r="T80" i="38"/>
  <c r="N51" i="37"/>
  <c r="O51" i="37"/>
  <c r="R79" i="38"/>
  <c r="B148" i="4"/>
  <c r="G72" i="37"/>
  <c r="Q72" i="37"/>
  <c r="R148" i="4"/>
  <c r="P148" i="4"/>
  <c r="U148" i="4"/>
  <c r="E148" i="4"/>
  <c r="J51" i="35"/>
  <c r="L51" i="35"/>
  <c r="M51" i="35"/>
  <c r="S51" i="35"/>
  <c r="Q51" i="35"/>
  <c r="R51" i="35"/>
  <c r="T51" i="35"/>
  <c r="U51" i="35"/>
  <c r="C51" i="35"/>
  <c r="B51" i="35"/>
  <c r="J79" i="35"/>
  <c r="D51" i="35"/>
  <c r="E51" i="35"/>
  <c r="K51" i="35"/>
  <c r="F51" i="35"/>
  <c r="W121" i="4"/>
  <c r="N51" i="35"/>
  <c r="I51" i="35"/>
  <c r="B51" i="34"/>
  <c r="E51" i="34"/>
  <c r="D51" i="34"/>
  <c r="J51" i="34"/>
  <c r="M51" i="34"/>
  <c r="H51" i="34"/>
  <c r="I51" i="34"/>
  <c r="K51" i="34"/>
  <c r="N78" i="34"/>
  <c r="U51" i="34"/>
  <c r="P51" i="34"/>
  <c r="Q51" i="34"/>
  <c r="S51" i="34"/>
  <c r="T51" i="34"/>
  <c r="V78" i="34"/>
  <c r="C79" i="35"/>
  <c r="S79" i="34"/>
  <c r="I51" i="33"/>
  <c r="F51" i="33"/>
  <c r="U57" i="33"/>
  <c r="G51" i="33"/>
  <c r="S51" i="33"/>
  <c r="N51" i="33"/>
  <c r="K79" i="35"/>
  <c r="P51" i="33"/>
  <c r="M51" i="33"/>
  <c r="C79" i="34"/>
  <c r="O51" i="33"/>
  <c r="E51" i="33"/>
  <c r="F78" i="33"/>
  <c r="U51" i="33"/>
  <c r="Q63" i="33"/>
  <c r="N78" i="33"/>
  <c r="K79" i="34"/>
  <c r="V51" i="33"/>
  <c r="H51" i="33"/>
  <c r="C60" i="33"/>
  <c r="H79" i="33"/>
  <c r="K79" i="33"/>
  <c r="E147" i="4"/>
  <c r="F147" i="4"/>
  <c r="H147" i="4"/>
  <c r="V147" i="4"/>
  <c r="C147" i="4"/>
  <c r="M84" i="31"/>
  <c r="E84" i="31"/>
  <c r="F84" i="31"/>
  <c r="D84" i="31"/>
  <c r="B84" i="31"/>
  <c r="N84" i="31"/>
  <c r="L84" i="31"/>
  <c r="U84" i="31"/>
  <c r="K120" i="31"/>
  <c r="J84" i="31"/>
  <c r="V84" i="31"/>
  <c r="P84" i="30"/>
  <c r="S84" i="30"/>
  <c r="E84" i="30"/>
  <c r="C84" i="30"/>
  <c r="T84" i="30"/>
  <c r="M84" i="30"/>
  <c r="D84" i="30"/>
  <c r="B84" i="30"/>
  <c r="H84" i="30"/>
  <c r="U84" i="30"/>
  <c r="M105" i="29"/>
  <c r="E84" i="29"/>
  <c r="F84" i="29"/>
  <c r="T120" i="30"/>
  <c r="J84" i="29"/>
  <c r="P84" i="29"/>
  <c r="M84" i="29"/>
  <c r="N84" i="29"/>
  <c r="H94" i="29"/>
  <c r="Q84" i="29"/>
  <c r="W84" i="29"/>
  <c r="T94" i="29"/>
  <c r="U84" i="29"/>
  <c r="V84" i="29"/>
  <c r="B99" i="29"/>
  <c r="F99" i="29"/>
  <c r="I99" i="29"/>
  <c r="G90" i="29"/>
  <c r="J99" i="29"/>
  <c r="G84" i="29"/>
  <c r="O90" i="29"/>
  <c r="N99" i="29"/>
  <c r="B84" i="29"/>
  <c r="H84" i="29"/>
  <c r="W90" i="29"/>
  <c r="Q99" i="29"/>
  <c r="R99" i="29"/>
  <c r="E105" i="29"/>
  <c r="S146" i="4"/>
  <c r="L146" i="4"/>
  <c r="N146" i="4"/>
  <c r="T146" i="4"/>
  <c r="T120" i="4"/>
  <c r="I146" i="4"/>
  <c r="V146" i="4"/>
  <c r="M57" i="24"/>
  <c r="M116" i="4" s="1"/>
  <c r="M98" i="27"/>
  <c r="K98" i="27"/>
  <c r="Q98" i="27"/>
  <c r="O110" i="27"/>
  <c r="B126" i="27"/>
  <c r="N126" i="27"/>
  <c r="U98" i="27"/>
  <c r="C126" i="27"/>
  <c r="I126" i="27"/>
  <c r="D126" i="27"/>
  <c r="D110" i="27"/>
  <c r="P110" i="27"/>
  <c r="S98" i="27"/>
  <c r="I98" i="27"/>
  <c r="K110" i="27"/>
  <c r="T98" i="27"/>
  <c r="B119" i="4"/>
  <c r="V98" i="27"/>
  <c r="J126" i="27"/>
  <c r="V126" i="27"/>
  <c r="T76" i="24"/>
  <c r="T173" i="4" s="1"/>
  <c r="V57" i="24"/>
  <c r="V116" i="4" s="1"/>
  <c r="I110" i="27"/>
  <c r="K126" i="27"/>
  <c r="Q126" i="27"/>
  <c r="O75" i="24"/>
  <c r="O172" i="4" s="1"/>
  <c r="U76" i="24"/>
  <c r="U173" i="4" s="1"/>
  <c r="B98" i="27"/>
  <c r="H98" i="27"/>
  <c r="L126" i="27"/>
  <c r="V76" i="24"/>
  <c r="V173" i="4" s="1"/>
  <c r="C57" i="24"/>
  <c r="C116" i="4" s="1"/>
  <c r="Q75" i="24"/>
  <c r="Q172" i="4" s="1"/>
  <c r="J98" i="27"/>
  <c r="L110" i="27"/>
  <c r="E57" i="24"/>
  <c r="E116" i="4" s="1"/>
  <c r="Q57" i="24"/>
  <c r="Q116" i="4" s="1"/>
  <c r="S110" i="27"/>
  <c r="O126" i="27"/>
  <c r="S75" i="24"/>
  <c r="S172" i="4" s="1"/>
  <c r="C77" i="24"/>
  <c r="C174" i="4" s="1"/>
  <c r="F57" i="24"/>
  <c r="F116" i="4" s="1"/>
  <c r="R98" i="27"/>
  <c r="T75" i="24"/>
  <c r="T172" i="4" s="1"/>
  <c r="D77" i="24"/>
  <c r="D174" i="4" s="1"/>
  <c r="H57" i="24"/>
  <c r="H116" i="4" s="1"/>
  <c r="R126" i="27"/>
  <c r="F77" i="24"/>
  <c r="F174" i="4" s="1"/>
  <c r="C98" i="27"/>
  <c r="Q110" i="27"/>
  <c r="G110" i="27"/>
  <c r="S126" i="27"/>
  <c r="W75" i="24"/>
  <c r="W172" i="4" s="1"/>
  <c r="G77" i="24"/>
  <c r="G174" i="4" s="1"/>
  <c r="D98" i="27"/>
  <c r="T126" i="27"/>
  <c r="B76" i="24"/>
  <c r="B173" i="4" s="1"/>
  <c r="H77" i="24"/>
  <c r="H174" i="4" s="1"/>
  <c r="C76" i="24"/>
  <c r="C173" i="4" s="1"/>
  <c r="F98" i="27"/>
  <c r="T110" i="27"/>
  <c r="J110" i="27"/>
  <c r="F126" i="27"/>
  <c r="T126" i="26"/>
  <c r="O98" i="26"/>
  <c r="P98" i="26"/>
  <c r="I126" i="26"/>
  <c r="R98" i="26"/>
  <c r="S98" i="26"/>
  <c r="H110" i="26"/>
  <c r="V98" i="26"/>
  <c r="J105" i="26"/>
  <c r="E126" i="26"/>
  <c r="K110" i="26"/>
  <c r="P110" i="26"/>
  <c r="T110" i="26"/>
  <c r="O126" i="26"/>
  <c r="B98" i="26"/>
  <c r="O110" i="26"/>
  <c r="E110" i="26"/>
  <c r="C98" i="26"/>
  <c r="F110" i="26"/>
  <c r="N110" i="26"/>
  <c r="K126" i="26"/>
  <c r="Q110" i="26"/>
  <c r="L126" i="26"/>
  <c r="B126" i="26"/>
  <c r="M126" i="26"/>
  <c r="F98" i="26"/>
  <c r="S110" i="26"/>
  <c r="G98" i="26"/>
  <c r="H98" i="26"/>
  <c r="V126" i="26"/>
  <c r="Q126" i="26"/>
  <c r="W126" i="26"/>
  <c r="J98" i="26"/>
  <c r="W110" i="26"/>
  <c r="K98" i="26"/>
  <c r="V110" i="26"/>
  <c r="D71" i="4"/>
  <c r="P72" i="4"/>
  <c r="E110" i="25"/>
  <c r="F110" i="25"/>
  <c r="R110" i="25"/>
  <c r="S156" i="25"/>
  <c r="V98" i="25"/>
  <c r="C126" i="25"/>
  <c r="I126" i="25"/>
  <c r="T156" i="25"/>
  <c r="S98" i="25"/>
  <c r="P110" i="25"/>
  <c r="B143" i="26"/>
  <c r="E152" i="25"/>
  <c r="E146" i="25" s="1"/>
  <c r="U98" i="25"/>
  <c r="O153" i="25"/>
  <c r="O146" i="25" s="1"/>
  <c r="J152" i="26"/>
  <c r="V154" i="26"/>
  <c r="K77" i="24"/>
  <c r="K174" i="4" s="1"/>
  <c r="N110" i="25"/>
  <c r="D110" i="25"/>
  <c r="P122" i="25"/>
  <c r="B98" i="25"/>
  <c r="O110" i="25"/>
  <c r="W122" i="25"/>
  <c r="K126" i="25"/>
  <c r="K52" i="24"/>
  <c r="K69" i="4" s="1"/>
  <c r="K142" i="4" s="1"/>
  <c r="I98" i="25"/>
  <c r="M110" i="25"/>
  <c r="L126" i="25"/>
  <c r="B126" i="25"/>
  <c r="D136" i="25"/>
  <c r="S105" i="25"/>
  <c r="B110" i="25"/>
  <c r="I143" i="25"/>
  <c r="E126" i="25"/>
  <c r="G98" i="25"/>
  <c r="O98" i="25"/>
  <c r="T110" i="25"/>
  <c r="W110" i="25"/>
  <c r="V126" i="25"/>
  <c r="R152" i="26"/>
  <c r="T67" i="24"/>
  <c r="C98" i="25"/>
  <c r="V110" i="25"/>
  <c r="L110" i="25"/>
  <c r="L119" i="25"/>
  <c r="E72" i="4"/>
  <c r="F68" i="24"/>
  <c r="D98" i="25"/>
  <c r="R98" i="25"/>
  <c r="S119" i="25"/>
  <c r="E98" i="25"/>
  <c r="T119" i="25"/>
  <c r="T126" i="25"/>
  <c r="J126" i="25"/>
  <c r="H69" i="24"/>
  <c r="N98" i="25"/>
  <c r="S110" i="25"/>
  <c r="W126" i="25"/>
  <c r="J72" i="4"/>
  <c r="T70" i="4"/>
  <c r="T143" i="4" s="1"/>
  <c r="K72" i="4"/>
  <c r="D116" i="25"/>
  <c r="G110" i="25"/>
  <c r="I116" i="25"/>
  <c r="N77" i="24"/>
  <c r="N174" i="4" s="1"/>
  <c r="K98" i="25"/>
  <c r="H110" i="25"/>
  <c r="L116" i="25"/>
  <c r="B71" i="4"/>
  <c r="N72" i="4"/>
  <c r="N145" i="4" s="1"/>
  <c r="P52" i="24"/>
  <c r="P69" i="4" s="1"/>
  <c r="P142" i="4" s="1"/>
  <c r="L98" i="25"/>
  <c r="M116" i="25"/>
  <c r="E145" i="4"/>
  <c r="V70" i="4"/>
  <c r="V143" i="4" s="1"/>
  <c r="F72" i="4"/>
  <c r="F145" i="4" s="1"/>
  <c r="N57" i="24"/>
  <c r="N116" i="4" s="1"/>
  <c r="C68" i="24"/>
  <c r="E77" i="24"/>
  <c r="E174" i="4" s="1"/>
  <c r="R156" i="25"/>
  <c r="B144" i="4"/>
  <c r="H145" i="4"/>
  <c r="C144" i="4"/>
  <c r="I145" i="4"/>
  <c r="T77" i="24"/>
  <c r="T174" i="4" s="1"/>
  <c r="D144" i="4"/>
  <c r="J145" i="4"/>
  <c r="E144" i="4"/>
  <c r="D57" i="24"/>
  <c r="D116" i="4" s="1"/>
  <c r="J57" i="24"/>
  <c r="J116" i="4" s="1"/>
  <c r="V68" i="24"/>
  <c r="O156" i="25"/>
  <c r="M69" i="24"/>
  <c r="C52" i="24"/>
  <c r="W136" i="25"/>
  <c r="F52" i="24"/>
  <c r="G145" i="4"/>
  <c r="H136" i="25"/>
  <c r="N52" i="24"/>
  <c r="B156" i="25"/>
  <c r="S52" i="24"/>
  <c r="L77" i="24"/>
  <c r="L174" i="4" s="1"/>
  <c r="L57" i="24"/>
  <c r="L116" i="4" s="1"/>
  <c r="R57" i="24"/>
  <c r="R116" i="4" s="1"/>
  <c r="V52" i="24"/>
  <c r="B75" i="24"/>
  <c r="B172" i="4" s="1"/>
  <c r="L136" i="25"/>
  <c r="K156" i="25"/>
  <c r="G144" i="4"/>
  <c r="B143" i="4"/>
  <c r="F30" i="4"/>
  <c r="H117" i="4"/>
  <c r="C3" i="4"/>
  <c r="C128" i="4" s="1"/>
  <c r="C75" i="24"/>
  <c r="C172" i="4" s="1"/>
  <c r="I76" i="24"/>
  <c r="I173" i="4" s="1"/>
  <c r="O77" i="24"/>
  <c r="O174" i="4" s="1"/>
  <c r="F156" i="25"/>
  <c r="D52" i="24"/>
  <c r="J76" i="24"/>
  <c r="J173" i="4" s="1"/>
  <c r="P77" i="24"/>
  <c r="P174" i="4" s="1"/>
  <c r="P57" i="24"/>
  <c r="P116" i="4" s="1"/>
  <c r="K76" i="24"/>
  <c r="K173" i="4" s="1"/>
  <c r="O136" i="25"/>
  <c r="F75" i="24"/>
  <c r="F172" i="4" s="1"/>
  <c r="I156" i="25"/>
  <c r="M76" i="24"/>
  <c r="M173" i="4" s="1"/>
  <c r="S77" i="24"/>
  <c r="S174" i="4" s="1"/>
  <c r="J156" i="25"/>
  <c r="H52" i="24"/>
  <c r="N76" i="24"/>
  <c r="N173" i="4" s="1"/>
  <c r="T57" i="24"/>
  <c r="T116" i="4" s="1"/>
  <c r="G136" i="25"/>
  <c r="D143" i="4"/>
  <c r="P145" i="4"/>
  <c r="L143" i="4"/>
  <c r="E143" i="4"/>
  <c r="Q145" i="4"/>
  <c r="S144" i="4"/>
  <c r="N70" i="4"/>
  <c r="N143" i="4" s="1"/>
  <c r="U144" i="4"/>
  <c r="P70" i="4"/>
  <c r="P143" i="4" s="1"/>
  <c r="V71" i="4"/>
  <c r="V144" i="4" s="1"/>
  <c r="U77" i="24"/>
  <c r="U174" i="4" s="1"/>
  <c r="U57" i="24"/>
  <c r="U116" i="4" s="1"/>
  <c r="D75" i="24"/>
  <c r="D172" i="4" s="1"/>
  <c r="J75" i="24"/>
  <c r="J172" i="4" s="1"/>
  <c r="V77" i="24"/>
  <c r="V174" i="4" s="1"/>
  <c r="D67" i="24"/>
  <c r="T136" i="25"/>
  <c r="W143" i="4"/>
  <c r="R144" i="4"/>
  <c r="T71" i="4"/>
  <c r="T144" i="4" s="1"/>
  <c r="Q70" i="4"/>
  <c r="Q143" i="4" s="1"/>
  <c r="R70" i="4"/>
  <c r="R143" i="4" s="1"/>
  <c r="B72" i="4"/>
  <c r="B145" i="4" s="1"/>
  <c r="P117" i="4"/>
  <c r="K75" i="24"/>
  <c r="K172" i="4" s="1"/>
  <c r="Q76" i="24"/>
  <c r="Q173" i="4" s="1"/>
  <c r="W77" i="24"/>
  <c r="W174" i="4" s="1"/>
  <c r="R75" i="24"/>
  <c r="R172" i="4" s="1"/>
  <c r="U136" i="25"/>
  <c r="P136" i="25"/>
  <c r="N156" i="25"/>
  <c r="P33" i="4"/>
  <c r="K143" i="4"/>
  <c r="Q144" i="4"/>
  <c r="S70" i="4"/>
  <c r="S143" i="4" s="1"/>
  <c r="C72" i="4"/>
  <c r="C145" i="4" s="1"/>
  <c r="L75" i="24"/>
  <c r="L172" i="4" s="1"/>
  <c r="R76" i="24"/>
  <c r="R173" i="4" s="1"/>
  <c r="B57" i="24"/>
  <c r="B116" i="4" s="1"/>
  <c r="L67" i="24"/>
  <c r="V75" i="24"/>
  <c r="V172" i="4" s="1"/>
  <c r="D145" i="4"/>
  <c r="S76" i="24"/>
  <c r="S173" i="4" s="1"/>
  <c r="I57" i="24"/>
  <c r="I116" i="4" s="1"/>
  <c r="Q67" i="24"/>
  <c r="T79" i="20"/>
  <c r="T170" i="4" s="1"/>
  <c r="T115" i="4"/>
  <c r="E99" i="23"/>
  <c r="G183" i="23"/>
  <c r="Q141" i="23"/>
  <c r="Q48" i="23"/>
  <c r="Q61" i="20" s="1"/>
  <c r="Q114" i="4" s="1"/>
  <c r="M171" i="23"/>
  <c r="U99" i="23"/>
  <c r="W183" i="23"/>
  <c r="D79" i="20"/>
  <c r="D170" i="4" s="1"/>
  <c r="W99" i="23"/>
  <c r="H5" i="23"/>
  <c r="D48" i="23"/>
  <c r="I5" i="23"/>
  <c r="G48" i="23"/>
  <c r="M179" i="23"/>
  <c r="G62" i="20"/>
  <c r="G115" i="4" s="1"/>
  <c r="K5" i="23"/>
  <c r="L48" i="23"/>
  <c r="L61" i="20" s="1"/>
  <c r="L114" i="4" s="1"/>
  <c r="E78" i="20"/>
  <c r="E169" i="4" s="1"/>
  <c r="P5" i="23"/>
  <c r="O48" i="23"/>
  <c r="Q5" i="23"/>
  <c r="T48" i="23"/>
  <c r="M62" i="20"/>
  <c r="M115" i="4" s="1"/>
  <c r="S5" i="23"/>
  <c r="W48" i="23"/>
  <c r="M48" i="23"/>
  <c r="M61" i="20" s="1"/>
  <c r="M114" i="4" s="1"/>
  <c r="J99" i="23"/>
  <c r="J62" i="20" s="1"/>
  <c r="J115" i="4" s="1"/>
  <c r="O62" i="20"/>
  <c r="O115" i="4" s="1"/>
  <c r="R79" i="20"/>
  <c r="R170" i="4" s="1"/>
  <c r="C60" i="20"/>
  <c r="C113" i="4" s="1"/>
  <c r="Q192" i="23"/>
  <c r="U175" i="23"/>
  <c r="O132" i="22"/>
  <c r="E165" i="22"/>
  <c r="F165" i="22"/>
  <c r="R165" i="22"/>
  <c r="W132" i="22"/>
  <c r="H165" i="22"/>
  <c r="O146" i="22"/>
  <c r="E132" i="22"/>
  <c r="M165" i="22"/>
  <c r="H146" i="22"/>
  <c r="N165" i="22"/>
  <c r="D146" i="22"/>
  <c r="P165" i="22"/>
  <c r="I132" i="22"/>
  <c r="M213" i="22"/>
  <c r="F146" i="22"/>
  <c r="B165" i="22"/>
  <c r="G132" i="22"/>
  <c r="M132" i="22"/>
  <c r="U165" i="22"/>
  <c r="P146" i="22"/>
  <c r="V165" i="22"/>
  <c r="Q165" i="22"/>
  <c r="L146" i="22"/>
  <c r="N146" i="22"/>
  <c r="J165" i="22"/>
  <c r="W146" i="22"/>
  <c r="U132" i="22"/>
  <c r="G146" i="22"/>
  <c r="T146" i="22"/>
  <c r="I165" i="22"/>
  <c r="L68" i="4"/>
  <c r="L141" i="4" s="1"/>
  <c r="M68" i="4"/>
  <c r="M141" i="4" s="1"/>
  <c r="N68" i="4"/>
  <c r="N141" i="4" s="1"/>
  <c r="S51" i="20"/>
  <c r="S65" i="4" s="1"/>
  <c r="L165" i="21"/>
  <c r="T192" i="22"/>
  <c r="J203" i="22"/>
  <c r="V213" i="22"/>
  <c r="S146" i="21"/>
  <c r="C132" i="21"/>
  <c r="L183" i="21"/>
  <c r="V146" i="21"/>
  <c r="C153" i="21"/>
  <c r="T211" i="22"/>
  <c r="W146" i="21"/>
  <c r="K67" i="4"/>
  <c r="K140" i="4" s="1"/>
  <c r="J146" i="21"/>
  <c r="J160" i="21"/>
  <c r="H165" i="21"/>
  <c r="T165" i="21"/>
  <c r="V165" i="21"/>
  <c r="R203" i="22"/>
  <c r="K146" i="21"/>
  <c r="R160" i="21"/>
  <c r="I165" i="21"/>
  <c r="U165" i="21"/>
  <c r="B146" i="21"/>
  <c r="E213" i="22"/>
  <c r="B132" i="21"/>
  <c r="I146" i="21"/>
  <c r="D146" i="21"/>
  <c r="H183" i="21"/>
  <c r="D66" i="4"/>
  <c r="O140" i="4"/>
  <c r="J139" i="4"/>
  <c r="V141" i="4"/>
  <c r="K139" i="4"/>
  <c r="Q140" i="4"/>
  <c r="I66" i="4"/>
  <c r="C141" i="21"/>
  <c r="E146" i="21"/>
  <c r="C157" i="21"/>
  <c r="R146" i="21"/>
  <c r="H157" i="21"/>
  <c r="P165" i="21"/>
  <c r="F165" i="21"/>
  <c r="R132" i="21"/>
  <c r="L141" i="21"/>
  <c r="L132" i="21" s="1"/>
  <c r="G146" i="21"/>
  <c r="Q165" i="21"/>
  <c r="T141" i="21"/>
  <c r="T132" i="21" s="1"/>
  <c r="S157" i="21"/>
  <c r="E68" i="4"/>
  <c r="E141" i="4" s="1"/>
  <c r="U141" i="21"/>
  <c r="U132" i="21" s="1"/>
  <c r="L211" i="21"/>
  <c r="H69" i="20"/>
  <c r="D165" i="21"/>
  <c r="T211" i="21"/>
  <c r="L192" i="22"/>
  <c r="B203" i="22"/>
  <c r="N213" i="22"/>
  <c r="J132" i="21"/>
  <c r="Q146" i="21"/>
  <c r="E165" i="21"/>
  <c r="U51" i="20"/>
  <c r="U65" i="4" s="1"/>
  <c r="O69" i="20"/>
  <c r="T146" i="21"/>
  <c r="V51" i="20"/>
  <c r="V65" i="4" s="1"/>
  <c r="M146" i="21"/>
  <c r="U138" i="4"/>
  <c r="N146" i="21"/>
  <c r="L211" i="22"/>
  <c r="O146" i="21"/>
  <c r="U213" i="22"/>
  <c r="V140" i="4"/>
  <c r="D139" i="4"/>
  <c r="P141" i="4"/>
  <c r="L139" i="4"/>
  <c r="R140" i="4"/>
  <c r="I141" i="4"/>
  <c r="M139" i="4"/>
  <c r="S140" i="4"/>
  <c r="D140" i="4"/>
  <c r="T140" i="4"/>
  <c r="U140" i="4"/>
  <c r="B139" i="4"/>
  <c r="P39" i="4"/>
  <c r="R66" i="4"/>
  <c r="R139" i="4" s="1"/>
  <c r="B68" i="4"/>
  <c r="B141" i="4" s="1"/>
  <c r="S183" i="21"/>
  <c r="D194" i="23"/>
  <c r="Q183" i="23"/>
  <c r="S138" i="4"/>
  <c r="P69" i="20"/>
  <c r="G51" i="20"/>
  <c r="G65" i="4" s="1"/>
  <c r="G138" i="4" s="1"/>
  <c r="K51" i="20"/>
  <c r="K65" i="4" s="1"/>
  <c r="K138" i="4" s="1"/>
  <c r="T183" i="21"/>
  <c r="E183" i="23"/>
  <c r="L194" i="23"/>
  <c r="T138" i="4"/>
  <c r="V138" i="4"/>
  <c r="L51" i="20"/>
  <c r="L65" i="4" s="1"/>
  <c r="L138" i="4" s="1"/>
  <c r="W138" i="4"/>
  <c r="E70" i="20"/>
  <c r="C139" i="4"/>
  <c r="I140" i="4"/>
  <c r="O141" i="4"/>
  <c r="L79" i="20"/>
  <c r="L170" i="4" s="1"/>
  <c r="C183" i="21"/>
  <c r="O183" i="23"/>
  <c r="J140" i="4"/>
  <c r="Q30" i="4"/>
  <c r="C39" i="4"/>
  <c r="E139" i="4"/>
  <c r="Q141" i="4"/>
  <c r="L67" i="4"/>
  <c r="L140" i="4" s="1"/>
  <c r="R68" i="4"/>
  <c r="R141" i="4" s="1"/>
  <c r="C77" i="20"/>
  <c r="C168" i="4" s="1"/>
  <c r="O79" i="20"/>
  <c r="O170" i="4" s="1"/>
  <c r="M183" i="23"/>
  <c r="T194" i="23"/>
  <c r="S139" i="4"/>
  <c r="C141" i="4"/>
  <c r="G139" i="4"/>
  <c r="T139" i="4"/>
  <c r="H66" i="4"/>
  <c r="H139" i="4" s="1"/>
  <c r="N67" i="4"/>
  <c r="N140" i="4" s="1"/>
  <c r="T68" i="4"/>
  <c r="T141" i="4" s="1"/>
  <c r="E51" i="20"/>
  <c r="E65" i="4" s="1"/>
  <c r="E138" i="4" s="1"/>
  <c r="I139" i="4"/>
  <c r="U141" i="4"/>
  <c r="F51" i="20"/>
  <c r="F65" i="4" s="1"/>
  <c r="F138" i="4" s="1"/>
  <c r="D71" i="20"/>
  <c r="H39" i="4"/>
  <c r="P140" i="4"/>
  <c r="M78" i="20"/>
  <c r="M169" i="4" s="1"/>
  <c r="K183" i="21"/>
  <c r="D183" i="21"/>
  <c r="P183" i="21"/>
  <c r="C194" i="23"/>
  <c r="W141" i="4"/>
  <c r="N139" i="4"/>
  <c r="U183" i="23"/>
  <c r="M51" i="20"/>
  <c r="M65" i="4" s="1"/>
  <c r="M138" i="4" s="1"/>
  <c r="W71" i="20"/>
  <c r="V30" i="4"/>
  <c r="O139" i="4"/>
  <c r="F140" i="4"/>
  <c r="P66" i="4"/>
  <c r="P139" i="4" s="1"/>
  <c r="G140" i="4"/>
  <c r="Q66" i="4"/>
  <c r="Q139" i="4" s="1"/>
  <c r="W67" i="4"/>
  <c r="W140" i="4" s="1"/>
  <c r="N51" i="20"/>
  <c r="N65" i="4" s="1"/>
  <c r="N138" i="4" s="1"/>
  <c r="I192" i="19"/>
  <c r="I81" i="16"/>
  <c r="J184" i="19"/>
  <c r="J81" i="16"/>
  <c r="J110" i="4" s="1"/>
  <c r="F172" i="19"/>
  <c r="F80" i="16"/>
  <c r="F79" i="16" s="1"/>
  <c r="F108" i="4" s="1"/>
  <c r="F77" i="16"/>
  <c r="F76" i="16" s="1"/>
  <c r="I176" i="19"/>
  <c r="I80" i="16"/>
  <c r="I109" i="4" s="1"/>
  <c r="I77" i="16"/>
  <c r="K176" i="19"/>
  <c r="K80" i="16"/>
  <c r="K109" i="4" s="1"/>
  <c r="Q183" i="19"/>
  <c r="Q81" i="16"/>
  <c r="R184" i="19"/>
  <c r="R81" i="16"/>
  <c r="R110" i="4" s="1"/>
  <c r="S183" i="19"/>
  <c r="S81" i="16"/>
  <c r="S110" i="4" s="1"/>
  <c r="N176" i="19"/>
  <c r="N77" i="16"/>
  <c r="N76" i="16" s="1"/>
  <c r="N80" i="16"/>
  <c r="N109" i="4" s="1"/>
  <c r="S176" i="19"/>
  <c r="S77" i="16"/>
  <c r="S76" i="16" s="1"/>
  <c r="S80" i="16"/>
  <c r="S109" i="4" s="1"/>
  <c r="V77" i="16"/>
  <c r="V76" i="16" s="1"/>
  <c r="V80" i="16"/>
  <c r="V109" i="4" s="1"/>
  <c r="B197" i="19"/>
  <c r="R102" i="16"/>
  <c r="R165" i="4" s="1"/>
  <c r="T197" i="19"/>
  <c r="V197" i="19"/>
  <c r="M197" i="19"/>
  <c r="S190" i="19"/>
  <c r="J197" i="19"/>
  <c r="V190" i="19"/>
  <c r="C197" i="19"/>
  <c r="U171" i="19"/>
  <c r="D197" i="19"/>
  <c r="I197" i="19"/>
  <c r="U61" i="19"/>
  <c r="U81" i="16" s="1"/>
  <c r="U110" i="4" s="1"/>
  <c r="J103" i="16"/>
  <c r="J166" i="4" s="1"/>
  <c r="K103" i="16"/>
  <c r="K166" i="4" s="1"/>
  <c r="J5" i="19"/>
  <c r="V184" i="19"/>
  <c r="F197" i="19"/>
  <c r="L103" i="16"/>
  <c r="L166" i="4" s="1"/>
  <c r="G102" i="16"/>
  <c r="G165" i="4" s="1"/>
  <c r="O5" i="19"/>
  <c r="M61" i="19"/>
  <c r="C80" i="16"/>
  <c r="C109" i="4" s="1"/>
  <c r="K197" i="19"/>
  <c r="Q197" i="19"/>
  <c r="S103" i="16"/>
  <c r="S166" i="4" s="1"/>
  <c r="R103" i="16"/>
  <c r="R166" i="4" s="1"/>
  <c r="B171" i="19"/>
  <c r="V61" i="19"/>
  <c r="V81" i="16" s="1"/>
  <c r="V110" i="4" s="1"/>
  <c r="G61" i="19"/>
  <c r="G81" i="16" s="1"/>
  <c r="G110" i="4" s="1"/>
  <c r="C171" i="19"/>
  <c r="N197" i="19"/>
  <c r="T103" i="16"/>
  <c r="T166" i="4" s="1"/>
  <c r="U197" i="19"/>
  <c r="O197" i="18"/>
  <c r="P197" i="18"/>
  <c r="E178" i="18"/>
  <c r="F178" i="18"/>
  <c r="R197" i="18"/>
  <c r="S197" i="18"/>
  <c r="H178" i="18"/>
  <c r="T197" i="18"/>
  <c r="O178" i="18"/>
  <c r="W197" i="18"/>
  <c r="M178" i="18"/>
  <c r="N178" i="18"/>
  <c r="P178" i="18"/>
  <c r="Q178" i="18"/>
  <c r="W178" i="18"/>
  <c r="B178" i="18"/>
  <c r="B197" i="18"/>
  <c r="C197" i="18"/>
  <c r="I197" i="18"/>
  <c r="U178" i="18"/>
  <c r="V178" i="18"/>
  <c r="L5" i="18"/>
  <c r="L97" i="16" s="1"/>
  <c r="G197" i="18"/>
  <c r="H197" i="18"/>
  <c r="J178" i="18"/>
  <c r="J197" i="18"/>
  <c r="K197" i="18"/>
  <c r="Q197" i="18"/>
  <c r="L197" i="18"/>
  <c r="T162" i="17"/>
  <c r="T174" i="17"/>
  <c r="T170" i="17"/>
  <c r="B174" i="17"/>
  <c r="B165" i="17"/>
  <c r="B161" i="17"/>
  <c r="B173" i="17"/>
  <c r="B53" i="16"/>
  <c r="B62" i="4" s="1"/>
  <c r="B169" i="17"/>
  <c r="J90" i="16"/>
  <c r="U197" i="17"/>
  <c r="I168" i="17"/>
  <c r="J178" i="17"/>
  <c r="V178" i="17"/>
  <c r="M136" i="4"/>
  <c r="S137" i="4"/>
  <c r="K62" i="4"/>
  <c r="K64" i="4"/>
  <c r="K178" i="17"/>
  <c r="W178" i="17"/>
  <c r="V197" i="17"/>
  <c r="W229" i="17"/>
  <c r="I169" i="17"/>
  <c r="J93" i="16"/>
  <c r="J169" i="17"/>
  <c r="I197" i="17"/>
  <c r="U178" i="17"/>
  <c r="U171" i="17"/>
  <c r="L170" i="17"/>
  <c r="R178" i="17"/>
  <c r="G197" i="17"/>
  <c r="I172" i="17"/>
  <c r="S178" i="17"/>
  <c r="B197" i="17"/>
  <c r="S53" i="16"/>
  <c r="E95" i="16"/>
  <c r="Q5" i="17"/>
  <c r="R5" i="17"/>
  <c r="J173" i="17"/>
  <c r="G178" i="17"/>
  <c r="F197" i="17"/>
  <c r="I161" i="17"/>
  <c r="B171" i="17"/>
  <c r="P178" i="17"/>
  <c r="O197" i="17"/>
  <c r="M5" i="18"/>
  <c r="M97" i="16" s="1"/>
  <c r="K71" i="16"/>
  <c r="L96" i="16"/>
  <c r="E178" i="17"/>
  <c r="J197" i="17"/>
  <c r="N5" i="18"/>
  <c r="N97" i="16" s="1"/>
  <c r="K135" i="4"/>
  <c r="F137" i="4"/>
  <c r="C171" i="17"/>
  <c r="P63" i="4"/>
  <c r="P71" i="16"/>
  <c r="M96" i="16"/>
  <c r="E171" i="17"/>
  <c r="D162" i="17"/>
  <c r="C184" i="17"/>
  <c r="Q5" i="18"/>
  <c r="Q97" i="16" s="1"/>
  <c r="Q95" i="16" s="1"/>
  <c r="R71" i="16"/>
  <c r="N96" i="16"/>
  <c r="D184" i="17"/>
  <c r="T5" i="18"/>
  <c r="I164" i="17"/>
  <c r="I137" i="4"/>
  <c r="D136" i="4"/>
  <c r="V63" i="4"/>
  <c r="V136" i="4" s="1"/>
  <c r="S71" i="16"/>
  <c r="B178" i="17"/>
  <c r="E184" i="17"/>
  <c r="M197" i="17"/>
  <c r="U5" i="18"/>
  <c r="U97" i="16" s="1"/>
  <c r="E136" i="4"/>
  <c r="W63" i="4"/>
  <c r="W136" i="4" s="1"/>
  <c r="T71" i="16"/>
  <c r="C178" i="17"/>
  <c r="O178" i="17"/>
  <c r="K184" i="17"/>
  <c r="N197" i="17"/>
  <c r="V5" i="18"/>
  <c r="V97" i="16" s="1"/>
  <c r="V95" i="16" s="1"/>
  <c r="L184" i="17"/>
  <c r="D64" i="4"/>
  <c r="D137" i="4" s="1"/>
  <c r="I165" i="17"/>
  <c r="M184" i="17"/>
  <c r="C64" i="4"/>
  <c r="C137" i="4" s="1"/>
  <c r="E64" i="4"/>
  <c r="E137" i="4" s="1"/>
  <c r="S96" i="16"/>
  <c r="K171" i="17"/>
  <c r="J165" i="17"/>
  <c r="S184" i="17"/>
  <c r="W197" i="17"/>
  <c r="T96" i="16"/>
  <c r="M178" i="17"/>
  <c r="T184" i="17"/>
  <c r="R197" i="17"/>
  <c r="G64" i="4"/>
  <c r="G137" i="4" s="1"/>
  <c r="B90" i="16"/>
  <c r="U96" i="16"/>
  <c r="M171" i="17"/>
  <c r="U184" i="17"/>
  <c r="L33" i="4"/>
  <c r="D42" i="4"/>
  <c r="T136" i="4"/>
  <c r="L136" i="4"/>
  <c r="G30" i="4"/>
  <c r="U63" i="4"/>
  <c r="U136" i="4" s="1"/>
  <c r="G3" i="4"/>
  <c r="G128" i="4" s="1"/>
  <c r="N33" i="4"/>
  <c r="I62" i="4"/>
  <c r="I135" i="4" s="1"/>
  <c r="I89" i="16"/>
  <c r="S217" i="17"/>
  <c r="B64" i="4"/>
  <c r="B137" i="4" s="1"/>
  <c r="F95" i="16"/>
  <c r="H64" i="4"/>
  <c r="H137" i="4" s="1"/>
  <c r="N79" i="16"/>
  <c r="N108" i="4" s="1"/>
  <c r="H217" i="17"/>
  <c r="I134" i="4"/>
  <c r="C136" i="4"/>
  <c r="J137" i="4"/>
  <c r="K137" i="4"/>
  <c r="U79" i="16"/>
  <c r="U108" i="4" s="1"/>
  <c r="G92" i="16"/>
  <c r="V79" i="16"/>
  <c r="V108" i="4" s="1"/>
  <c r="H92" i="16"/>
  <c r="F136" i="4"/>
  <c r="L137" i="4"/>
  <c r="G136" i="4"/>
  <c r="M137" i="4"/>
  <c r="F109" i="4"/>
  <c r="P3" i="4"/>
  <c r="P128" i="4" s="1"/>
  <c r="H71" i="16"/>
  <c r="K240" i="17"/>
  <c r="P217" i="17"/>
  <c r="K136" i="4"/>
  <c r="L71" i="16"/>
  <c r="B93" i="16"/>
  <c r="C93" i="16"/>
  <c r="N136" i="4"/>
  <c r="T137" i="4"/>
  <c r="I39" i="4"/>
  <c r="F42" i="4"/>
  <c r="P136" i="4"/>
  <c r="V137" i="4"/>
  <c r="K93" i="16"/>
  <c r="J217" i="17"/>
  <c r="R93" i="16"/>
  <c r="R217" i="17"/>
  <c r="W30" i="4"/>
  <c r="O136" i="4"/>
  <c r="U137" i="4"/>
  <c r="B135" i="4"/>
  <c r="K39" i="4"/>
  <c r="Q136" i="4"/>
  <c r="W137" i="4"/>
  <c r="H3" i="4"/>
  <c r="H128" i="4" s="1"/>
  <c r="C135" i="4"/>
  <c r="O137" i="4"/>
  <c r="N42" i="4"/>
  <c r="R63" i="4"/>
  <c r="R136" i="4" s="1"/>
  <c r="I3" i="4"/>
  <c r="I128" i="4" s="1"/>
  <c r="S63" i="4"/>
  <c r="S136" i="4" s="1"/>
  <c r="I52" i="16"/>
  <c r="I61" i="4" s="1"/>
  <c r="N253" i="15"/>
  <c r="N78" i="12"/>
  <c r="N107" i="4" s="1"/>
  <c r="N220" i="15"/>
  <c r="H183" i="15"/>
  <c r="H76" i="12"/>
  <c r="H105" i="4" s="1"/>
  <c r="I76" i="12"/>
  <c r="I105" i="4" s="1"/>
  <c r="I178" i="15"/>
  <c r="I182" i="15"/>
  <c r="R253" i="15"/>
  <c r="R78" i="12"/>
  <c r="R107" i="4" s="1"/>
  <c r="F218" i="15"/>
  <c r="F78" i="12"/>
  <c r="F107" i="4" s="1"/>
  <c r="G211" i="15"/>
  <c r="G71" i="12"/>
  <c r="G70" i="12" s="1"/>
  <c r="G78" i="12"/>
  <c r="G107" i="4" s="1"/>
  <c r="Q75" i="12"/>
  <c r="Q104" i="4" s="1"/>
  <c r="Q105" i="4"/>
  <c r="W187" i="15"/>
  <c r="D162" i="15"/>
  <c r="E162" i="15"/>
  <c r="D187" i="15"/>
  <c r="E253" i="15"/>
  <c r="H162" i="15"/>
  <c r="N162" i="15"/>
  <c r="D181" i="15"/>
  <c r="B187" i="15"/>
  <c r="L233" i="15"/>
  <c r="L76" i="12"/>
  <c r="L75" i="12" s="1"/>
  <c r="L104" i="4" s="1"/>
  <c r="L162" i="15"/>
  <c r="O75" i="12"/>
  <c r="O104" i="4" s="1"/>
  <c r="E78" i="12"/>
  <c r="E107" i="4" s="1"/>
  <c r="M162" i="15"/>
  <c r="F187" i="15"/>
  <c r="L187" i="15"/>
  <c r="I181" i="15"/>
  <c r="G187" i="15"/>
  <c r="P162" i="15"/>
  <c r="V162" i="15"/>
  <c r="T76" i="12"/>
  <c r="T105" i="4" s="1"/>
  <c r="W76" i="12"/>
  <c r="M78" i="12"/>
  <c r="M107" i="4" s="1"/>
  <c r="L181" i="15"/>
  <c r="J187" i="15"/>
  <c r="P105" i="4"/>
  <c r="O70" i="12"/>
  <c r="T162" i="15"/>
  <c r="O99" i="12"/>
  <c r="O160" i="4" s="1"/>
  <c r="U78" i="12"/>
  <c r="U107" i="4" s="1"/>
  <c r="U162" i="15"/>
  <c r="K162" i="15"/>
  <c r="N187" i="15"/>
  <c r="T187" i="15"/>
  <c r="O187" i="15"/>
  <c r="T181" i="15"/>
  <c r="R187" i="15"/>
  <c r="J115" i="15"/>
  <c r="D34" i="15"/>
  <c r="F162" i="15"/>
  <c r="Q199" i="15"/>
  <c r="S162" i="15"/>
  <c r="V187" i="15"/>
  <c r="B220" i="15"/>
  <c r="M162" i="14"/>
  <c r="N162" i="14"/>
  <c r="T162" i="14"/>
  <c r="C171" i="14"/>
  <c r="U204" i="14"/>
  <c r="D216" i="14"/>
  <c r="Q162" i="14"/>
  <c r="G187" i="14"/>
  <c r="D171" i="14"/>
  <c r="V204" i="14"/>
  <c r="R162" i="14"/>
  <c r="H187" i="14"/>
  <c r="T187" i="14"/>
  <c r="D241" i="14"/>
  <c r="T241" i="14"/>
  <c r="U162" i="14"/>
  <c r="E187" i="14"/>
  <c r="F187" i="14"/>
  <c r="V162" i="14"/>
  <c r="E171" i="14"/>
  <c r="K171" i="14"/>
  <c r="G204" i="14"/>
  <c r="F171" i="14"/>
  <c r="L171" i="14"/>
  <c r="B204" i="14"/>
  <c r="C162" i="14"/>
  <c r="I187" i="14"/>
  <c r="O187" i="14"/>
  <c r="D162" i="14"/>
  <c r="P187" i="14"/>
  <c r="I171" i="14"/>
  <c r="E204" i="14"/>
  <c r="F204" i="14"/>
  <c r="V251" i="14"/>
  <c r="M187" i="14"/>
  <c r="B162" i="14"/>
  <c r="N187" i="14"/>
  <c r="H204" i="14"/>
  <c r="M171" i="14"/>
  <c r="S171" i="14"/>
  <c r="I204" i="14"/>
  <c r="O204" i="14"/>
  <c r="N171" i="14"/>
  <c r="T171" i="14"/>
  <c r="J204" i="14"/>
  <c r="F162" i="14"/>
  <c r="L162" i="14"/>
  <c r="Q171" i="14"/>
  <c r="M204" i="14"/>
  <c r="N204" i="14"/>
  <c r="I162" i="14"/>
  <c r="U187" i="14"/>
  <c r="J162" i="14"/>
  <c r="V187" i="14"/>
  <c r="P204" i="14"/>
  <c r="U171" i="14"/>
  <c r="P171" i="14"/>
  <c r="Q204" i="14"/>
  <c r="W204" i="14"/>
  <c r="I56" i="4"/>
  <c r="I131" i="4" s="1"/>
  <c r="H59" i="4"/>
  <c r="U204" i="13"/>
  <c r="G216" i="13"/>
  <c r="L251" i="14"/>
  <c r="L241" i="14"/>
  <c r="H216" i="13"/>
  <c r="N162" i="13"/>
  <c r="L56" i="4"/>
  <c r="L131" i="4" s="1"/>
  <c r="J59" i="4"/>
  <c r="J97" i="12"/>
  <c r="J158" i="4" s="1"/>
  <c r="O171" i="13"/>
  <c r="L216" i="13"/>
  <c r="L243" i="13"/>
  <c r="H241" i="14"/>
  <c r="T261" i="14"/>
  <c r="D85" i="12"/>
  <c r="O216" i="13"/>
  <c r="I204" i="13"/>
  <c r="P216" i="13"/>
  <c r="N243" i="13"/>
  <c r="G85" i="12"/>
  <c r="D204" i="13"/>
  <c r="T216" i="13"/>
  <c r="D233" i="13"/>
  <c r="H85" i="12"/>
  <c r="S162" i="13"/>
  <c r="H204" i="13"/>
  <c r="F251" i="13"/>
  <c r="D224" i="13"/>
  <c r="P224" i="13"/>
  <c r="N251" i="13"/>
  <c r="G204" i="13"/>
  <c r="G233" i="13"/>
  <c r="V251" i="13"/>
  <c r="P85" i="12"/>
  <c r="V162" i="13"/>
  <c r="L162" i="13"/>
  <c r="D181" i="13"/>
  <c r="V224" i="13"/>
  <c r="L224" i="13"/>
  <c r="H241" i="15"/>
  <c r="B87" i="12"/>
  <c r="G162" i="13"/>
  <c r="H181" i="13"/>
  <c r="I187" i="13"/>
  <c r="W224" i="13"/>
  <c r="G224" i="13"/>
  <c r="P241" i="14"/>
  <c r="F251" i="14"/>
  <c r="N251" i="14"/>
  <c r="D87" i="12"/>
  <c r="V243" i="13"/>
  <c r="U59" i="4"/>
  <c r="Q162" i="13"/>
  <c r="I171" i="13"/>
  <c r="O133" i="4"/>
  <c r="D58" i="4"/>
  <c r="K60" i="4"/>
  <c r="T187" i="13"/>
  <c r="N133" i="4"/>
  <c r="T65" i="12"/>
  <c r="T57" i="4" s="1"/>
  <c r="T162" i="13"/>
  <c r="P204" i="13"/>
  <c r="P241" i="15"/>
  <c r="G58" i="4"/>
  <c r="P60" i="4"/>
  <c r="U65" i="12"/>
  <c r="U86" i="12" s="1"/>
  <c r="C162" i="13"/>
  <c r="O162" i="13"/>
  <c r="Q187" i="13"/>
  <c r="O224" i="13"/>
  <c r="F243" i="13"/>
  <c r="B251" i="14"/>
  <c r="T171" i="13"/>
  <c r="H187" i="13"/>
  <c r="M204" i="13"/>
  <c r="I58" i="4"/>
  <c r="R60" i="4"/>
  <c r="J58" i="4"/>
  <c r="S60" i="4"/>
  <c r="N88" i="12"/>
  <c r="F162" i="13"/>
  <c r="C199" i="13"/>
  <c r="T233" i="13"/>
  <c r="H261" i="14"/>
  <c r="B56" i="4"/>
  <c r="B131" i="4" s="1"/>
  <c r="K58" i="4"/>
  <c r="T60" i="4"/>
  <c r="T133" i="4" s="1"/>
  <c r="Q171" i="13"/>
  <c r="I199" i="13"/>
  <c r="L261" i="14"/>
  <c r="P261" i="14"/>
  <c r="K241" i="15"/>
  <c r="L58" i="4"/>
  <c r="U60" i="4"/>
  <c r="U133" i="4" s="1"/>
  <c r="U88" i="12"/>
  <c r="H171" i="13"/>
  <c r="L199" i="13"/>
  <c r="M58" i="4"/>
  <c r="V60" i="4"/>
  <c r="V133" i="4" s="1"/>
  <c r="M199" i="13"/>
  <c r="F56" i="4"/>
  <c r="F131" i="4" s="1"/>
  <c r="O58" i="4"/>
  <c r="W60" i="4"/>
  <c r="W133" i="4" s="1"/>
  <c r="E65" i="12"/>
  <c r="E57" i="4" s="1"/>
  <c r="E132" i="4" s="1"/>
  <c r="P162" i="13"/>
  <c r="G56" i="4"/>
  <c r="G131" i="4" s="1"/>
  <c r="P58" i="4"/>
  <c r="K162" i="13"/>
  <c r="U171" i="13"/>
  <c r="O187" i="13"/>
  <c r="J251" i="14"/>
  <c r="W59" i="4"/>
  <c r="G33" i="4"/>
  <c r="S87" i="12"/>
  <c r="Q224" i="13"/>
  <c r="I243" i="13"/>
  <c r="W82" i="12"/>
  <c r="Q58" i="4"/>
  <c r="W33" i="4"/>
  <c r="N56" i="4"/>
  <c r="N131" i="4" s="1"/>
  <c r="P133" i="4"/>
  <c r="O105" i="4"/>
  <c r="M63" i="12"/>
  <c r="M55" i="4" s="1"/>
  <c r="T87" i="12"/>
  <c r="R224" i="13"/>
  <c r="I233" i="13"/>
  <c r="R133" i="4"/>
  <c r="W253" i="13"/>
  <c r="Q133" i="4"/>
  <c r="Q42" i="4"/>
  <c r="Q56" i="4"/>
  <c r="Q131" i="4" s="1"/>
  <c r="S133" i="4"/>
  <c r="S243" i="13"/>
  <c r="Q243" i="13"/>
  <c r="B38" i="7"/>
  <c r="Q233" i="13"/>
  <c r="V42" i="4"/>
  <c r="O33" i="4"/>
  <c r="I42" i="4"/>
  <c r="N58" i="4"/>
  <c r="T59" i="4"/>
  <c r="D38" i="7"/>
  <c r="P37" i="12"/>
  <c r="N97" i="12"/>
  <c r="N158" i="4" s="1"/>
  <c r="T243" i="13"/>
  <c r="Q3" i="12"/>
  <c r="Q37" i="12"/>
  <c r="R88" i="12"/>
  <c r="Q97" i="12"/>
  <c r="Q158" i="4" s="1"/>
  <c r="O85" i="12"/>
  <c r="T88" i="12"/>
  <c r="U97" i="12"/>
  <c r="U158" i="4" s="1"/>
  <c r="B224" i="13"/>
  <c r="O233" i="13"/>
  <c r="W7" i="4"/>
  <c r="V88" i="12"/>
  <c r="S39" i="4"/>
  <c r="D31" i="12"/>
  <c r="T37" i="12"/>
  <c r="L65" i="12"/>
  <c r="L57" i="4" s="1"/>
  <c r="L132" i="4" s="1"/>
  <c r="I99" i="12"/>
  <c r="I160" i="4" s="1"/>
  <c r="G253" i="13"/>
  <c r="I30" i="4"/>
  <c r="T33" i="4"/>
  <c r="S58" i="4"/>
  <c r="C60" i="4"/>
  <c r="C133" i="4" s="1"/>
  <c r="M65" i="12"/>
  <c r="C100" i="12"/>
  <c r="C161" i="4" s="1"/>
  <c r="V101" i="12"/>
  <c r="V162" i="4" s="1"/>
  <c r="V85" i="12"/>
  <c r="W88" i="12"/>
  <c r="C243" i="13"/>
  <c r="G38" i="7"/>
  <c r="G86" i="12"/>
  <c r="O73" i="12"/>
  <c r="O102" i="4" s="1"/>
  <c r="F5" i="4"/>
  <c r="G57" i="4"/>
  <c r="R58" i="4"/>
  <c r="H5" i="4"/>
  <c r="F128" i="4"/>
  <c r="T58" i="4"/>
  <c r="D60" i="4"/>
  <c r="D133" i="4" s="1"/>
  <c r="J38" i="7"/>
  <c r="D82" i="12"/>
  <c r="O65" i="12"/>
  <c r="O63" i="12" s="1"/>
  <c r="W85" i="12"/>
  <c r="I5" i="4"/>
  <c r="C56" i="4"/>
  <c r="C131" i="4" s="1"/>
  <c r="U58" i="4"/>
  <c r="E60" i="4"/>
  <c r="E133" i="4" s="1"/>
  <c r="E82" i="12"/>
  <c r="W37" i="12"/>
  <c r="K100" i="12"/>
  <c r="K161" i="4" s="1"/>
  <c r="H253" i="13"/>
  <c r="S100" i="12"/>
  <c r="S161" i="4" s="1"/>
  <c r="W65" i="12"/>
  <c r="W63" i="12" s="1"/>
  <c r="Q39" i="4"/>
  <c r="W3" i="12"/>
  <c r="W5" i="4" s="1"/>
  <c r="B59" i="4"/>
  <c r="H60" i="4"/>
  <c r="H133" i="4" s="1"/>
  <c r="H82" i="12"/>
  <c r="J31" i="12"/>
  <c r="B65" i="12"/>
  <c r="N101" i="12"/>
  <c r="N162" i="4" s="1"/>
  <c r="I89" i="12"/>
  <c r="J224" i="13"/>
  <c r="L233" i="13"/>
  <c r="T7" i="4"/>
  <c r="T132" i="4" s="1"/>
  <c r="N3" i="4"/>
  <c r="N128" i="4" s="1"/>
  <c r="W58" i="4"/>
  <c r="G60" i="4"/>
  <c r="G133" i="4" s="1"/>
  <c r="T38" i="7"/>
  <c r="O3" i="4"/>
  <c r="O128" i="4" s="1"/>
  <c r="G82" i="12"/>
  <c r="I31" i="12"/>
  <c r="G100" i="12"/>
  <c r="G161" i="4" s="1"/>
  <c r="M101" i="12"/>
  <c r="M162" i="4" s="1"/>
  <c r="I224" i="13"/>
  <c r="N30" i="4"/>
  <c r="T30" i="4"/>
  <c r="P5" i="4"/>
  <c r="K128" i="4"/>
  <c r="O30" i="4"/>
  <c r="D33" i="4"/>
  <c r="C59" i="4"/>
  <c r="I82" i="12"/>
  <c r="C65" i="12"/>
  <c r="C57" i="4" s="1"/>
  <c r="C132" i="4" s="1"/>
  <c r="I100" i="12"/>
  <c r="I161" i="4" s="1"/>
  <c r="L100" i="12"/>
  <c r="L161" i="4" s="1"/>
  <c r="N89" i="12"/>
  <c r="U101" i="12"/>
  <c r="U162" i="4" s="1"/>
  <c r="W233" i="13"/>
  <c r="D7" i="4"/>
  <c r="D132" i="4" s="1"/>
  <c r="L31" i="12"/>
  <c r="G75" i="12"/>
  <c r="G104" i="4" s="1"/>
  <c r="K87" i="12"/>
  <c r="D243" i="13"/>
  <c r="O253" i="13"/>
  <c r="K133" i="4"/>
  <c r="H75" i="12"/>
  <c r="H104" i="4" s="1"/>
  <c r="K243" i="13"/>
  <c r="H31" i="12"/>
  <c r="F59" i="4"/>
  <c r="R38" i="7"/>
  <c r="L82" i="12"/>
  <c r="U31" i="12"/>
  <c r="I75" i="12"/>
  <c r="I104" i="4" s="1"/>
  <c r="O100" i="12"/>
  <c r="O161" i="4" s="1"/>
  <c r="N224" i="13"/>
  <c r="T224" i="13"/>
  <c r="F82" i="12"/>
  <c r="G7" i="4"/>
  <c r="K56" i="4"/>
  <c r="K131" i="4" s="1"/>
  <c r="G59" i="4"/>
  <c r="M60" i="4"/>
  <c r="M133" i="4" s="1"/>
  <c r="M82" i="12"/>
  <c r="V31" i="12"/>
  <c r="G99" i="12"/>
  <c r="G160" i="4" s="1"/>
  <c r="P253" i="13"/>
  <c r="P31" i="12"/>
  <c r="S123" i="11"/>
  <c r="S52" i="8"/>
  <c r="S56" i="8"/>
  <c r="S101" i="4" s="1"/>
  <c r="W112" i="11"/>
  <c r="W107" i="11"/>
  <c r="W115" i="11"/>
  <c r="W136" i="11"/>
  <c r="W55" i="8"/>
  <c r="W100" i="4" s="1"/>
  <c r="V123" i="11"/>
  <c r="V56" i="8"/>
  <c r="V101" i="4" s="1"/>
  <c r="B106" i="11"/>
  <c r="B55" i="8"/>
  <c r="B100" i="4" s="1"/>
  <c r="C52" i="8"/>
  <c r="C113" i="11"/>
  <c r="C106" i="11"/>
  <c r="C105" i="11"/>
  <c r="C55" i="8"/>
  <c r="D113" i="11"/>
  <c r="D52" i="8"/>
  <c r="D51" i="8" s="1"/>
  <c r="D55" i="8"/>
  <c r="C130" i="11"/>
  <c r="C56" i="8"/>
  <c r="C101" i="4" s="1"/>
  <c r="G52" i="8"/>
  <c r="G51" i="8" s="1"/>
  <c r="G107" i="11"/>
  <c r="G108" i="11"/>
  <c r="G112" i="11"/>
  <c r="G106" i="11"/>
  <c r="G136" i="11"/>
  <c r="G55" i="8"/>
  <c r="G54" i="8" s="1"/>
  <c r="G99" i="4" s="1"/>
  <c r="H106" i="11"/>
  <c r="H55" i="8"/>
  <c r="H100" i="4" s="1"/>
  <c r="O52" i="8"/>
  <c r="O51" i="8" s="1"/>
  <c r="I55" i="8"/>
  <c r="I100" i="4" s="1"/>
  <c r="D67" i="8"/>
  <c r="D156" i="4" s="1"/>
  <c r="K55" i="8"/>
  <c r="O55" i="8"/>
  <c r="P55" i="8"/>
  <c r="P100" i="4" s="1"/>
  <c r="S55" i="8"/>
  <c r="I105" i="11"/>
  <c r="K105" i="11"/>
  <c r="S105" i="11"/>
  <c r="E38" i="7"/>
  <c r="E128" i="11"/>
  <c r="O136" i="11"/>
  <c r="K56" i="8"/>
  <c r="K101" i="4" s="1"/>
  <c r="L56" i="8"/>
  <c r="L101" i="4" s="1"/>
  <c r="K106" i="11"/>
  <c r="D130" i="11"/>
  <c r="H111" i="11"/>
  <c r="O115" i="11"/>
  <c r="K130" i="11"/>
  <c r="O107" i="11"/>
  <c r="L38" i="7"/>
  <c r="M38" i="7"/>
  <c r="O38" i="7"/>
  <c r="Q108" i="11"/>
  <c r="Q113" i="11"/>
  <c r="D56" i="8"/>
  <c r="D101" i="4" s="1"/>
  <c r="L100" i="4"/>
  <c r="T56" i="8"/>
  <c r="T101" i="4" s="1"/>
  <c r="O111" i="11"/>
  <c r="P66" i="8"/>
  <c r="P155" i="4" s="1"/>
  <c r="K113" i="11"/>
  <c r="D122" i="11"/>
  <c r="K100" i="10"/>
  <c r="V117" i="10"/>
  <c r="W117" i="10"/>
  <c r="H117" i="10"/>
  <c r="P100" i="10"/>
  <c r="Q100" i="10"/>
  <c r="B100" i="10"/>
  <c r="V128" i="10"/>
  <c r="S100" i="10"/>
  <c r="C117" i="10"/>
  <c r="V100" i="10"/>
  <c r="D117" i="10"/>
  <c r="P117" i="10"/>
  <c r="F117" i="10"/>
  <c r="G117" i="10"/>
  <c r="J100" i="10"/>
  <c r="E100" i="10"/>
  <c r="I117" i="10"/>
  <c r="L111" i="10"/>
  <c r="K117" i="10"/>
  <c r="R111" i="10"/>
  <c r="L117" i="10"/>
  <c r="C100" i="10"/>
  <c r="N117" i="10"/>
  <c r="O117" i="10"/>
  <c r="M100" i="10"/>
  <c r="Q117" i="10"/>
  <c r="F100" i="10"/>
  <c r="R100" i="10"/>
  <c r="H100" i="10"/>
  <c r="I100" i="10"/>
  <c r="S117" i="10"/>
  <c r="T117" i="10"/>
  <c r="V47" i="8"/>
  <c r="V52" i="4" s="1"/>
  <c r="K53" i="4"/>
  <c r="B156" i="10"/>
  <c r="L53" i="4"/>
  <c r="G128" i="9"/>
  <c r="C156" i="10"/>
  <c r="H111" i="9"/>
  <c r="L117" i="9"/>
  <c r="E145" i="10"/>
  <c r="K156" i="10"/>
  <c r="M54" i="4"/>
  <c r="D100" i="9"/>
  <c r="H145" i="10"/>
  <c r="N156" i="10"/>
  <c r="J145" i="10"/>
  <c r="G100" i="9"/>
  <c r="C136" i="9"/>
  <c r="O136" i="9"/>
  <c r="W147" i="9"/>
  <c r="M117" i="9"/>
  <c r="N47" i="8"/>
  <c r="N52" i="4" s="1"/>
  <c r="N129" i="4" s="1"/>
  <c r="H147" i="9"/>
  <c r="I100" i="9"/>
  <c r="T117" i="9"/>
  <c r="N100" i="9"/>
  <c r="S54" i="4"/>
  <c r="J100" i="9"/>
  <c r="O117" i="9"/>
  <c r="D136" i="9"/>
  <c r="P117" i="9"/>
  <c r="H60" i="8"/>
  <c r="L100" i="9"/>
  <c r="J60" i="8"/>
  <c r="M100" i="9"/>
  <c r="R117" i="9"/>
  <c r="M60" i="8"/>
  <c r="O100" i="9"/>
  <c r="I53" i="4"/>
  <c r="R100" i="9"/>
  <c r="W117" i="9"/>
  <c r="G156" i="11"/>
  <c r="I145" i="11"/>
  <c r="J53" i="4"/>
  <c r="I117" i="9"/>
  <c r="D117" i="9"/>
  <c r="O128" i="9"/>
  <c r="N53" i="4"/>
  <c r="W100" i="9"/>
  <c r="W128" i="9"/>
  <c r="R47" i="8"/>
  <c r="R59" i="8" s="1"/>
  <c r="F156" i="10"/>
  <c r="Q145" i="11"/>
  <c r="B145" i="10"/>
  <c r="O156" i="11"/>
  <c r="Q100" i="9"/>
  <c r="B47" i="8"/>
  <c r="B52" i="4" s="1"/>
  <c r="T100" i="9"/>
  <c r="U100" i="9"/>
  <c r="B117" i="9"/>
  <c r="G54" i="4"/>
  <c r="C111" i="9"/>
  <c r="E111" i="9"/>
  <c r="C145" i="10"/>
  <c r="T145" i="11"/>
  <c r="V129" i="4"/>
  <c r="F100" i="9"/>
  <c r="F111" i="9"/>
  <c r="E117" i="9"/>
  <c r="Q117" i="9"/>
  <c r="D145" i="10"/>
  <c r="B129" i="4"/>
  <c r="W136" i="9"/>
  <c r="J42" i="4"/>
  <c r="U53" i="4"/>
  <c r="I33" i="4"/>
  <c r="W42" i="4"/>
  <c r="S3" i="4"/>
  <c r="S128" i="4" s="1"/>
  <c r="G52" i="4"/>
  <c r="G129" i="4" s="1"/>
  <c r="W53" i="4"/>
  <c r="V3" i="4"/>
  <c r="V128" i="4" s="1"/>
  <c r="J52" i="4"/>
  <c r="J129" i="4" s="1"/>
  <c r="L30" i="4"/>
  <c r="T42" i="4"/>
  <c r="C54" i="4"/>
  <c r="D17" i="8"/>
  <c r="U42" i="4"/>
  <c r="O52" i="4"/>
  <c r="O129" i="4" s="1"/>
  <c r="D54" i="4"/>
  <c r="O66" i="8"/>
  <c r="O155" i="4" s="1"/>
  <c r="Q147" i="9"/>
  <c r="R52" i="4"/>
  <c r="R129" i="4" s="1"/>
  <c r="M17" i="8"/>
  <c r="F129" i="4"/>
  <c r="Q33" i="4"/>
  <c r="W20" i="8"/>
  <c r="E147" i="9"/>
  <c r="P60" i="8"/>
  <c r="U20" i="8"/>
  <c r="R60" i="8"/>
  <c r="V33" i="4"/>
  <c r="G100" i="4"/>
  <c r="V20" i="8"/>
  <c r="B59" i="8"/>
  <c r="O17" i="8"/>
  <c r="C51" i="8"/>
  <c r="D61" i="8"/>
  <c r="G61" i="8"/>
  <c r="R17" i="8"/>
  <c r="W47" i="8"/>
  <c r="B66" i="8"/>
  <c r="B155" i="4" s="1"/>
  <c r="I136" i="9"/>
  <c r="K136" i="9"/>
  <c r="W38" i="7"/>
  <c r="B42" i="4"/>
  <c r="T17" i="8"/>
  <c r="O42" i="4"/>
  <c r="P147" i="9"/>
  <c r="O53" i="4"/>
  <c r="U54" i="4"/>
  <c r="B20" i="8"/>
  <c r="T61" i="8"/>
  <c r="C20" i="8"/>
  <c r="W61" i="8"/>
  <c r="L136" i="9"/>
  <c r="G147" i="9"/>
  <c r="L42" i="4"/>
  <c r="Q53" i="4"/>
  <c r="F47" i="8"/>
  <c r="F52" i="4" s="1"/>
  <c r="K51" i="8"/>
  <c r="E42" i="4"/>
  <c r="E20" i="8"/>
  <c r="I147" i="9"/>
  <c r="P53" i="4"/>
  <c r="W17" i="8"/>
  <c r="M42" i="4"/>
  <c r="G66" i="8"/>
  <c r="G155" i="4" s="1"/>
  <c r="F33" i="4"/>
  <c r="S53" i="4"/>
  <c r="F20" i="8"/>
  <c r="H66" i="8"/>
  <c r="H155" i="4" s="1"/>
  <c r="U147" i="9"/>
  <c r="T53" i="4"/>
  <c r="O67" i="8"/>
  <c r="O156" i="4" s="1"/>
  <c r="S136" i="9"/>
  <c r="Q136" i="9"/>
  <c r="V53" i="4"/>
  <c r="O20" i="8"/>
  <c r="J20" i="8"/>
  <c r="H33" i="4"/>
  <c r="K20" i="8"/>
  <c r="T136" i="9"/>
  <c r="G136" i="9"/>
  <c r="O147" i="9"/>
  <c r="S51" i="8"/>
  <c r="C38" i="7"/>
  <c r="H38" i="7"/>
  <c r="I38" i="7"/>
  <c r="F38" i="7"/>
  <c r="F5" i="7" s="1"/>
  <c r="F53" i="7" s="1"/>
  <c r="K38" i="7"/>
  <c r="K5" i="7" s="1"/>
  <c r="K54" i="7" s="1"/>
  <c r="N38" i="7"/>
  <c r="U38" i="7"/>
  <c r="P38" i="7"/>
  <c r="Q38" i="7"/>
  <c r="S38" i="7"/>
  <c r="S5" i="7" s="1"/>
  <c r="S54" i="7" s="1"/>
  <c r="V38" i="7"/>
  <c r="V88" i="4"/>
  <c r="P16" i="6"/>
  <c r="G16" i="7"/>
  <c r="C27" i="7"/>
  <c r="O27" i="7"/>
  <c r="C27" i="5"/>
  <c r="C5" i="5" s="1"/>
  <c r="N10" i="7"/>
  <c r="R88" i="4"/>
  <c r="V94" i="4"/>
  <c r="E27" i="7"/>
  <c r="N10" i="5"/>
  <c r="O88" i="4"/>
  <c r="V16" i="5"/>
  <c r="T88" i="4"/>
  <c r="E10" i="6"/>
  <c r="E5" i="6" s="1"/>
  <c r="B16" i="6"/>
  <c r="N16" i="6"/>
  <c r="N5" i="6" s="1"/>
  <c r="V27" i="6"/>
  <c r="V5" i="6" s="1"/>
  <c r="Q10" i="7"/>
  <c r="U88" i="4"/>
  <c r="F10" i="6"/>
  <c r="F5" i="6" s="1"/>
  <c r="R10" i="6"/>
  <c r="E27" i="6"/>
  <c r="E48" i="6" s="1"/>
  <c r="B10" i="7"/>
  <c r="L16" i="7"/>
  <c r="H27" i="7"/>
  <c r="M16" i="7"/>
  <c r="W88" i="4"/>
  <c r="T16" i="5"/>
  <c r="J16" i="5"/>
  <c r="E16" i="6"/>
  <c r="G27" i="6"/>
  <c r="J27" i="7"/>
  <c r="J5" i="7" s="1"/>
  <c r="I16" i="5"/>
  <c r="K27" i="7"/>
  <c r="P10" i="6"/>
  <c r="G16" i="6"/>
  <c r="V10" i="7"/>
  <c r="M27" i="7"/>
  <c r="J10" i="5"/>
  <c r="H16" i="5"/>
  <c r="K27" i="6"/>
  <c r="K5" i="6" s="1"/>
  <c r="R16" i="7"/>
  <c r="F88" i="4"/>
  <c r="E10" i="5"/>
  <c r="Q16" i="5"/>
  <c r="J16" i="6"/>
  <c r="V16" i="6"/>
  <c r="N10" i="6"/>
  <c r="D10" i="6"/>
  <c r="M27" i="6"/>
  <c r="T16" i="7"/>
  <c r="P27" i="7"/>
  <c r="P5" i="7" s="1"/>
  <c r="B88" i="4"/>
  <c r="H88" i="4"/>
  <c r="F94" i="4"/>
  <c r="U16" i="7"/>
  <c r="I88" i="4"/>
  <c r="H10" i="5"/>
  <c r="T10" i="5"/>
  <c r="T5" i="5" s="1"/>
  <c r="M16" i="6"/>
  <c r="M5" i="6" s="1"/>
  <c r="O27" i="6"/>
  <c r="R27" i="7"/>
  <c r="D88" i="4"/>
  <c r="Q10" i="6"/>
  <c r="P27" i="6"/>
  <c r="F27" i="6"/>
  <c r="M10" i="7"/>
  <c r="W16" i="7"/>
  <c r="S27" i="7"/>
  <c r="E88" i="4"/>
  <c r="K88" i="4"/>
  <c r="I94" i="4"/>
  <c r="O16" i="6"/>
  <c r="C10" i="7"/>
  <c r="I16" i="7"/>
  <c r="U27" i="7"/>
  <c r="G88" i="4"/>
  <c r="R10" i="5"/>
  <c r="D16" i="5"/>
  <c r="P16" i="5"/>
  <c r="W16" i="6"/>
  <c r="S27" i="6"/>
  <c r="S5" i="6" s="1"/>
  <c r="N88" i="4"/>
  <c r="E16" i="5"/>
  <c r="E5" i="5" s="1"/>
  <c r="E42" i="5" s="1"/>
  <c r="R16" i="6"/>
  <c r="H16" i="6"/>
  <c r="G27" i="7"/>
  <c r="V10" i="6"/>
  <c r="L10" i="6"/>
  <c r="U27" i="6"/>
  <c r="F10" i="7"/>
  <c r="J88" i="4"/>
  <c r="P88" i="4"/>
  <c r="N94" i="4"/>
  <c r="G16" i="5"/>
  <c r="Q88" i="4"/>
  <c r="P10" i="5"/>
  <c r="N16" i="5"/>
  <c r="U16" i="6"/>
  <c r="W27" i="6"/>
  <c r="W5" i="6" s="1"/>
  <c r="H10" i="7"/>
  <c r="B16" i="7"/>
  <c r="L88" i="4"/>
  <c r="C10" i="6"/>
  <c r="C5" i="6" s="1"/>
  <c r="F16" i="6"/>
  <c r="N27" i="6"/>
  <c r="I10" i="7"/>
  <c r="I5" i="7" s="1"/>
  <c r="I55" i="7" s="1"/>
  <c r="U10" i="7"/>
  <c r="M88" i="4"/>
  <c r="S88" i="4"/>
  <c r="Q94" i="4"/>
  <c r="J10" i="6"/>
  <c r="D16" i="7"/>
  <c r="D94" i="4"/>
  <c r="L94" i="4"/>
  <c r="T94" i="4"/>
  <c r="G94" i="4"/>
  <c r="O94" i="4"/>
  <c r="W94" i="4"/>
  <c r="G48" i="7"/>
  <c r="O48" i="7"/>
  <c r="W48" i="7"/>
  <c r="C50" i="7"/>
  <c r="K50" i="7"/>
  <c r="S50" i="7"/>
  <c r="E51" i="7"/>
  <c r="M51" i="7"/>
  <c r="U51" i="7"/>
  <c r="F130" i="11"/>
  <c r="F126" i="11"/>
  <c r="F122" i="11"/>
  <c r="F129" i="11"/>
  <c r="F125" i="11"/>
  <c r="F56" i="8"/>
  <c r="F101" i="4" s="1"/>
  <c r="F132" i="11"/>
  <c r="F123" i="11"/>
  <c r="F117" i="11" s="1"/>
  <c r="F147" i="11"/>
  <c r="Q27" i="5"/>
  <c r="E33" i="4"/>
  <c r="M33" i="4"/>
  <c r="U33" i="4"/>
  <c r="G42" i="4"/>
  <c r="K145" i="4"/>
  <c r="S145" i="4"/>
  <c r="E146" i="4"/>
  <c r="M146" i="4"/>
  <c r="U146" i="4"/>
  <c r="G147" i="4"/>
  <c r="O147" i="4"/>
  <c r="W147" i="4"/>
  <c r="I148" i="4"/>
  <c r="Q148" i="4"/>
  <c r="C149" i="4"/>
  <c r="K149" i="4"/>
  <c r="S149" i="4"/>
  <c r="E150" i="4"/>
  <c r="M150" i="4"/>
  <c r="U150" i="4"/>
  <c r="G151" i="4"/>
  <c r="O151" i="4"/>
  <c r="W151" i="4"/>
  <c r="H30" i="4"/>
  <c r="P30" i="4"/>
  <c r="B39" i="4"/>
  <c r="J39" i="4"/>
  <c r="R39" i="4"/>
  <c r="H42" i="4"/>
  <c r="P42" i="4"/>
  <c r="F16" i="5"/>
  <c r="P48" i="6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B30" i="4"/>
  <c r="J30" i="4"/>
  <c r="R30" i="4"/>
  <c r="L27" i="5"/>
  <c r="L5" i="5" s="1"/>
  <c r="L42" i="5" s="1"/>
  <c r="T27" i="5"/>
  <c r="D39" i="4"/>
  <c r="L39" i="4"/>
  <c r="T39" i="4"/>
  <c r="R42" i="4"/>
  <c r="B147" i="4"/>
  <c r="J147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B10" i="5"/>
  <c r="H10" i="6"/>
  <c r="H5" i="6" s="1"/>
  <c r="H45" i="6" s="1"/>
  <c r="B27" i="6"/>
  <c r="J27" i="6"/>
  <c r="R27" i="6"/>
  <c r="C30" i="4"/>
  <c r="K30" i="4"/>
  <c r="S30" i="4"/>
  <c r="E27" i="5"/>
  <c r="U27" i="5"/>
  <c r="E39" i="4"/>
  <c r="M39" i="4"/>
  <c r="U39" i="4"/>
  <c r="C42" i="4"/>
  <c r="K42" i="4"/>
  <c r="S42" i="4"/>
  <c r="I5" i="6"/>
  <c r="I48" i="6" s="1"/>
  <c r="I46" i="6"/>
  <c r="Q5" i="6"/>
  <c r="Q46" i="6" s="1"/>
  <c r="D16" i="6"/>
  <c r="L16" i="6"/>
  <c r="T16" i="6"/>
  <c r="D30" i="4"/>
  <c r="B33" i="4"/>
  <c r="J33" i="4"/>
  <c r="R33" i="4"/>
  <c r="F39" i="4"/>
  <c r="N39" i="4"/>
  <c r="V39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D10" i="5"/>
  <c r="P5" i="6"/>
  <c r="P46" i="6" s="1"/>
  <c r="P44" i="6"/>
  <c r="B10" i="6"/>
  <c r="B5" i="6" s="1"/>
  <c r="U5" i="6"/>
  <c r="U43" i="6" s="1"/>
  <c r="D27" i="6"/>
  <c r="L27" i="6"/>
  <c r="T27" i="6"/>
  <c r="E30" i="4"/>
  <c r="M30" i="4"/>
  <c r="U30" i="4"/>
  <c r="G27" i="5"/>
  <c r="C33" i="4"/>
  <c r="K33" i="4"/>
  <c r="S33" i="4"/>
  <c r="G39" i="4"/>
  <c r="O39" i="4"/>
  <c r="W39" i="4"/>
  <c r="M151" i="4"/>
  <c r="U151" i="4"/>
  <c r="N86" i="12"/>
  <c r="I48" i="7"/>
  <c r="Q48" i="7"/>
  <c r="H147" i="11"/>
  <c r="H123" i="11"/>
  <c r="H130" i="11"/>
  <c r="H126" i="11"/>
  <c r="H122" i="11"/>
  <c r="H132" i="11"/>
  <c r="H125" i="11"/>
  <c r="H129" i="11"/>
  <c r="H56" i="8"/>
  <c r="H101" i="4" s="1"/>
  <c r="H52" i="8"/>
  <c r="H51" i="8" s="1"/>
  <c r="P147" i="11"/>
  <c r="P123" i="11"/>
  <c r="P117" i="11" s="1"/>
  <c r="P130" i="11"/>
  <c r="P126" i="11"/>
  <c r="P122" i="11"/>
  <c r="P129" i="11"/>
  <c r="P132" i="11"/>
  <c r="P125" i="11"/>
  <c r="P56" i="8"/>
  <c r="P101" i="4" s="1"/>
  <c r="P52" i="8"/>
  <c r="P51" i="8" s="1"/>
  <c r="V59" i="8"/>
  <c r="D147" i="9"/>
  <c r="L147" i="9"/>
  <c r="T147" i="9"/>
  <c r="F147" i="9"/>
  <c r="N147" i="9"/>
  <c r="V147" i="9"/>
  <c r="D5" i="7"/>
  <c r="D52" i="7" s="1"/>
  <c r="E136" i="9"/>
  <c r="M136" i="9"/>
  <c r="U136" i="9"/>
  <c r="G5" i="6"/>
  <c r="G43" i="6" s="1"/>
  <c r="O5" i="6"/>
  <c r="O43" i="6" s="1"/>
  <c r="F136" i="9"/>
  <c r="N136" i="9"/>
  <c r="V136" i="9"/>
  <c r="H54" i="8"/>
  <c r="H99" i="4" s="1"/>
  <c r="H136" i="9"/>
  <c r="P136" i="9"/>
  <c r="B136" i="9"/>
  <c r="J136" i="9"/>
  <c r="R136" i="9"/>
  <c r="M130" i="11"/>
  <c r="M126" i="11"/>
  <c r="M122" i="11"/>
  <c r="M129" i="11"/>
  <c r="M125" i="11"/>
  <c r="M123" i="11"/>
  <c r="M56" i="8"/>
  <c r="M101" i="4" s="1"/>
  <c r="M147" i="11"/>
  <c r="M132" i="11"/>
  <c r="I58" i="8"/>
  <c r="Q58" i="8"/>
  <c r="G65" i="8"/>
  <c r="G154" i="4" s="1"/>
  <c r="I66" i="8"/>
  <c r="I155" i="4" s="1"/>
  <c r="Q66" i="8"/>
  <c r="Q155" i="4" s="1"/>
  <c r="C67" i="8"/>
  <c r="C156" i="4" s="1"/>
  <c r="S67" i="8"/>
  <c r="S156" i="4" s="1"/>
  <c r="D128" i="9"/>
  <c r="L128" i="9"/>
  <c r="T128" i="9"/>
  <c r="B156" i="9"/>
  <c r="B147" i="9" s="1"/>
  <c r="J156" i="9"/>
  <c r="J147" i="9" s="1"/>
  <c r="R156" i="9"/>
  <c r="R147" i="9" s="1"/>
  <c r="E156" i="10"/>
  <c r="M156" i="10"/>
  <c r="U156" i="10"/>
  <c r="E111" i="10"/>
  <c r="M111" i="10"/>
  <c r="U111" i="10"/>
  <c r="C128" i="10"/>
  <c r="K128" i="10"/>
  <c r="S128" i="10"/>
  <c r="N145" i="10"/>
  <c r="W145" i="10"/>
  <c r="O156" i="10"/>
  <c r="L136" i="11"/>
  <c r="L115" i="11"/>
  <c r="L107" i="11"/>
  <c r="B145" i="11"/>
  <c r="J145" i="11"/>
  <c r="R145" i="11"/>
  <c r="E130" i="11"/>
  <c r="E126" i="11"/>
  <c r="E117" i="11" s="1"/>
  <c r="E122" i="11"/>
  <c r="E129" i="11"/>
  <c r="E125" i="11"/>
  <c r="O147" i="11"/>
  <c r="O123" i="11"/>
  <c r="O130" i="11"/>
  <c r="O126" i="11"/>
  <c r="O122" i="11"/>
  <c r="C156" i="11"/>
  <c r="K156" i="11"/>
  <c r="S156" i="11"/>
  <c r="B109" i="11"/>
  <c r="L112" i="11"/>
  <c r="O125" i="11"/>
  <c r="I86" i="12"/>
  <c r="I63" i="12"/>
  <c r="Q98" i="12"/>
  <c r="Q159" i="4" s="1"/>
  <c r="Q86" i="12"/>
  <c r="Q63" i="12"/>
  <c r="H47" i="8"/>
  <c r="P47" i="8"/>
  <c r="B58" i="8"/>
  <c r="J58" i="8"/>
  <c r="R58" i="8"/>
  <c r="F60" i="8"/>
  <c r="N60" i="8"/>
  <c r="V60" i="8"/>
  <c r="H61" i="8"/>
  <c r="P61" i="8"/>
  <c r="G111" i="9"/>
  <c r="O111" i="9"/>
  <c r="W111" i="9"/>
  <c r="E128" i="9"/>
  <c r="M128" i="9"/>
  <c r="U128" i="9"/>
  <c r="C156" i="9"/>
  <c r="C147" i="9" s="1"/>
  <c r="K156" i="9"/>
  <c r="K147" i="9" s="1"/>
  <c r="S156" i="9"/>
  <c r="S147" i="9" s="1"/>
  <c r="F111" i="10"/>
  <c r="V111" i="10"/>
  <c r="O145" i="10"/>
  <c r="P156" i="10"/>
  <c r="C136" i="11"/>
  <c r="C112" i="11"/>
  <c r="C108" i="11"/>
  <c r="C115" i="11"/>
  <c r="C107" i="11"/>
  <c r="O106" i="11"/>
  <c r="O113" i="11"/>
  <c r="O109" i="11"/>
  <c r="O105" i="11"/>
  <c r="C111" i="11"/>
  <c r="K111" i="11"/>
  <c r="S111" i="11"/>
  <c r="D156" i="11"/>
  <c r="L156" i="11"/>
  <c r="T156" i="11"/>
  <c r="S106" i="11"/>
  <c r="H107" i="11"/>
  <c r="L108" i="11"/>
  <c r="C109" i="11"/>
  <c r="W111" i="11"/>
  <c r="O112" i="11"/>
  <c r="C123" i="11"/>
  <c r="H128" i="11"/>
  <c r="L130" i="11"/>
  <c r="H136" i="11"/>
  <c r="C145" i="11"/>
  <c r="C147" i="11"/>
  <c r="V147" i="11"/>
  <c r="D63" i="12"/>
  <c r="D97" i="12"/>
  <c r="D158" i="4" s="1"/>
  <c r="L63" i="12"/>
  <c r="L97" i="12"/>
  <c r="L158" i="4" s="1"/>
  <c r="T63" i="12"/>
  <c r="T97" i="12"/>
  <c r="T158" i="4" s="1"/>
  <c r="L86" i="12"/>
  <c r="D100" i="12"/>
  <c r="D161" i="4" s="1"/>
  <c r="F101" i="12"/>
  <c r="F162" i="4" s="1"/>
  <c r="T75" i="12"/>
  <c r="H100" i="12"/>
  <c r="H161" i="4" s="1"/>
  <c r="U224" i="13"/>
  <c r="I47" i="8"/>
  <c r="Q47" i="8"/>
  <c r="C58" i="8"/>
  <c r="K58" i="8"/>
  <c r="S58" i="8"/>
  <c r="G60" i="8"/>
  <c r="O60" i="8"/>
  <c r="W60" i="8"/>
  <c r="I61" i="8"/>
  <c r="Q61" i="8"/>
  <c r="C66" i="8"/>
  <c r="C155" i="4" s="1"/>
  <c r="K66" i="8"/>
  <c r="K155" i="4" s="1"/>
  <c r="S66" i="8"/>
  <c r="S155" i="4" s="1"/>
  <c r="E67" i="8"/>
  <c r="E156" i="4" s="1"/>
  <c r="F128" i="9"/>
  <c r="N128" i="9"/>
  <c r="V128" i="9"/>
  <c r="G111" i="10"/>
  <c r="E128" i="10"/>
  <c r="M128" i="10"/>
  <c r="U128" i="10"/>
  <c r="P145" i="10"/>
  <c r="G156" i="10"/>
  <c r="Q156" i="10"/>
  <c r="D136" i="11"/>
  <c r="D115" i="11"/>
  <c r="D107" i="11"/>
  <c r="P113" i="11"/>
  <c r="P109" i="11"/>
  <c r="P105" i="11"/>
  <c r="D111" i="11"/>
  <c r="L111" i="11"/>
  <c r="G147" i="11"/>
  <c r="G123" i="11"/>
  <c r="G130" i="11"/>
  <c r="G126" i="11"/>
  <c r="G122" i="11"/>
  <c r="S129" i="11"/>
  <c r="S125" i="11"/>
  <c r="S132" i="11"/>
  <c r="D109" i="11"/>
  <c r="B112" i="11"/>
  <c r="P112" i="11"/>
  <c r="S113" i="11"/>
  <c r="K126" i="11"/>
  <c r="M128" i="11"/>
  <c r="G129" i="11"/>
  <c r="O132" i="11"/>
  <c r="I136" i="11"/>
  <c r="D145" i="11"/>
  <c r="E147" i="11"/>
  <c r="E156" i="11"/>
  <c r="F37" i="12"/>
  <c r="N37" i="12"/>
  <c r="V37" i="12"/>
  <c r="K86" i="12"/>
  <c r="K63" i="12"/>
  <c r="S86" i="12"/>
  <c r="S63" i="12"/>
  <c r="E162" i="13"/>
  <c r="M162" i="13"/>
  <c r="U162" i="13"/>
  <c r="I162" i="13"/>
  <c r="C187" i="13"/>
  <c r="K187" i="13"/>
  <c r="S187" i="13"/>
  <c r="E187" i="13"/>
  <c r="M187" i="13"/>
  <c r="G187" i="13"/>
  <c r="O204" i="13"/>
  <c r="W204" i="13"/>
  <c r="C204" i="13"/>
  <c r="K204" i="13"/>
  <c r="S204" i="13"/>
  <c r="W251" i="13"/>
  <c r="W243" i="13" s="1"/>
  <c r="W217" i="15"/>
  <c r="W218" i="15"/>
  <c r="W213" i="15"/>
  <c r="W209" i="15"/>
  <c r="W214" i="15"/>
  <c r="W210" i="15"/>
  <c r="W220" i="15"/>
  <c r="W253" i="15"/>
  <c r="W211" i="15"/>
  <c r="W78" i="12"/>
  <c r="W107" i="4" s="1"/>
  <c r="W71" i="12"/>
  <c r="W70" i="12" s="1"/>
  <c r="W216" i="15"/>
  <c r="I261" i="15"/>
  <c r="I115" i="15"/>
  <c r="I216" i="15" s="1"/>
  <c r="Q261" i="15"/>
  <c r="Q115" i="15"/>
  <c r="D58" i="8"/>
  <c r="L58" i="8"/>
  <c r="T58" i="8"/>
  <c r="D66" i="8"/>
  <c r="D155" i="4" s="1"/>
  <c r="L66" i="8"/>
  <c r="L155" i="4" s="1"/>
  <c r="F67" i="8"/>
  <c r="F156" i="4" s="1"/>
  <c r="I111" i="9"/>
  <c r="Q111" i="9"/>
  <c r="H111" i="10"/>
  <c r="H156" i="10"/>
  <c r="R156" i="10"/>
  <c r="G113" i="11"/>
  <c r="G109" i="11"/>
  <c r="G105" i="11"/>
  <c r="Q115" i="11"/>
  <c r="Q107" i="11"/>
  <c r="Q106" i="11"/>
  <c r="E145" i="11"/>
  <c r="E5" i="11"/>
  <c r="M145" i="11"/>
  <c r="M5" i="11"/>
  <c r="U145" i="11"/>
  <c r="U5" i="11"/>
  <c r="T129" i="11"/>
  <c r="T125" i="11"/>
  <c r="T147" i="11"/>
  <c r="T132" i="11"/>
  <c r="F156" i="11"/>
  <c r="N156" i="11"/>
  <c r="V156" i="11"/>
  <c r="B108" i="11"/>
  <c r="P108" i="11"/>
  <c r="D112" i="11"/>
  <c r="Q112" i="11"/>
  <c r="Q100" i="11" s="1"/>
  <c r="I113" i="11"/>
  <c r="B115" i="11"/>
  <c r="E123" i="11"/>
  <c r="L126" i="11"/>
  <c r="L117" i="11" s="1"/>
  <c r="B3" i="12"/>
  <c r="B82" i="12"/>
  <c r="J3" i="12"/>
  <c r="J82" i="12"/>
  <c r="R3" i="12"/>
  <c r="R82" i="12"/>
  <c r="N63" i="12"/>
  <c r="L199" i="14"/>
  <c r="C47" i="8"/>
  <c r="K47" i="8"/>
  <c r="S47" i="8"/>
  <c r="E58" i="8"/>
  <c r="M58" i="8"/>
  <c r="U58" i="8"/>
  <c r="B111" i="9"/>
  <c r="J111" i="9"/>
  <c r="R111" i="9"/>
  <c r="H128" i="9"/>
  <c r="P128" i="9"/>
  <c r="W128" i="10"/>
  <c r="S145" i="10"/>
  <c r="I156" i="10"/>
  <c r="H113" i="11"/>
  <c r="H109" i="11"/>
  <c r="H105" i="11"/>
  <c r="R5" i="11"/>
  <c r="R111" i="11" s="1"/>
  <c r="F145" i="11"/>
  <c r="F5" i="11"/>
  <c r="F111" i="11" s="1"/>
  <c r="N145" i="11"/>
  <c r="N5" i="11"/>
  <c r="V145" i="11"/>
  <c r="V5" i="11"/>
  <c r="K129" i="11"/>
  <c r="K125" i="11"/>
  <c r="K132" i="11"/>
  <c r="U54" i="11"/>
  <c r="D108" i="11"/>
  <c r="B111" i="11"/>
  <c r="P115" i="11"/>
  <c r="G125" i="11"/>
  <c r="O128" i="11"/>
  <c r="S130" i="11"/>
  <c r="E132" i="11"/>
  <c r="K145" i="11"/>
  <c r="K147" i="11"/>
  <c r="M156" i="11"/>
  <c r="W162" i="13"/>
  <c r="U187" i="13"/>
  <c r="D47" i="8"/>
  <c r="L47" i="8"/>
  <c r="T47" i="8"/>
  <c r="F58" i="8"/>
  <c r="N58" i="8"/>
  <c r="V58" i="8"/>
  <c r="I128" i="9"/>
  <c r="Q128" i="9"/>
  <c r="K145" i="10"/>
  <c r="T145" i="10"/>
  <c r="J156" i="10"/>
  <c r="I115" i="11"/>
  <c r="I107" i="11"/>
  <c r="I106" i="11"/>
  <c r="S136" i="11"/>
  <c r="S112" i="11"/>
  <c r="S108" i="11"/>
  <c r="S115" i="11"/>
  <c r="S107" i="11"/>
  <c r="G145" i="11"/>
  <c r="O145" i="11"/>
  <c r="W145" i="11"/>
  <c r="L129" i="11"/>
  <c r="L125" i="11"/>
  <c r="L147" i="11"/>
  <c r="L132" i="11"/>
  <c r="V130" i="11"/>
  <c r="V126" i="11"/>
  <c r="V122" i="11"/>
  <c r="V129" i="11"/>
  <c r="V125" i="11"/>
  <c r="H156" i="11"/>
  <c r="P156" i="11"/>
  <c r="B105" i="11"/>
  <c r="L105" i="11"/>
  <c r="L106" i="11"/>
  <c r="B107" i="11"/>
  <c r="P111" i="11"/>
  <c r="H112" i="11"/>
  <c r="K123" i="11"/>
  <c r="P128" i="11"/>
  <c r="T130" i="11"/>
  <c r="V132" i="11"/>
  <c r="P136" i="11"/>
  <c r="L145" i="11"/>
  <c r="C31" i="12"/>
  <c r="K31" i="12"/>
  <c r="S31" i="12"/>
  <c r="D86" i="12"/>
  <c r="T86" i="12"/>
  <c r="F87" i="12"/>
  <c r="N87" i="12"/>
  <c r="V87" i="12"/>
  <c r="P100" i="12"/>
  <c r="P161" i="4" s="1"/>
  <c r="P88" i="12"/>
  <c r="B101" i="12"/>
  <c r="B162" i="4" s="1"/>
  <c r="B89" i="12"/>
  <c r="J89" i="12"/>
  <c r="B97" i="12"/>
  <c r="B158" i="4" s="1"/>
  <c r="E181" i="13"/>
  <c r="E241" i="13"/>
  <c r="E233" i="13" s="1"/>
  <c r="U181" i="13"/>
  <c r="U241" i="13"/>
  <c r="U233" i="13" s="1"/>
  <c r="G251" i="13"/>
  <c r="G243" i="13" s="1"/>
  <c r="G199" i="13"/>
  <c r="O199" i="13"/>
  <c r="O251" i="13"/>
  <c r="O243" i="13" s="1"/>
  <c r="I261" i="13"/>
  <c r="I253" i="13" s="1"/>
  <c r="I216" i="13"/>
  <c r="Q216" i="13"/>
  <c r="Q261" i="13"/>
  <c r="Q253" i="13" s="1"/>
  <c r="E47" i="8"/>
  <c r="M47" i="8"/>
  <c r="U47" i="8"/>
  <c r="G58" i="8"/>
  <c r="O58" i="8"/>
  <c r="W58" i="8"/>
  <c r="D111" i="9"/>
  <c r="L111" i="9"/>
  <c r="T111" i="9"/>
  <c r="I145" i="10"/>
  <c r="Q145" i="10"/>
  <c r="C111" i="10"/>
  <c r="J5" i="11"/>
  <c r="T5" i="11"/>
  <c r="H145" i="11"/>
  <c r="P145" i="11"/>
  <c r="C129" i="11"/>
  <c r="C125" i="11"/>
  <c r="C132" i="11"/>
  <c r="W54" i="11"/>
  <c r="I156" i="11"/>
  <c r="I54" i="11"/>
  <c r="I128" i="11" s="1"/>
  <c r="Q156" i="11"/>
  <c r="Q54" i="11"/>
  <c r="Q128" i="11" s="1"/>
  <c r="P107" i="11"/>
  <c r="H108" i="11"/>
  <c r="I112" i="11"/>
  <c r="L113" i="11"/>
  <c r="G115" i="11"/>
  <c r="L123" i="11"/>
  <c r="C126" i="11"/>
  <c r="S126" i="11"/>
  <c r="U128" i="11"/>
  <c r="O129" i="11"/>
  <c r="G132" i="11"/>
  <c r="Q136" i="11"/>
  <c r="C171" i="13"/>
  <c r="K171" i="13"/>
  <c r="S171" i="13"/>
  <c r="E171" i="13"/>
  <c r="M171" i="13"/>
  <c r="G171" i="13"/>
  <c r="B241" i="14"/>
  <c r="B181" i="14"/>
  <c r="J241" i="14"/>
  <c r="J181" i="14"/>
  <c r="R241" i="14"/>
  <c r="R181" i="14"/>
  <c r="D251" i="14"/>
  <c r="D199" i="14"/>
  <c r="T251" i="14"/>
  <c r="T199" i="14"/>
  <c r="F216" i="14"/>
  <c r="F261" i="14"/>
  <c r="N216" i="14"/>
  <c r="N261" i="14"/>
  <c r="V216" i="14"/>
  <c r="V261" i="14"/>
  <c r="H58" i="8"/>
  <c r="P58" i="8"/>
  <c r="D156" i="10"/>
  <c r="L156" i="10"/>
  <c r="T156" i="10"/>
  <c r="B128" i="10"/>
  <c r="K136" i="11"/>
  <c r="K112" i="11"/>
  <c r="K108" i="11"/>
  <c r="K115" i="11"/>
  <c r="K107" i="11"/>
  <c r="W106" i="11"/>
  <c r="W113" i="11"/>
  <c r="W109" i="11"/>
  <c r="W105" i="11"/>
  <c r="W100" i="11" s="1"/>
  <c r="I111" i="11"/>
  <c r="Q111" i="11"/>
  <c r="D129" i="11"/>
  <c r="D125" i="11"/>
  <c r="D147" i="11"/>
  <c r="D132" i="11"/>
  <c r="N54" i="11"/>
  <c r="N128" i="11" s="1"/>
  <c r="B156" i="11"/>
  <c r="B128" i="11"/>
  <c r="B54" i="11"/>
  <c r="J156" i="11"/>
  <c r="J54" i="11"/>
  <c r="R156" i="11"/>
  <c r="R128" i="11"/>
  <c r="R54" i="11"/>
  <c r="D105" i="11"/>
  <c r="D106" i="11"/>
  <c r="I108" i="11"/>
  <c r="W108" i="11"/>
  <c r="L109" i="11"/>
  <c r="G111" i="11"/>
  <c r="U111" i="11"/>
  <c r="B113" i="11"/>
  <c r="H115" i="11"/>
  <c r="C122" i="11"/>
  <c r="C117" i="11" s="1"/>
  <c r="S122" i="11"/>
  <c r="S117" i="11" s="1"/>
  <c r="D126" i="11"/>
  <c r="D117" i="11" s="1"/>
  <c r="T126" i="11"/>
  <c r="T117" i="11" s="1"/>
  <c r="F128" i="11"/>
  <c r="V128" i="11"/>
  <c r="B136" i="11"/>
  <c r="S145" i="11"/>
  <c r="S147" i="11"/>
  <c r="R97" i="12"/>
  <c r="R158" i="4" s="1"/>
  <c r="R85" i="12"/>
  <c r="F65" i="12"/>
  <c r="F63" i="12" s="1"/>
  <c r="V65" i="12"/>
  <c r="V63" i="12" s="1"/>
  <c r="H65" i="12"/>
  <c r="H99" i="12"/>
  <c r="H160" i="4" s="1"/>
  <c r="P99" i="12"/>
  <c r="P160" i="4" s="1"/>
  <c r="P65" i="12"/>
  <c r="B100" i="12"/>
  <c r="B161" i="4" s="1"/>
  <c r="J100" i="12"/>
  <c r="J161" i="4" s="1"/>
  <c r="T85" i="12"/>
  <c r="L89" i="12"/>
  <c r="R101" i="12"/>
  <c r="R162" i="4" s="1"/>
  <c r="C224" i="13"/>
  <c r="K224" i="13"/>
  <c r="S224" i="13"/>
  <c r="E224" i="13"/>
  <c r="M224" i="13"/>
  <c r="M241" i="13"/>
  <c r="M233" i="13" s="1"/>
  <c r="C128" i="11"/>
  <c r="K128" i="11"/>
  <c r="S128" i="11"/>
  <c r="D3" i="12"/>
  <c r="L3" i="12"/>
  <c r="T3" i="12"/>
  <c r="J65" i="12"/>
  <c r="R65" i="12"/>
  <c r="G98" i="12"/>
  <c r="G159" i="4" s="1"/>
  <c r="Q99" i="12"/>
  <c r="Q160" i="4" s="1"/>
  <c r="E101" i="12"/>
  <c r="E162" i="4" s="1"/>
  <c r="W181" i="13"/>
  <c r="Q199" i="13"/>
  <c r="W216" i="13"/>
  <c r="B171" i="14"/>
  <c r="J171" i="14"/>
  <c r="R171" i="14"/>
  <c r="E187" i="15"/>
  <c r="M187" i="15"/>
  <c r="U187" i="15"/>
  <c r="M214" i="15"/>
  <c r="D128" i="11"/>
  <c r="L128" i="11"/>
  <c r="T128" i="11"/>
  <c r="E3" i="12"/>
  <c r="M3" i="12"/>
  <c r="U3" i="12"/>
  <c r="G63" i="12"/>
  <c r="C85" i="12"/>
  <c r="K85" i="12"/>
  <c r="S85" i="12"/>
  <c r="G87" i="12"/>
  <c r="O87" i="12"/>
  <c r="W87" i="12"/>
  <c r="I88" i="12"/>
  <c r="Q88" i="12"/>
  <c r="B162" i="13"/>
  <c r="J162" i="13"/>
  <c r="R162" i="13"/>
  <c r="C181" i="13"/>
  <c r="H199" i="13"/>
  <c r="S199" i="13"/>
  <c r="C216" i="13"/>
  <c r="M216" i="13"/>
  <c r="H233" i="13"/>
  <c r="P233" i="13"/>
  <c r="H243" i="13"/>
  <c r="P243" i="13"/>
  <c r="I241" i="14"/>
  <c r="Q241" i="14"/>
  <c r="C251" i="14"/>
  <c r="K251" i="14"/>
  <c r="E261" i="14"/>
  <c r="M261" i="14"/>
  <c r="U261" i="14"/>
  <c r="I233" i="15"/>
  <c r="I176" i="15"/>
  <c r="I185" i="15"/>
  <c r="I183" i="15"/>
  <c r="I179" i="15"/>
  <c r="E85" i="12"/>
  <c r="M85" i="12"/>
  <c r="U85" i="12"/>
  <c r="O86" i="12"/>
  <c r="I87" i="12"/>
  <c r="Q87" i="12"/>
  <c r="C88" i="12"/>
  <c r="M89" i="12"/>
  <c r="F241" i="13"/>
  <c r="F233" i="13" s="1"/>
  <c r="F181" i="13"/>
  <c r="N241" i="13"/>
  <c r="N233" i="13" s="1"/>
  <c r="N181" i="13"/>
  <c r="V241" i="13"/>
  <c r="V233" i="13" s="1"/>
  <c r="V181" i="13"/>
  <c r="B216" i="13"/>
  <c r="B261" i="13"/>
  <c r="B253" i="13" s="1"/>
  <c r="J216" i="13"/>
  <c r="J261" i="13"/>
  <c r="J253" i="13" s="1"/>
  <c r="R216" i="13"/>
  <c r="R261" i="13"/>
  <c r="R253" i="13" s="1"/>
  <c r="B171" i="13"/>
  <c r="J171" i="13"/>
  <c r="R171" i="13"/>
  <c r="B187" i="13"/>
  <c r="J187" i="13"/>
  <c r="R187" i="13"/>
  <c r="K199" i="13"/>
  <c r="U199" i="13"/>
  <c r="F204" i="13"/>
  <c r="N204" i="13"/>
  <c r="V204" i="13"/>
  <c r="E216" i="13"/>
  <c r="C241" i="14"/>
  <c r="K241" i="14"/>
  <c r="S241" i="14"/>
  <c r="G233" i="15"/>
  <c r="G183" i="15"/>
  <c r="G179" i="15"/>
  <c r="G176" i="15"/>
  <c r="G182" i="15"/>
  <c r="G178" i="15"/>
  <c r="O233" i="15"/>
  <c r="O183" i="15"/>
  <c r="O179" i="15"/>
  <c r="O176" i="15"/>
  <c r="O182" i="15"/>
  <c r="O178" i="15"/>
  <c r="W233" i="15"/>
  <c r="W183" i="15"/>
  <c r="W179" i="15"/>
  <c r="W176" i="15"/>
  <c r="W171" i="15" s="1"/>
  <c r="W182" i="15"/>
  <c r="W178" i="15"/>
  <c r="D251" i="15"/>
  <c r="G181" i="13"/>
  <c r="Q176" i="15"/>
  <c r="Q233" i="15"/>
  <c r="Q185" i="15"/>
  <c r="Q183" i="15"/>
  <c r="Q179" i="15"/>
  <c r="G217" i="15"/>
  <c r="G218" i="15"/>
  <c r="G213" i="15"/>
  <c r="G209" i="15"/>
  <c r="G220" i="15"/>
  <c r="G253" i="15"/>
  <c r="G214" i="15"/>
  <c r="G210" i="15"/>
  <c r="G162" i="15"/>
  <c r="O162" i="15"/>
  <c r="W162" i="15"/>
  <c r="Q182" i="15"/>
  <c r="Q171" i="15" s="1"/>
  <c r="C82" i="12"/>
  <c r="K82" i="12"/>
  <c r="S82" i="12"/>
  <c r="E97" i="12"/>
  <c r="E158" i="4" s="1"/>
  <c r="S216" i="13"/>
  <c r="D253" i="13"/>
  <c r="L253" i="13"/>
  <c r="T253" i="13"/>
  <c r="E241" i="14"/>
  <c r="M241" i="14"/>
  <c r="U241" i="14"/>
  <c r="Q241" i="15"/>
  <c r="K251" i="15"/>
  <c r="I181" i="13"/>
  <c r="D199" i="13"/>
  <c r="C233" i="13"/>
  <c r="K233" i="13"/>
  <c r="S233" i="13"/>
  <c r="E243" i="13"/>
  <c r="M243" i="13"/>
  <c r="U243" i="13"/>
  <c r="C253" i="13"/>
  <c r="K253" i="13"/>
  <c r="S253" i="13"/>
  <c r="E253" i="13"/>
  <c r="M253" i="13"/>
  <c r="U253" i="13"/>
  <c r="F241" i="14"/>
  <c r="N241" i="14"/>
  <c r="V241" i="14"/>
  <c r="B261" i="14"/>
  <c r="J261" i="14"/>
  <c r="R261" i="14"/>
  <c r="R241" i="15"/>
  <c r="L251" i="15"/>
  <c r="E220" i="15"/>
  <c r="E217" i="15"/>
  <c r="E218" i="15"/>
  <c r="E213" i="15"/>
  <c r="E209" i="15"/>
  <c r="E204" i="15" s="1"/>
  <c r="E211" i="15"/>
  <c r="M220" i="15"/>
  <c r="M217" i="15"/>
  <c r="M253" i="15"/>
  <c r="M218" i="15"/>
  <c r="M213" i="15"/>
  <c r="M209" i="15"/>
  <c r="M211" i="15"/>
  <c r="U220" i="15"/>
  <c r="U217" i="15"/>
  <c r="U213" i="15"/>
  <c r="U209" i="15"/>
  <c r="U204" i="15" s="1"/>
  <c r="U253" i="15"/>
  <c r="U211" i="15"/>
  <c r="I162" i="15"/>
  <c r="Q162" i="15"/>
  <c r="Q178" i="15"/>
  <c r="G185" i="15"/>
  <c r="C187" i="15"/>
  <c r="K187" i="15"/>
  <c r="S187" i="15"/>
  <c r="E100" i="12"/>
  <c r="E161" i="4" s="1"/>
  <c r="M100" i="12"/>
  <c r="M161" i="4" s="1"/>
  <c r="G101" i="12"/>
  <c r="G162" i="4" s="1"/>
  <c r="O101" i="12"/>
  <c r="O162" i="4" s="1"/>
  <c r="B241" i="13"/>
  <c r="B233" i="13" s="1"/>
  <c r="B181" i="13"/>
  <c r="J241" i="13"/>
  <c r="J233" i="13" s="1"/>
  <c r="J181" i="13"/>
  <c r="R241" i="13"/>
  <c r="R233" i="13" s="1"/>
  <c r="R181" i="13"/>
  <c r="F261" i="13"/>
  <c r="F253" i="13" s="1"/>
  <c r="F216" i="13"/>
  <c r="N261" i="13"/>
  <c r="N253" i="13" s="1"/>
  <c r="N216" i="13"/>
  <c r="V261" i="13"/>
  <c r="V253" i="13" s="1"/>
  <c r="V216" i="13"/>
  <c r="F171" i="13"/>
  <c r="N171" i="13"/>
  <c r="V171" i="13"/>
  <c r="K181" i="13"/>
  <c r="F187" i="13"/>
  <c r="N187" i="13"/>
  <c r="V187" i="13"/>
  <c r="E199" i="13"/>
  <c r="P199" i="13"/>
  <c r="B204" i="13"/>
  <c r="J204" i="13"/>
  <c r="R204" i="13"/>
  <c r="K216" i="13"/>
  <c r="U216" i="13"/>
  <c r="F224" i="13"/>
  <c r="G241" i="14"/>
  <c r="O241" i="14"/>
  <c r="W241" i="14"/>
  <c r="C261" i="14"/>
  <c r="K261" i="14"/>
  <c r="S261" i="14"/>
  <c r="B187" i="14"/>
  <c r="J187" i="14"/>
  <c r="R187" i="14"/>
  <c r="C241" i="15"/>
  <c r="C34" i="15"/>
  <c r="K181" i="15"/>
  <c r="K34" i="15"/>
  <c r="S241" i="15"/>
  <c r="S34" i="15"/>
  <c r="E199" i="15"/>
  <c r="E251" i="15"/>
  <c r="M251" i="15"/>
  <c r="M199" i="15"/>
  <c r="U199" i="15"/>
  <c r="U251" i="15"/>
  <c r="O217" i="15"/>
  <c r="O218" i="15"/>
  <c r="O253" i="15"/>
  <c r="O213" i="15"/>
  <c r="O209" i="15"/>
  <c r="O204" i="15" s="1"/>
  <c r="O214" i="15"/>
  <c r="O210" i="15"/>
  <c r="O220" i="15"/>
  <c r="F261" i="15"/>
  <c r="N261" i="15"/>
  <c r="V261" i="15"/>
  <c r="O185" i="15"/>
  <c r="E214" i="15"/>
  <c r="B199" i="14"/>
  <c r="J199" i="14"/>
  <c r="R199" i="14"/>
  <c r="B216" i="14"/>
  <c r="J216" i="14"/>
  <c r="R216" i="14"/>
  <c r="G261" i="15"/>
  <c r="O261" i="15"/>
  <c r="W261" i="15"/>
  <c r="W199" i="15"/>
  <c r="J220" i="15"/>
  <c r="V220" i="15"/>
  <c r="T233" i="15"/>
  <c r="I241" i="15"/>
  <c r="T241" i="15"/>
  <c r="T251" i="15"/>
  <c r="K89" i="16"/>
  <c r="L174" i="17"/>
  <c r="V229" i="17"/>
  <c r="C199" i="14"/>
  <c r="K199" i="14"/>
  <c r="S199" i="14"/>
  <c r="E251" i="14"/>
  <c r="M251" i="14"/>
  <c r="U251" i="14"/>
  <c r="G261" i="14"/>
  <c r="O261" i="14"/>
  <c r="W261" i="14"/>
  <c r="H261" i="15"/>
  <c r="P261" i="15"/>
  <c r="D176" i="15"/>
  <c r="L176" i="15"/>
  <c r="T176" i="15"/>
  <c r="H178" i="15"/>
  <c r="P178" i="15"/>
  <c r="H182" i="15"/>
  <c r="P182" i="15"/>
  <c r="P199" i="15"/>
  <c r="B209" i="15"/>
  <c r="B204" i="15" s="1"/>
  <c r="J209" i="15"/>
  <c r="J204" i="15" s="1"/>
  <c r="R209" i="15"/>
  <c r="F211" i="15"/>
  <c r="N211" i="15"/>
  <c r="V211" i="15"/>
  <c r="B213" i="15"/>
  <c r="J213" i="15"/>
  <c r="R213" i="15"/>
  <c r="V216" i="15"/>
  <c r="J217" i="15"/>
  <c r="J218" i="15"/>
  <c r="J241" i="15"/>
  <c r="C251" i="15"/>
  <c r="V253" i="15"/>
  <c r="W102" i="16"/>
  <c r="W165" i="4" s="1"/>
  <c r="I103" i="16"/>
  <c r="I166" i="4" s="1"/>
  <c r="Q103" i="16"/>
  <c r="Q166" i="4" s="1"/>
  <c r="D175" i="17"/>
  <c r="D167" i="17"/>
  <c r="D163" i="17"/>
  <c r="D172" i="17"/>
  <c r="D168" i="17"/>
  <c r="D164" i="17"/>
  <c r="D173" i="17"/>
  <c r="D169" i="17"/>
  <c r="D165" i="17"/>
  <c r="D161" i="17"/>
  <c r="D53" i="16"/>
  <c r="F226" i="17"/>
  <c r="F217" i="17" s="1"/>
  <c r="F5" i="17"/>
  <c r="F217" i="18" s="1"/>
  <c r="N226" i="17"/>
  <c r="N217" i="17" s="1"/>
  <c r="N5" i="17"/>
  <c r="N171" i="17" s="1"/>
  <c r="V226" i="17"/>
  <c r="V5" i="17"/>
  <c r="V171" i="17" s="1"/>
  <c r="H235" i="17"/>
  <c r="H184" i="17"/>
  <c r="P235" i="17"/>
  <c r="P184" i="17"/>
  <c r="B237" i="17"/>
  <c r="B190" i="17"/>
  <c r="J237" i="17"/>
  <c r="J190" i="17"/>
  <c r="R237" i="17"/>
  <c r="R190" i="17"/>
  <c r="D246" i="17"/>
  <c r="D203" i="17"/>
  <c r="L246" i="17"/>
  <c r="L203" i="17"/>
  <c r="T246" i="17"/>
  <c r="T240" i="17" s="1"/>
  <c r="T203" i="17"/>
  <c r="F248" i="17"/>
  <c r="F209" i="17"/>
  <c r="N209" i="17"/>
  <c r="N248" i="17"/>
  <c r="V248" i="17"/>
  <c r="V209" i="17"/>
  <c r="D166" i="17"/>
  <c r="F178" i="17"/>
  <c r="N178" i="17"/>
  <c r="I217" i="17"/>
  <c r="Q217" i="17"/>
  <c r="C229" i="17"/>
  <c r="K229" i="17"/>
  <c r="S229" i="17"/>
  <c r="E181" i="14"/>
  <c r="M181" i="14"/>
  <c r="U181" i="14"/>
  <c r="E216" i="14"/>
  <c r="M216" i="14"/>
  <c r="U216" i="14"/>
  <c r="G251" i="14"/>
  <c r="O251" i="14"/>
  <c r="W251" i="14"/>
  <c r="I261" i="14"/>
  <c r="Q261" i="14"/>
  <c r="B34" i="15"/>
  <c r="B181" i="15" s="1"/>
  <c r="J34" i="15"/>
  <c r="J181" i="15" s="1"/>
  <c r="R34" i="15"/>
  <c r="R181" i="15" s="1"/>
  <c r="F251" i="15"/>
  <c r="N251" i="15"/>
  <c r="H115" i="15"/>
  <c r="P115" i="15"/>
  <c r="P216" i="15" s="1"/>
  <c r="B261" i="15"/>
  <c r="J261" i="15"/>
  <c r="R261" i="15"/>
  <c r="D179" i="15"/>
  <c r="L179" i="15"/>
  <c r="T179" i="15"/>
  <c r="H181" i="15"/>
  <c r="P181" i="15"/>
  <c r="D183" i="15"/>
  <c r="L183" i="15"/>
  <c r="T183" i="15"/>
  <c r="H185" i="15"/>
  <c r="P185" i="15"/>
  <c r="R199" i="15"/>
  <c r="F210" i="15"/>
  <c r="N210" i="15"/>
  <c r="V210" i="15"/>
  <c r="F214" i="15"/>
  <c r="N214" i="15"/>
  <c r="V214" i="15"/>
  <c r="B216" i="15"/>
  <c r="N216" i="15"/>
  <c r="B217" i="15"/>
  <c r="B218" i="15"/>
  <c r="V218" i="15"/>
  <c r="L241" i="15"/>
  <c r="F253" i="15"/>
  <c r="E71" i="16"/>
  <c r="E90" i="16"/>
  <c r="M71" i="16"/>
  <c r="M90" i="16"/>
  <c r="U71" i="16"/>
  <c r="U90" i="16"/>
  <c r="I76" i="16"/>
  <c r="T175" i="17"/>
  <c r="T167" i="17"/>
  <c r="T163" i="17"/>
  <c r="T172" i="17"/>
  <c r="T168" i="17"/>
  <c r="T164" i="17"/>
  <c r="T173" i="17"/>
  <c r="T169" i="17"/>
  <c r="T165" i="17"/>
  <c r="T161" i="17"/>
  <c r="T53" i="16"/>
  <c r="T166" i="17"/>
  <c r="D178" i="17"/>
  <c r="L178" i="17"/>
  <c r="T178" i="17"/>
  <c r="M229" i="17"/>
  <c r="U229" i="17"/>
  <c r="F181" i="14"/>
  <c r="N181" i="14"/>
  <c r="V181" i="14"/>
  <c r="H251" i="14"/>
  <c r="P251" i="14"/>
  <c r="E241" i="15"/>
  <c r="M241" i="15"/>
  <c r="U241" i="15"/>
  <c r="G251" i="15"/>
  <c r="O251" i="15"/>
  <c r="C261" i="15"/>
  <c r="C216" i="15"/>
  <c r="K261" i="15"/>
  <c r="S261" i="15"/>
  <c r="Q181" i="15"/>
  <c r="K199" i="15"/>
  <c r="S199" i="15"/>
  <c r="O216" i="15"/>
  <c r="N217" i="15"/>
  <c r="F220" i="15"/>
  <c r="D233" i="15"/>
  <c r="P233" i="15"/>
  <c r="B241" i="15"/>
  <c r="B101" i="16"/>
  <c r="B164" i="4" s="1"/>
  <c r="B52" i="16"/>
  <c r="D240" i="17"/>
  <c r="L240" i="17"/>
  <c r="J240" i="17"/>
  <c r="B251" i="13"/>
  <c r="B243" i="13" s="1"/>
  <c r="J251" i="13"/>
  <c r="J243" i="13" s="1"/>
  <c r="R251" i="13"/>
  <c r="R243" i="13" s="1"/>
  <c r="I251" i="14"/>
  <c r="Q251" i="14"/>
  <c r="F241" i="15"/>
  <c r="N241" i="15"/>
  <c r="V241" i="15"/>
  <c r="H251" i="15"/>
  <c r="D261" i="15"/>
  <c r="L261" i="15"/>
  <c r="T261" i="15"/>
  <c r="H176" i="15"/>
  <c r="P176" i="15"/>
  <c r="D178" i="15"/>
  <c r="L178" i="15"/>
  <c r="T178" i="15"/>
  <c r="D182" i="15"/>
  <c r="L182" i="15"/>
  <c r="T182" i="15"/>
  <c r="L199" i="15"/>
  <c r="F209" i="15"/>
  <c r="F204" i="15" s="1"/>
  <c r="N209" i="15"/>
  <c r="V209" i="15"/>
  <c r="B211" i="15"/>
  <c r="J211" i="15"/>
  <c r="R211" i="15"/>
  <c r="F213" i="15"/>
  <c r="N213" i="15"/>
  <c r="F216" i="15"/>
  <c r="N218" i="15"/>
  <c r="M240" i="17"/>
  <c r="Q240" i="17"/>
  <c r="H181" i="14"/>
  <c r="P181" i="14"/>
  <c r="E34" i="15"/>
  <c r="M34" i="15"/>
  <c r="U34" i="15"/>
  <c r="G241" i="15"/>
  <c r="O241" i="15"/>
  <c r="W241" i="15"/>
  <c r="I251" i="15"/>
  <c r="C115" i="15"/>
  <c r="K115" i="15"/>
  <c r="S115" i="15"/>
  <c r="E261" i="15"/>
  <c r="E216" i="15"/>
  <c r="M261" i="15"/>
  <c r="M216" i="15"/>
  <c r="U261" i="15"/>
  <c r="U216" i="15"/>
  <c r="G216" i="15"/>
  <c r="F217" i="15"/>
  <c r="R220" i="15"/>
  <c r="H233" i="15"/>
  <c r="D241" i="15"/>
  <c r="D92" i="16"/>
  <c r="D102" i="16"/>
  <c r="D165" i="4" s="1"/>
  <c r="L92" i="16"/>
  <c r="L102" i="16"/>
  <c r="L165" i="4" s="1"/>
  <c r="T92" i="16"/>
  <c r="F93" i="16"/>
  <c r="F103" i="16"/>
  <c r="F166" i="4" s="1"/>
  <c r="N93" i="16"/>
  <c r="N103" i="16"/>
  <c r="N166" i="4" s="1"/>
  <c r="V93" i="16"/>
  <c r="V103" i="16"/>
  <c r="V166" i="4" s="1"/>
  <c r="C89" i="16"/>
  <c r="L175" i="17"/>
  <c r="L167" i="17"/>
  <c r="L163" i="17"/>
  <c r="L172" i="17"/>
  <c r="L168" i="17"/>
  <c r="L164" i="17"/>
  <c r="L173" i="17"/>
  <c r="L169" i="17"/>
  <c r="L165" i="17"/>
  <c r="L161" i="17"/>
  <c r="L53" i="16"/>
  <c r="E229" i="17"/>
  <c r="I240" i="17"/>
  <c r="N240" i="17"/>
  <c r="I181" i="14"/>
  <c r="Q181" i="14"/>
  <c r="F34" i="15"/>
  <c r="N34" i="15"/>
  <c r="V34" i="15"/>
  <c r="B251" i="15"/>
  <c r="J251" i="15"/>
  <c r="D115" i="15"/>
  <c r="L115" i="15"/>
  <c r="T115" i="15"/>
  <c r="H179" i="15"/>
  <c r="P179" i="15"/>
  <c r="F199" i="15"/>
  <c r="N199" i="15"/>
  <c r="V199" i="15"/>
  <c r="B210" i="15"/>
  <c r="J210" i="15"/>
  <c r="R210" i="15"/>
  <c r="B214" i="15"/>
  <c r="J214" i="15"/>
  <c r="R214" i="15"/>
  <c r="H216" i="15"/>
  <c r="R216" i="15"/>
  <c r="R217" i="15"/>
  <c r="R218" i="15"/>
  <c r="J91" i="16"/>
  <c r="J52" i="16"/>
  <c r="I79" i="16"/>
  <c r="I108" i="4" s="1"/>
  <c r="D171" i="17"/>
  <c r="L171" i="17"/>
  <c r="T171" i="17"/>
  <c r="N229" i="17"/>
  <c r="D174" i="17"/>
  <c r="O240" i="17"/>
  <c r="F71" i="16"/>
  <c r="N71" i="16"/>
  <c r="V71" i="16"/>
  <c r="I101" i="16"/>
  <c r="I164" i="4" s="1"/>
  <c r="C102" i="16"/>
  <c r="C165" i="4" s="1"/>
  <c r="S102" i="16"/>
  <c r="S165" i="4" s="1"/>
  <c r="E103" i="16"/>
  <c r="E166" i="4" s="1"/>
  <c r="M103" i="16"/>
  <c r="M166" i="4" s="1"/>
  <c r="U103" i="16"/>
  <c r="U166" i="4" s="1"/>
  <c r="D237" i="19"/>
  <c r="D237" i="17"/>
  <c r="D229" i="17" s="1"/>
  <c r="L237" i="19"/>
  <c r="L237" i="17"/>
  <c r="L229" i="17" s="1"/>
  <c r="T237" i="19"/>
  <c r="T237" i="17"/>
  <c r="B164" i="17"/>
  <c r="J164" i="17"/>
  <c r="R164" i="17"/>
  <c r="B168" i="17"/>
  <c r="J168" i="17"/>
  <c r="R168" i="17"/>
  <c r="B172" i="17"/>
  <c r="J172" i="17"/>
  <c r="R172" i="17"/>
  <c r="F184" i="17"/>
  <c r="N184" i="17"/>
  <c r="V184" i="17"/>
  <c r="H203" i="17"/>
  <c r="P203" i="17"/>
  <c r="D209" i="17"/>
  <c r="L209" i="17"/>
  <c r="T209" i="17"/>
  <c r="B226" i="17"/>
  <c r="B217" i="17" s="1"/>
  <c r="K226" i="17"/>
  <c r="K217" i="17" s="1"/>
  <c r="T226" i="17"/>
  <c r="T217" i="17" s="1"/>
  <c r="G235" i="17"/>
  <c r="Q235" i="17"/>
  <c r="F237" i="17"/>
  <c r="F229" i="17" s="1"/>
  <c r="O237" i="17"/>
  <c r="O229" i="17" s="1"/>
  <c r="H240" i="17"/>
  <c r="P240" i="17"/>
  <c r="B246" i="17"/>
  <c r="R246" i="17"/>
  <c r="L175" i="18"/>
  <c r="L167" i="18"/>
  <c r="L163" i="18"/>
  <c r="L172" i="18"/>
  <c r="L168" i="18"/>
  <c r="L164" i="18"/>
  <c r="L173" i="18"/>
  <c r="L169" i="18"/>
  <c r="L165" i="18"/>
  <c r="L161" i="18"/>
  <c r="C223" i="18"/>
  <c r="C5" i="18"/>
  <c r="C166" i="18" s="1"/>
  <c r="K223" i="18"/>
  <c r="K5" i="18"/>
  <c r="K166" i="18" s="1"/>
  <c r="E226" i="18"/>
  <c r="M226" i="18"/>
  <c r="U226" i="18"/>
  <c r="G235" i="18"/>
  <c r="O235" i="18"/>
  <c r="W235" i="18"/>
  <c r="E248" i="18"/>
  <c r="M248" i="18"/>
  <c r="U248" i="18"/>
  <c r="C52" i="16"/>
  <c r="K52" i="16"/>
  <c r="S52" i="16"/>
  <c r="E53" i="16"/>
  <c r="M53" i="16"/>
  <c r="U53" i="16"/>
  <c r="G71" i="16"/>
  <c r="O71" i="16"/>
  <c r="W71" i="16"/>
  <c r="B92" i="16"/>
  <c r="J92" i="16"/>
  <c r="R92" i="16"/>
  <c r="D93" i="16"/>
  <c r="L93" i="16"/>
  <c r="T93" i="16"/>
  <c r="G5" i="17"/>
  <c r="O5" i="17"/>
  <c r="W5" i="17"/>
  <c r="E161" i="17"/>
  <c r="M161" i="17"/>
  <c r="U161" i="17"/>
  <c r="I163" i="17"/>
  <c r="Q163" i="17"/>
  <c r="C164" i="17"/>
  <c r="K164" i="17"/>
  <c r="S164" i="17"/>
  <c r="E165" i="17"/>
  <c r="M165" i="17"/>
  <c r="U165" i="17"/>
  <c r="I167" i="17"/>
  <c r="C168" i="17"/>
  <c r="K168" i="17"/>
  <c r="S168" i="17"/>
  <c r="E169" i="17"/>
  <c r="M169" i="17"/>
  <c r="U169" i="17"/>
  <c r="I171" i="17"/>
  <c r="Q171" i="17"/>
  <c r="C172" i="17"/>
  <c r="K172" i="17"/>
  <c r="S172" i="17"/>
  <c r="E173" i="17"/>
  <c r="M173" i="17"/>
  <c r="U173" i="17"/>
  <c r="I175" i="17"/>
  <c r="Q175" i="17"/>
  <c r="O184" i="17"/>
  <c r="W184" i="17"/>
  <c r="C190" i="17"/>
  <c r="K190" i="17"/>
  <c r="S190" i="17"/>
  <c r="I203" i="17"/>
  <c r="Q203" i="17"/>
  <c r="E209" i="17"/>
  <c r="M209" i="17"/>
  <c r="U209" i="17"/>
  <c r="C226" i="17"/>
  <c r="C217" i="17" s="1"/>
  <c r="L226" i="17"/>
  <c r="L217" i="17" s="1"/>
  <c r="U226" i="17"/>
  <c r="U217" i="17" s="1"/>
  <c r="I235" i="17"/>
  <c r="I229" i="17" s="1"/>
  <c r="R235" i="17"/>
  <c r="G237" i="17"/>
  <c r="P237" i="17"/>
  <c r="E246" i="17"/>
  <c r="E240" i="17" s="1"/>
  <c r="U246" i="17"/>
  <c r="U240" i="17" s="1"/>
  <c r="Q248" i="17"/>
  <c r="M172" i="18"/>
  <c r="M165" i="18"/>
  <c r="M161" i="18"/>
  <c r="M217" i="18"/>
  <c r="M174" i="18"/>
  <c r="M175" i="18"/>
  <c r="M163" i="18"/>
  <c r="F226" i="18"/>
  <c r="N226" i="18"/>
  <c r="V226" i="18"/>
  <c r="H235" i="18"/>
  <c r="P235" i="18"/>
  <c r="F248" i="18"/>
  <c r="N248" i="18"/>
  <c r="V248" i="18"/>
  <c r="K101" i="16"/>
  <c r="K164" i="4" s="1"/>
  <c r="S101" i="16"/>
  <c r="S164" i="4" s="1"/>
  <c r="E102" i="16"/>
  <c r="E165" i="4" s="1"/>
  <c r="U102" i="16"/>
  <c r="U165" i="4" s="1"/>
  <c r="G103" i="16"/>
  <c r="G166" i="4" s="1"/>
  <c r="O103" i="16"/>
  <c r="O166" i="4" s="1"/>
  <c r="W103" i="16"/>
  <c r="W166" i="4" s="1"/>
  <c r="H5" i="17"/>
  <c r="H171" i="17" s="1"/>
  <c r="P5" i="17"/>
  <c r="B163" i="17"/>
  <c r="J163" i="17"/>
  <c r="R163" i="17"/>
  <c r="B167" i="17"/>
  <c r="J167" i="17"/>
  <c r="R167" i="17"/>
  <c r="J171" i="17"/>
  <c r="R171" i="17"/>
  <c r="B175" i="17"/>
  <c r="J175" i="17"/>
  <c r="R175" i="17"/>
  <c r="D190" i="17"/>
  <c r="L190" i="17"/>
  <c r="T190" i="17"/>
  <c r="J203" i="17"/>
  <c r="D226" i="17"/>
  <c r="D217" i="17" s="1"/>
  <c r="M226" i="17"/>
  <c r="M217" i="17" s="1"/>
  <c r="J235" i="17"/>
  <c r="H237" i="17"/>
  <c r="Q237" i="17"/>
  <c r="F246" i="17"/>
  <c r="V246" i="17"/>
  <c r="V240" i="17" s="1"/>
  <c r="B248" i="17"/>
  <c r="R248" i="17"/>
  <c r="N217" i="18"/>
  <c r="N167" i="18"/>
  <c r="G226" i="18"/>
  <c r="O226" i="18"/>
  <c r="W226" i="18"/>
  <c r="I235" i="18"/>
  <c r="Q235" i="18"/>
  <c r="C237" i="18"/>
  <c r="K237" i="18"/>
  <c r="S237" i="18"/>
  <c r="E246" i="18"/>
  <c r="O248" i="18"/>
  <c r="W248" i="18"/>
  <c r="I71" i="16"/>
  <c r="Q71" i="16"/>
  <c r="F102" i="16"/>
  <c r="F165" i="4" s="1"/>
  <c r="N102" i="16"/>
  <c r="N165" i="4" s="1"/>
  <c r="V102" i="16"/>
  <c r="V165" i="4" s="1"/>
  <c r="H103" i="16"/>
  <c r="H166" i="4" s="1"/>
  <c r="P103" i="16"/>
  <c r="P166" i="4" s="1"/>
  <c r="I162" i="17"/>
  <c r="Q162" i="17"/>
  <c r="C163" i="17"/>
  <c r="K163" i="17"/>
  <c r="S163" i="17"/>
  <c r="E164" i="17"/>
  <c r="M164" i="17"/>
  <c r="U164" i="17"/>
  <c r="I166" i="17"/>
  <c r="C167" i="17"/>
  <c r="K167" i="17"/>
  <c r="S167" i="17"/>
  <c r="E168" i="17"/>
  <c r="M168" i="17"/>
  <c r="U168" i="17"/>
  <c r="I170" i="17"/>
  <c r="Q170" i="17"/>
  <c r="S171" i="17"/>
  <c r="E172" i="17"/>
  <c r="M172" i="17"/>
  <c r="U172" i="17"/>
  <c r="C175" i="17"/>
  <c r="K175" i="17"/>
  <c r="S175" i="17"/>
  <c r="E190" i="17"/>
  <c r="M190" i="17"/>
  <c r="U190" i="17"/>
  <c r="C203" i="17"/>
  <c r="K203" i="17"/>
  <c r="S203" i="17"/>
  <c r="G209" i="17"/>
  <c r="O209" i="17"/>
  <c r="W209" i="17"/>
  <c r="E226" i="17"/>
  <c r="E217" i="17" s="1"/>
  <c r="W226" i="17"/>
  <c r="W217" i="17" s="1"/>
  <c r="B235" i="17"/>
  <c r="B229" i="17" s="1"/>
  <c r="I237" i="17"/>
  <c r="G246" i="17"/>
  <c r="G240" i="17" s="1"/>
  <c r="W246" i="17"/>
  <c r="W240" i="17" s="1"/>
  <c r="C248" i="17"/>
  <c r="C240" i="17" s="1"/>
  <c r="S248" i="17"/>
  <c r="S240" i="17" s="1"/>
  <c r="Q174" i="18"/>
  <c r="Q170" i="18"/>
  <c r="Q162" i="18"/>
  <c r="Q175" i="18"/>
  <c r="Q167" i="18"/>
  <c r="Q163" i="18"/>
  <c r="Q172" i="18"/>
  <c r="Q168" i="18"/>
  <c r="Q164" i="18"/>
  <c r="Q173" i="18"/>
  <c r="Q169" i="18"/>
  <c r="Q165" i="18"/>
  <c r="Q161" i="18"/>
  <c r="H226" i="18"/>
  <c r="P226" i="18"/>
  <c r="F246" i="18"/>
  <c r="N246" i="18"/>
  <c r="V246" i="18"/>
  <c r="H167" i="19"/>
  <c r="H217" i="19"/>
  <c r="H173" i="19"/>
  <c r="H169" i="19"/>
  <c r="H165" i="19"/>
  <c r="H160" i="19" s="1"/>
  <c r="H176" i="19"/>
  <c r="H172" i="19"/>
  <c r="H168" i="19"/>
  <c r="P226" i="19"/>
  <c r="C229" i="19"/>
  <c r="C192" i="19"/>
  <c r="C188" i="19"/>
  <c r="C191" i="19"/>
  <c r="C187" i="19"/>
  <c r="C183" i="19"/>
  <c r="C185" i="19"/>
  <c r="U190" i="19"/>
  <c r="B162" i="17"/>
  <c r="J162" i="17"/>
  <c r="R162" i="17"/>
  <c r="B166" i="17"/>
  <c r="J166" i="17"/>
  <c r="R166" i="17"/>
  <c r="B170" i="17"/>
  <c r="J170" i="17"/>
  <c r="R170" i="17"/>
  <c r="N190" i="17"/>
  <c r="V190" i="17"/>
  <c r="H209" i="17"/>
  <c r="P209" i="17"/>
  <c r="V217" i="17"/>
  <c r="O226" i="17"/>
  <c r="O217" i="17" s="1"/>
  <c r="D175" i="18"/>
  <c r="D167" i="18"/>
  <c r="D163" i="18"/>
  <c r="D172" i="18"/>
  <c r="D168" i="18"/>
  <c r="D164" i="18"/>
  <c r="D173" i="18"/>
  <c r="D169" i="18"/>
  <c r="D165" i="18"/>
  <c r="D161" i="18"/>
  <c r="D217" i="18"/>
  <c r="D174" i="18"/>
  <c r="D170" i="18"/>
  <c r="D162" i="18"/>
  <c r="G5" i="18"/>
  <c r="G166" i="18" s="1"/>
  <c r="G223" i="18"/>
  <c r="O5" i="18"/>
  <c r="O171" i="18" s="1"/>
  <c r="O223" i="18"/>
  <c r="W5" i="18"/>
  <c r="W171" i="18" s="1"/>
  <c r="W223" i="18"/>
  <c r="I226" i="18"/>
  <c r="Q226" i="18"/>
  <c r="Q171" i="18"/>
  <c r="C235" i="18"/>
  <c r="C184" i="18"/>
  <c r="K235" i="18"/>
  <c r="K184" i="18"/>
  <c r="S235" i="18"/>
  <c r="S184" i="18"/>
  <c r="E190" i="18"/>
  <c r="E237" i="18"/>
  <c r="M190" i="18"/>
  <c r="M237" i="18"/>
  <c r="U190" i="18"/>
  <c r="U237" i="18"/>
  <c r="G246" i="18"/>
  <c r="G203" i="18"/>
  <c r="O246" i="18"/>
  <c r="O203" i="18"/>
  <c r="W246" i="18"/>
  <c r="W203" i="18"/>
  <c r="I248" i="18"/>
  <c r="D192" i="19"/>
  <c r="D191" i="19"/>
  <c r="D188" i="19"/>
  <c r="D187" i="19"/>
  <c r="D183" i="19"/>
  <c r="D229" i="19"/>
  <c r="D185" i="19"/>
  <c r="D178" i="19" s="1"/>
  <c r="L229" i="19"/>
  <c r="L183" i="19"/>
  <c r="L178" i="19" s="1"/>
  <c r="L192" i="19"/>
  <c r="L191" i="19"/>
  <c r="L188" i="19"/>
  <c r="L187" i="19"/>
  <c r="L185" i="19"/>
  <c r="N190" i="19"/>
  <c r="C162" i="17"/>
  <c r="K162" i="17"/>
  <c r="S162" i="17"/>
  <c r="E163" i="17"/>
  <c r="M163" i="17"/>
  <c r="U163" i="17"/>
  <c r="C166" i="17"/>
  <c r="K166" i="17"/>
  <c r="S166" i="17"/>
  <c r="E167" i="17"/>
  <c r="M167" i="17"/>
  <c r="U167" i="17"/>
  <c r="C170" i="17"/>
  <c r="K170" i="17"/>
  <c r="S170" i="17"/>
  <c r="C174" i="17"/>
  <c r="K174" i="17"/>
  <c r="S174" i="17"/>
  <c r="E175" i="17"/>
  <c r="M175" i="17"/>
  <c r="U175" i="17"/>
  <c r="W190" i="17"/>
  <c r="M203" i="17"/>
  <c r="I209" i="17"/>
  <c r="G226" i="17"/>
  <c r="G217" i="17" s="1"/>
  <c r="E172" i="18"/>
  <c r="E168" i="18"/>
  <c r="E164" i="18"/>
  <c r="E173" i="18"/>
  <c r="E169" i="18"/>
  <c r="E165" i="18"/>
  <c r="E161" i="18"/>
  <c r="E217" i="18"/>
  <c r="E174" i="18"/>
  <c r="E170" i="18"/>
  <c r="E162" i="18"/>
  <c r="E175" i="18"/>
  <c r="E167" i="18"/>
  <c r="E163" i="18"/>
  <c r="U172" i="18"/>
  <c r="U168" i="18"/>
  <c r="U164" i="18"/>
  <c r="U173" i="18"/>
  <c r="U169" i="18"/>
  <c r="U165" i="18"/>
  <c r="U161" i="18"/>
  <c r="U174" i="18"/>
  <c r="U170" i="18"/>
  <c r="U162" i="18"/>
  <c r="U175" i="18"/>
  <c r="H5" i="18"/>
  <c r="H166" i="18" s="1"/>
  <c r="H223" i="18"/>
  <c r="P5" i="18"/>
  <c r="P166" i="18" s="1"/>
  <c r="P223" i="18"/>
  <c r="B226" i="18"/>
  <c r="J226" i="18"/>
  <c r="R226" i="18"/>
  <c r="D235" i="18"/>
  <c r="L235" i="18"/>
  <c r="T235" i="18"/>
  <c r="H246" i="18"/>
  <c r="P246" i="18"/>
  <c r="B248" i="18"/>
  <c r="J248" i="18"/>
  <c r="R248" i="18"/>
  <c r="R226" i="19"/>
  <c r="E229" i="19"/>
  <c r="E192" i="19"/>
  <c r="E191" i="19"/>
  <c r="E188" i="19"/>
  <c r="E187" i="19"/>
  <c r="E183" i="19"/>
  <c r="E185" i="19"/>
  <c r="U229" i="19"/>
  <c r="U183" i="19"/>
  <c r="U192" i="19"/>
  <c r="U191" i="19"/>
  <c r="U188" i="19"/>
  <c r="U187" i="19"/>
  <c r="U185" i="19"/>
  <c r="U178" i="19" s="1"/>
  <c r="G229" i="19"/>
  <c r="G191" i="19"/>
  <c r="G187" i="19"/>
  <c r="G183" i="19"/>
  <c r="G185" i="19"/>
  <c r="G192" i="19"/>
  <c r="G188" i="19"/>
  <c r="W229" i="19"/>
  <c r="W183" i="19"/>
  <c r="W192" i="19"/>
  <c r="W188" i="19"/>
  <c r="W185" i="19"/>
  <c r="W191" i="19"/>
  <c r="W187" i="19"/>
  <c r="N203" i="17"/>
  <c r="J209" i="17"/>
  <c r="F172" i="18"/>
  <c r="F168" i="18"/>
  <c r="F164" i="18"/>
  <c r="F173" i="18"/>
  <c r="F169" i="18"/>
  <c r="F165" i="18"/>
  <c r="F161" i="18"/>
  <c r="F174" i="18"/>
  <c r="F170" i="18"/>
  <c r="F162" i="18"/>
  <c r="F175" i="18"/>
  <c r="F167" i="18"/>
  <c r="F163" i="18"/>
  <c r="Q166" i="18"/>
  <c r="C226" i="18"/>
  <c r="K226" i="18"/>
  <c r="S226" i="18"/>
  <c r="G237" i="18"/>
  <c r="O237" i="18"/>
  <c r="W237" i="18"/>
  <c r="Q246" i="18"/>
  <c r="C248" i="18"/>
  <c r="K248" i="18"/>
  <c r="S248" i="18"/>
  <c r="F191" i="19"/>
  <c r="F187" i="19"/>
  <c r="F183" i="19"/>
  <c r="F229" i="19"/>
  <c r="F192" i="19"/>
  <c r="F188" i="19"/>
  <c r="F185" i="19"/>
  <c r="N191" i="19"/>
  <c r="N187" i="19"/>
  <c r="N183" i="19"/>
  <c r="N229" i="19"/>
  <c r="N192" i="19"/>
  <c r="N188" i="19"/>
  <c r="N185" i="19"/>
  <c r="C161" i="17"/>
  <c r="K161" i="17"/>
  <c r="S161" i="17"/>
  <c r="E162" i="17"/>
  <c r="M162" i="17"/>
  <c r="U162" i="17"/>
  <c r="C165" i="17"/>
  <c r="K165" i="17"/>
  <c r="S165" i="17"/>
  <c r="E166" i="17"/>
  <c r="M166" i="17"/>
  <c r="U166" i="17"/>
  <c r="C169" i="17"/>
  <c r="K169" i="17"/>
  <c r="S169" i="17"/>
  <c r="E170" i="17"/>
  <c r="M170" i="17"/>
  <c r="U170" i="17"/>
  <c r="O203" i="17"/>
  <c r="K209" i="17"/>
  <c r="T229" i="17"/>
  <c r="I5" i="18"/>
  <c r="I171" i="18" s="1"/>
  <c r="D226" i="18"/>
  <c r="L226" i="18"/>
  <c r="T226" i="18"/>
  <c r="H237" i="18"/>
  <c r="P237" i="18"/>
  <c r="D248" i="18"/>
  <c r="L248" i="18"/>
  <c r="T248" i="18"/>
  <c r="E171" i="18"/>
  <c r="M171" i="18"/>
  <c r="U171" i="18"/>
  <c r="G190" i="18"/>
  <c r="O190" i="18"/>
  <c r="W190" i="18"/>
  <c r="E203" i="18"/>
  <c r="I209" i="18"/>
  <c r="E235" i="18"/>
  <c r="M235" i="18"/>
  <c r="U235" i="18"/>
  <c r="I237" i="18"/>
  <c r="Q237" i="18"/>
  <c r="I246" i="18"/>
  <c r="R246" i="18"/>
  <c r="G248" i="18"/>
  <c r="P248" i="18"/>
  <c r="E5" i="19"/>
  <c r="E171" i="19" s="1"/>
  <c r="W5" i="19"/>
  <c r="W171" i="19" s="1"/>
  <c r="I226" i="19"/>
  <c r="Q226" i="19"/>
  <c r="G235" i="19"/>
  <c r="O235" i="19"/>
  <c r="W235" i="19"/>
  <c r="I237" i="19"/>
  <c r="Q237" i="19"/>
  <c r="C203" i="19"/>
  <c r="C246" i="19"/>
  <c r="K203" i="19"/>
  <c r="K246" i="19"/>
  <c r="S203" i="19"/>
  <c r="S246" i="19"/>
  <c r="E248" i="19"/>
  <c r="M248" i="19"/>
  <c r="U248" i="19"/>
  <c r="N165" i="19"/>
  <c r="C167" i="19"/>
  <c r="U167" i="19"/>
  <c r="N169" i="19"/>
  <c r="N173" i="19"/>
  <c r="F176" i="19"/>
  <c r="O176" i="19"/>
  <c r="D184" i="19"/>
  <c r="I185" i="19"/>
  <c r="S185" i="19"/>
  <c r="S187" i="19"/>
  <c r="R188" i="19"/>
  <c r="I190" i="19"/>
  <c r="S191" i="19"/>
  <c r="R192" i="19"/>
  <c r="B5" i="18"/>
  <c r="B166" i="18" s="1"/>
  <c r="J5" i="18"/>
  <c r="J166" i="18" s="1"/>
  <c r="R5" i="18"/>
  <c r="T162" i="18"/>
  <c r="D166" i="18"/>
  <c r="L166" i="18"/>
  <c r="T166" i="18"/>
  <c r="T170" i="18"/>
  <c r="F171" i="18"/>
  <c r="N171" i="18"/>
  <c r="T174" i="18"/>
  <c r="D184" i="18"/>
  <c r="L184" i="18"/>
  <c r="T184" i="18"/>
  <c r="H190" i="18"/>
  <c r="P190" i="18"/>
  <c r="F203" i="18"/>
  <c r="N203" i="18"/>
  <c r="V203" i="18"/>
  <c r="B209" i="18"/>
  <c r="J209" i="18"/>
  <c r="R209" i="18"/>
  <c r="T217" i="18"/>
  <c r="F235" i="18"/>
  <c r="N235" i="18"/>
  <c r="V235" i="18"/>
  <c r="B237" i="18"/>
  <c r="J237" i="18"/>
  <c r="R237" i="18"/>
  <c r="B246" i="18"/>
  <c r="J246" i="18"/>
  <c r="S246" i="18"/>
  <c r="H248" i="18"/>
  <c r="V191" i="19"/>
  <c r="V187" i="19"/>
  <c r="V183" i="19"/>
  <c r="V178" i="19" s="1"/>
  <c r="V229" i="19"/>
  <c r="H61" i="19"/>
  <c r="H190" i="19" s="1"/>
  <c r="H235" i="19"/>
  <c r="P61" i="19"/>
  <c r="P235" i="19"/>
  <c r="B237" i="19"/>
  <c r="J237" i="19"/>
  <c r="R237" i="19"/>
  <c r="D203" i="19"/>
  <c r="D246" i="19"/>
  <c r="L203" i="19"/>
  <c r="L246" i="19"/>
  <c r="T203" i="19"/>
  <c r="T246" i="19"/>
  <c r="F248" i="19"/>
  <c r="N248" i="19"/>
  <c r="V248" i="19"/>
  <c r="F165" i="19"/>
  <c r="O165" i="19"/>
  <c r="V167" i="19"/>
  <c r="I168" i="19"/>
  <c r="S168" i="19"/>
  <c r="F169" i="19"/>
  <c r="O169" i="19"/>
  <c r="V171" i="19"/>
  <c r="I172" i="19"/>
  <c r="S172" i="19"/>
  <c r="F173" i="19"/>
  <c r="O173" i="19"/>
  <c r="I183" i="19"/>
  <c r="R183" i="19"/>
  <c r="E184" i="19"/>
  <c r="N184" i="19"/>
  <c r="W184" i="19"/>
  <c r="J187" i="19"/>
  <c r="I188" i="19"/>
  <c r="J190" i="19"/>
  <c r="J191" i="19"/>
  <c r="B226" i="19"/>
  <c r="S5" i="18"/>
  <c r="S171" i="18" s="1"/>
  <c r="M246" i="18"/>
  <c r="U246" i="18"/>
  <c r="E166" i="18"/>
  <c r="M166" i="18"/>
  <c r="U166" i="18"/>
  <c r="C209" i="18"/>
  <c r="K209" i="18"/>
  <c r="S209" i="18"/>
  <c r="I223" i="18"/>
  <c r="Q223" i="18"/>
  <c r="C246" i="18"/>
  <c r="K246" i="18"/>
  <c r="T246" i="18"/>
  <c r="G5" i="19"/>
  <c r="P5" i="19"/>
  <c r="P171" i="19" s="1"/>
  <c r="C226" i="19"/>
  <c r="K226" i="19"/>
  <c r="S226" i="19"/>
  <c r="I235" i="19"/>
  <c r="Q235" i="19"/>
  <c r="C237" i="19"/>
  <c r="K237" i="19"/>
  <c r="S237" i="19"/>
  <c r="E246" i="19"/>
  <c r="M246" i="19"/>
  <c r="U246" i="19"/>
  <c r="G209" i="19"/>
  <c r="G248" i="19"/>
  <c r="O209" i="19"/>
  <c r="O248" i="19"/>
  <c r="W209" i="19"/>
  <c r="W248" i="19"/>
  <c r="N167" i="19"/>
  <c r="K168" i="19"/>
  <c r="N171" i="19"/>
  <c r="K172" i="19"/>
  <c r="J183" i="19"/>
  <c r="F184" i="19"/>
  <c r="J188" i="19"/>
  <c r="J192" i="19"/>
  <c r="G197" i="19"/>
  <c r="O197" i="19"/>
  <c r="W197" i="19"/>
  <c r="H226" i="19"/>
  <c r="T161" i="18"/>
  <c r="T165" i="18"/>
  <c r="F166" i="18"/>
  <c r="T169" i="18"/>
  <c r="H171" i="18"/>
  <c r="P171" i="18"/>
  <c r="T173" i="18"/>
  <c r="H203" i="18"/>
  <c r="P203" i="18"/>
  <c r="D209" i="18"/>
  <c r="L209" i="18"/>
  <c r="T209" i="18"/>
  <c r="B223" i="18"/>
  <c r="J223" i="18"/>
  <c r="R223" i="18"/>
  <c r="D237" i="18"/>
  <c r="L237" i="18"/>
  <c r="T237" i="18"/>
  <c r="D246" i="18"/>
  <c r="L246" i="18"/>
  <c r="Q5" i="19"/>
  <c r="D226" i="19"/>
  <c r="D5" i="19"/>
  <c r="L226" i="19"/>
  <c r="L5" i="19"/>
  <c r="L171" i="19" s="1"/>
  <c r="T226" i="19"/>
  <c r="T5" i="19"/>
  <c r="T171" i="19" s="1"/>
  <c r="O61" i="19"/>
  <c r="O184" i="19" s="1"/>
  <c r="B235" i="19"/>
  <c r="J235" i="19"/>
  <c r="R235" i="19"/>
  <c r="D190" i="19"/>
  <c r="L190" i="19"/>
  <c r="F246" i="19"/>
  <c r="N246" i="19"/>
  <c r="V246" i="19"/>
  <c r="F167" i="19"/>
  <c r="C168" i="19"/>
  <c r="U168" i="19"/>
  <c r="F171" i="19"/>
  <c r="C172" i="19"/>
  <c r="U172" i="19"/>
  <c r="G184" i="19"/>
  <c r="Q184" i="19"/>
  <c r="V185" i="19"/>
  <c r="V188" i="19"/>
  <c r="V192" i="19"/>
  <c r="H197" i="19"/>
  <c r="P197" i="19"/>
  <c r="M209" i="19"/>
  <c r="J226" i="19"/>
  <c r="H205" i="21"/>
  <c r="Q248" i="18"/>
  <c r="Q203" i="18"/>
  <c r="E209" i="18"/>
  <c r="M209" i="18"/>
  <c r="U209" i="18"/>
  <c r="I217" i="19"/>
  <c r="R5" i="19"/>
  <c r="E226" i="19"/>
  <c r="M226" i="19"/>
  <c r="U226" i="19"/>
  <c r="Q191" i="19"/>
  <c r="Q187" i="19"/>
  <c r="Q229" i="19"/>
  <c r="C235" i="19"/>
  <c r="K235" i="19"/>
  <c r="S235" i="19"/>
  <c r="E237" i="19"/>
  <c r="M237" i="19"/>
  <c r="U237" i="19"/>
  <c r="G246" i="19"/>
  <c r="G203" i="19"/>
  <c r="O246" i="19"/>
  <c r="O203" i="19"/>
  <c r="W246" i="19"/>
  <c r="W203" i="19"/>
  <c r="I248" i="19"/>
  <c r="Q248" i="19"/>
  <c r="I165" i="19"/>
  <c r="V168" i="19"/>
  <c r="I169" i="19"/>
  <c r="Q171" i="19"/>
  <c r="V172" i="19"/>
  <c r="I173" i="19"/>
  <c r="I184" i="19"/>
  <c r="C190" i="19"/>
  <c r="E203" i="19"/>
  <c r="N209" i="19"/>
  <c r="N217" i="19"/>
  <c r="T164" i="18"/>
  <c r="T168" i="18"/>
  <c r="R171" i="18"/>
  <c r="T172" i="18"/>
  <c r="F209" i="18"/>
  <c r="N209" i="18"/>
  <c r="V209" i="18"/>
  <c r="B235" i="18"/>
  <c r="J235" i="18"/>
  <c r="R235" i="18"/>
  <c r="F237" i="18"/>
  <c r="N237" i="18"/>
  <c r="V237" i="18"/>
  <c r="J217" i="19"/>
  <c r="J176" i="19"/>
  <c r="J172" i="19"/>
  <c r="J168" i="19"/>
  <c r="S217" i="19"/>
  <c r="F226" i="19"/>
  <c r="N226" i="19"/>
  <c r="V226" i="19"/>
  <c r="I191" i="19"/>
  <c r="I187" i="19"/>
  <c r="I229" i="19"/>
  <c r="R185" i="19"/>
  <c r="R229" i="19"/>
  <c r="D235" i="19"/>
  <c r="L235" i="19"/>
  <c r="T235" i="19"/>
  <c r="F237" i="19"/>
  <c r="N237" i="19"/>
  <c r="V237" i="19"/>
  <c r="H246" i="19"/>
  <c r="P246" i="19"/>
  <c r="B248" i="19"/>
  <c r="B209" i="19"/>
  <c r="J248" i="19"/>
  <c r="J209" i="19"/>
  <c r="R248" i="19"/>
  <c r="R209" i="19"/>
  <c r="J165" i="19"/>
  <c r="S165" i="19"/>
  <c r="I167" i="19"/>
  <c r="N168" i="19"/>
  <c r="J169" i="19"/>
  <c r="S169" i="19"/>
  <c r="I171" i="19"/>
  <c r="N172" i="19"/>
  <c r="S173" i="19"/>
  <c r="S184" i="19"/>
  <c r="E190" i="19"/>
  <c r="Q209" i="19"/>
  <c r="C171" i="18"/>
  <c r="K171" i="18"/>
  <c r="O209" i="18"/>
  <c r="W209" i="18"/>
  <c r="B217" i="19"/>
  <c r="B176" i="19"/>
  <c r="B172" i="19"/>
  <c r="B168" i="19"/>
  <c r="K217" i="19"/>
  <c r="U217" i="19"/>
  <c r="G226" i="19"/>
  <c r="O226" i="19"/>
  <c r="W226" i="19"/>
  <c r="J185" i="19"/>
  <c r="J229" i="19"/>
  <c r="S229" i="19"/>
  <c r="S192" i="19"/>
  <c r="S188" i="19"/>
  <c r="E235" i="19"/>
  <c r="M235" i="19"/>
  <c r="U235" i="19"/>
  <c r="G237" i="19"/>
  <c r="G190" i="19"/>
  <c r="O237" i="19"/>
  <c r="W237" i="19"/>
  <c r="W190" i="19"/>
  <c r="I246" i="19"/>
  <c r="Q246" i="19"/>
  <c r="C248" i="19"/>
  <c r="C209" i="19"/>
  <c r="K248" i="19"/>
  <c r="K209" i="19"/>
  <c r="S248" i="19"/>
  <c r="S209" i="19"/>
  <c r="B165" i="19"/>
  <c r="K165" i="19"/>
  <c r="U165" i="19"/>
  <c r="J167" i="19"/>
  <c r="S167" i="19"/>
  <c r="F168" i="19"/>
  <c r="O168" i="19"/>
  <c r="B169" i="19"/>
  <c r="K169" i="19"/>
  <c r="U169" i="19"/>
  <c r="S171" i="19"/>
  <c r="B173" i="19"/>
  <c r="K173" i="19"/>
  <c r="U173" i="19"/>
  <c r="V176" i="19"/>
  <c r="F190" i="19"/>
  <c r="Q190" i="19"/>
  <c r="H203" i="19"/>
  <c r="U203" i="19"/>
  <c r="T163" i="18"/>
  <c r="T167" i="18"/>
  <c r="D171" i="18"/>
  <c r="L171" i="18"/>
  <c r="T171" i="18"/>
  <c r="C217" i="19"/>
  <c r="M5" i="19"/>
  <c r="M171" i="19" s="1"/>
  <c r="H171" i="19"/>
  <c r="B61" i="19"/>
  <c r="K61" i="19"/>
  <c r="K190" i="19" s="1"/>
  <c r="T61" i="19"/>
  <c r="T190" i="19" s="1"/>
  <c r="F235" i="19"/>
  <c r="N235" i="19"/>
  <c r="V235" i="19"/>
  <c r="H237" i="19"/>
  <c r="P237" i="19"/>
  <c r="B246" i="19"/>
  <c r="J246" i="19"/>
  <c r="R246" i="19"/>
  <c r="D248" i="19"/>
  <c r="L248" i="19"/>
  <c r="T248" i="19"/>
  <c r="C165" i="19"/>
  <c r="C160" i="19" s="1"/>
  <c r="V165" i="19"/>
  <c r="B167" i="19"/>
  <c r="K167" i="19"/>
  <c r="C169" i="19"/>
  <c r="V169" i="19"/>
  <c r="K171" i="19"/>
  <c r="C173" i="19"/>
  <c r="V173" i="19"/>
  <c r="C184" i="19"/>
  <c r="L184" i="19"/>
  <c r="U184" i="19"/>
  <c r="Q185" i="19"/>
  <c r="R187" i="19"/>
  <c r="Q188" i="19"/>
  <c r="R190" i="19"/>
  <c r="R191" i="19"/>
  <c r="Q192" i="19"/>
  <c r="I203" i="19"/>
  <c r="E209" i="19"/>
  <c r="U209" i="19"/>
  <c r="J79" i="20"/>
  <c r="J170" i="4" s="1"/>
  <c r="I202" i="21"/>
  <c r="I157" i="21"/>
  <c r="Q202" i="21"/>
  <c r="Q157" i="21"/>
  <c r="C203" i="21"/>
  <c r="C194" i="21" s="1"/>
  <c r="C160" i="21"/>
  <c r="K203" i="21"/>
  <c r="K194" i="21" s="1"/>
  <c r="K160" i="21"/>
  <c r="S203" i="21"/>
  <c r="S160" i="21"/>
  <c r="E171" i="21"/>
  <c r="E211" i="21"/>
  <c r="M171" i="21"/>
  <c r="M211" i="21"/>
  <c r="U171" i="21"/>
  <c r="U211" i="21"/>
  <c r="G213" i="21"/>
  <c r="G175" i="21"/>
  <c r="O213" i="21"/>
  <c r="O175" i="21"/>
  <c r="W213" i="21"/>
  <c r="W175" i="21"/>
  <c r="F141" i="21"/>
  <c r="F132" i="21" s="1"/>
  <c r="O141" i="21"/>
  <c r="O132" i="21" s="1"/>
  <c r="H153" i="21"/>
  <c r="T153" i="21"/>
  <c r="J157" i="21"/>
  <c r="N160" i="21"/>
  <c r="B171" i="21"/>
  <c r="H175" i="21"/>
  <c r="G183" i="21"/>
  <c r="O183" i="21"/>
  <c r="W183" i="21"/>
  <c r="D202" i="21"/>
  <c r="B205" i="21"/>
  <c r="J205" i="21"/>
  <c r="R205" i="21"/>
  <c r="P213" i="21"/>
  <c r="P205" i="21" s="1"/>
  <c r="B192" i="22"/>
  <c r="J192" i="22"/>
  <c r="R192" i="22"/>
  <c r="D201" i="22"/>
  <c r="L201" i="22"/>
  <c r="T201" i="22"/>
  <c r="F202" i="22"/>
  <c r="N202" i="22"/>
  <c r="V202" i="22"/>
  <c r="H203" i="22"/>
  <c r="P203" i="22"/>
  <c r="D213" i="22"/>
  <c r="L213" i="22"/>
  <c r="T213" i="22"/>
  <c r="I146" i="22"/>
  <c r="Q146" i="22"/>
  <c r="C146" i="22"/>
  <c r="K146" i="22"/>
  <c r="S146" i="22"/>
  <c r="E175" i="22"/>
  <c r="G201" i="22"/>
  <c r="I163" i="23"/>
  <c r="I158" i="23"/>
  <c r="I154" i="23"/>
  <c r="I155" i="23"/>
  <c r="I151" i="23"/>
  <c r="I146" i="23" s="1"/>
  <c r="Q158" i="23"/>
  <c r="Q154" i="23"/>
  <c r="Q155" i="23"/>
  <c r="Q151" i="23"/>
  <c r="Q146" i="23" s="1"/>
  <c r="Q163" i="23"/>
  <c r="Q161" i="23"/>
  <c r="E163" i="23"/>
  <c r="E158" i="23"/>
  <c r="E154" i="23"/>
  <c r="E155" i="23"/>
  <c r="E151" i="23"/>
  <c r="E161" i="23"/>
  <c r="M161" i="23"/>
  <c r="M158" i="23"/>
  <c r="M154" i="23"/>
  <c r="M146" i="23" s="1"/>
  <c r="M163" i="23"/>
  <c r="M155" i="23"/>
  <c r="M151" i="23"/>
  <c r="F211" i="23"/>
  <c r="F99" i="23"/>
  <c r="F171" i="23" s="1"/>
  <c r="N211" i="23"/>
  <c r="N99" i="23"/>
  <c r="N175" i="23" s="1"/>
  <c r="V211" i="23"/>
  <c r="V99" i="23"/>
  <c r="V175" i="23" s="1"/>
  <c r="H213" i="23"/>
  <c r="H205" i="23" s="1"/>
  <c r="P213" i="23"/>
  <c r="P205" i="23" s="1"/>
  <c r="I161" i="23"/>
  <c r="H51" i="20"/>
  <c r="P51" i="20"/>
  <c r="D69" i="20"/>
  <c r="L69" i="20"/>
  <c r="T69" i="20"/>
  <c r="F70" i="20"/>
  <c r="V70" i="20"/>
  <c r="H71" i="20"/>
  <c r="P71" i="20"/>
  <c r="B79" i="20"/>
  <c r="B170" i="4" s="1"/>
  <c r="D203" i="21"/>
  <c r="D160" i="21"/>
  <c r="L203" i="21"/>
  <c r="L160" i="21"/>
  <c r="T203" i="21"/>
  <c r="T160" i="21"/>
  <c r="F211" i="21"/>
  <c r="F171" i="21"/>
  <c r="N211" i="21"/>
  <c r="N205" i="21" s="1"/>
  <c r="N171" i="21"/>
  <c r="V211" i="21"/>
  <c r="V205" i="21" s="1"/>
  <c r="V171" i="21"/>
  <c r="G141" i="21"/>
  <c r="G132" i="21" s="1"/>
  <c r="P141" i="21"/>
  <c r="P132" i="21" s="1"/>
  <c r="J153" i="21"/>
  <c r="W153" i="21"/>
  <c r="K157" i="21"/>
  <c r="P160" i="21"/>
  <c r="H171" i="21"/>
  <c r="J175" i="21"/>
  <c r="B194" i="21"/>
  <c r="J194" i="21"/>
  <c r="R194" i="21"/>
  <c r="L202" i="21"/>
  <c r="L194" i="21" s="1"/>
  <c r="C192" i="22"/>
  <c r="C141" i="22"/>
  <c r="K192" i="22"/>
  <c r="K141" i="22"/>
  <c r="S192" i="22"/>
  <c r="S141" i="22"/>
  <c r="S132" i="22" s="1"/>
  <c r="E201" i="22"/>
  <c r="M201" i="22"/>
  <c r="U201" i="22"/>
  <c r="G157" i="22"/>
  <c r="G202" i="22"/>
  <c r="O157" i="22"/>
  <c r="O202" i="22"/>
  <c r="W157" i="22"/>
  <c r="W202" i="22"/>
  <c r="I203" i="22"/>
  <c r="I160" i="22"/>
  <c r="Q203" i="22"/>
  <c r="Q160" i="22"/>
  <c r="C211" i="22"/>
  <c r="C171" i="22"/>
  <c r="K211" i="22"/>
  <c r="K171" i="22"/>
  <c r="S211" i="22"/>
  <c r="S171" i="22"/>
  <c r="Q132" i="22"/>
  <c r="C132" i="22"/>
  <c r="K132" i="22"/>
  <c r="O201" i="22"/>
  <c r="T176" i="23"/>
  <c r="T172" i="23"/>
  <c r="T165" i="23" s="1"/>
  <c r="T170" i="23"/>
  <c r="T179" i="23"/>
  <c r="I51" i="20"/>
  <c r="Q51" i="20"/>
  <c r="E69" i="20"/>
  <c r="M69" i="20"/>
  <c r="U69" i="20"/>
  <c r="G70" i="20"/>
  <c r="I71" i="20"/>
  <c r="Q71" i="20"/>
  <c r="M79" i="20"/>
  <c r="M170" i="4" s="1"/>
  <c r="I153" i="21"/>
  <c r="I201" i="21"/>
  <c r="Q153" i="21"/>
  <c r="Q201" i="21"/>
  <c r="E203" i="21"/>
  <c r="E160" i="21"/>
  <c r="M203" i="21"/>
  <c r="M160" i="21"/>
  <c r="U203" i="21"/>
  <c r="U160" i="21"/>
  <c r="G211" i="21"/>
  <c r="G205" i="21" s="1"/>
  <c r="G171" i="21"/>
  <c r="O211" i="21"/>
  <c r="O205" i="21" s="1"/>
  <c r="O171" i="21"/>
  <c r="W211" i="21"/>
  <c r="W205" i="21" s="1"/>
  <c r="W171" i="21"/>
  <c r="I213" i="21"/>
  <c r="I175" i="21"/>
  <c r="Q213" i="21"/>
  <c r="Q175" i="21"/>
  <c r="H141" i="21"/>
  <c r="Q141" i="21"/>
  <c r="Q132" i="21" s="1"/>
  <c r="K153" i="21"/>
  <c r="Q160" i="21"/>
  <c r="B165" i="21"/>
  <c r="J165" i="21"/>
  <c r="R165" i="21"/>
  <c r="J171" i="21"/>
  <c r="S194" i="21"/>
  <c r="T202" i="21"/>
  <c r="G165" i="22"/>
  <c r="O165" i="22"/>
  <c r="W165" i="22"/>
  <c r="U175" i="22"/>
  <c r="W201" i="22"/>
  <c r="P137" i="23"/>
  <c r="P144" i="23"/>
  <c r="P140" i="23"/>
  <c r="F105" i="25"/>
  <c r="F143" i="25"/>
  <c r="F136" i="25" s="1"/>
  <c r="N105" i="25"/>
  <c r="N143" i="25"/>
  <c r="N136" i="25" s="1"/>
  <c r="V105" i="25"/>
  <c r="V143" i="25"/>
  <c r="V136" i="25" s="1"/>
  <c r="H152" i="25"/>
  <c r="H116" i="25"/>
  <c r="P152" i="25"/>
  <c r="P116" i="25"/>
  <c r="B153" i="25"/>
  <c r="B146" i="25" s="1"/>
  <c r="B119" i="25"/>
  <c r="J153" i="25"/>
  <c r="J119" i="25"/>
  <c r="R153" i="25"/>
  <c r="R119" i="25"/>
  <c r="D154" i="25"/>
  <c r="D146" i="25" s="1"/>
  <c r="D122" i="25"/>
  <c r="L154" i="25"/>
  <c r="L146" i="25" s="1"/>
  <c r="L122" i="25"/>
  <c r="T154" i="25"/>
  <c r="T122" i="25"/>
  <c r="H248" i="19"/>
  <c r="P248" i="19"/>
  <c r="B51" i="20"/>
  <c r="J51" i="20"/>
  <c r="R51" i="20"/>
  <c r="F69" i="20"/>
  <c r="N69" i="20"/>
  <c r="V69" i="20"/>
  <c r="H70" i="20"/>
  <c r="R71" i="20"/>
  <c r="H132" i="21"/>
  <c r="I141" i="21"/>
  <c r="I132" i="21" s="1"/>
  <c r="S141" i="21"/>
  <c r="S132" i="21" s="1"/>
  <c r="L153" i="21"/>
  <c r="C165" i="21"/>
  <c r="K165" i="21"/>
  <c r="S165" i="21"/>
  <c r="P171" i="21"/>
  <c r="R175" i="21"/>
  <c r="B192" i="21"/>
  <c r="B183" i="21" s="1"/>
  <c r="F203" i="21"/>
  <c r="E205" i="21"/>
  <c r="E211" i="22"/>
  <c r="M211" i="22"/>
  <c r="U211" i="22"/>
  <c r="G213" i="22"/>
  <c r="O213" i="22"/>
  <c r="W213" i="22"/>
  <c r="G192" i="22"/>
  <c r="I202" i="22"/>
  <c r="D163" i="23"/>
  <c r="D161" i="23"/>
  <c r="D157" i="23"/>
  <c r="D153" i="23"/>
  <c r="D155" i="23"/>
  <c r="D151" i="23"/>
  <c r="D176" i="23"/>
  <c r="D172" i="23"/>
  <c r="D170" i="23"/>
  <c r="D179" i="23"/>
  <c r="P143" i="23"/>
  <c r="C51" i="20"/>
  <c r="E157" i="21"/>
  <c r="E202" i="21"/>
  <c r="M157" i="21"/>
  <c r="M202" i="21"/>
  <c r="U157" i="21"/>
  <c r="U202" i="21"/>
  <c r="G203" i="21"/>
  <c r="G160" i="21"/>
  <c r="O203" i="21"/>
  <c r="O160" i="21"/>
  <c r="W203" i="21"/>
  <c r="W160" i="21"/>
  <c r="I211" i="21"/>
  <c r="I171" i="21"/>
  <c r="Q211" i="21"/>
  <c r="Q205" i="21" s="1"/>
  <c r="Q171" i="21"/>
  <c r="C213" i="21"/>
  <c r="C175" i="21"/>
  <c r="K213" i="21"/>
  <c r="K175" i="21"/>
  <c r="S213" i="21"/>
  <c r="S175" i="21"/>
  <c r="K141" i="21"/>
  <c r="K132" i="21" s="1"/>
  <c r="B153" i="21"/>
  <c r="O153" i="21"/>
  <c r="B157" i="21"/>
  <c r="R157" i="21"/>
  <c r="V160" i="21"/>
  <c r="R171" i="21"/>
  <c r="J192" i="21"/>
  <c r="J183" i="21" s="1"/>
  <c r="F205" i="21"/>
  <c r="D203" i="22"/>
  <c r="L203" i="22"/>
  <c r="T203" i="22"/>
  <c r="F211" i="22"/>
  <c r="N211" i="22"/>
  <c r="V211" i="22"/>
  <c r="H213" i="22"/>
  <c r="P213" i="22"/>
  <c r="E146" i="22"/>
  <c r="M146" i="22"/>
  <c r="U146" i="22"/>
  <c r="O192" i="22"/>
  <c r="Q202" i="22"/>
  <c r="I211" i="22"/>
  <c r="B179" i="23"/>
  <c r="B165" i="23" s="1"/>
  <c r="B170" i="23"/>
  <c r="B172" i="23"/>
  <c r="B176" i="23"/>
  <c r="J179" i="23"/>
  <c r="J170" i="23"/>
  <c r="J176" i="23"/>
  <c r="J165" i="23" s="1"/>
  <c r="J172" i="23"/>
  <c r="R179" i="23"/>
  <c r="R170" i="23"/>
  <c r="R172" i="23"/>
  <c r="R176" i="23"/>
  <c r="F202" i="21"/>
  <c r="F194" i="21" s="1"/>
  <c r="F157" i="21"/>
  <c r="N202" i="21"/>
  <c r="N194" i="21" s="1"/>
  <c r="N157" i="21"/>
  <c r="V202" i="21"/>
  <c r="V194" i="21" s="1"/>
  <c r="V157" i="21"/>
  <c r="D213" i="21"/>
  <c r="D205" i="21" s="1"/>
  <c r="D175" i="21"/>
  <c r="L213" i="21"/>
  <c r="L205" i="21" s="1"/>
  <c r="L175" i="21"/>
  <c r="T213" i="21"/>
  <c r="T205" i="21" s="1"/>
  <c r="T175" i="21"/>
  <c r="P153" i="21"/>
  <c r="H160" i="21"/>
  <c r="R192" i="21"/>
  <c r="R183" i="21" s="1"/>
  <c r="H194" i="21"/>
  <c r="P194" i="21"/>
  <c r="C202" i="22"/>
  <c r="K202" i="22"/>
  <c r="S202" i="22"/>
  <c r="E203" i="22"/>
  <c r="M203" i="22"/>
  <c r="U203" i="22"/>
  <c r="I213" i="22"/>
  <c r="Q213" i="22"/>
  <c r="W192" i="22"/>
  <c r="C203" i="22"/>
  <c r="Q211" i="22"/>
  <c r="B192" i="23"/>
  <c r="B183" i="23" s="1"/>
  <c r="B5" i="23"/>
  <c r="B141" i="23" s="1"/>
  <c r="J192" i="23"/>
  <c r="J183" i="23" s="1"/>
  <c r="J5" i="23"/>
  <c r="J141" i="23" s="1"/>
  <c r="R192" i="23"/>
  <c r="R183" i="23" s="1"/>
  <c r="R5" i="23"/>
  <c r="R141" i="23" s="1"/>
  <c r="L163" i="23"/>
  <c r="L157" i="23"/>
  <c r="L153" i="23"/>
  <c r="L155" i="23"/>
  <c r="L151" i="23"/>
  <c r="F201" i="23"/>
  <c r="F194" i="23" s="1"/>
  <c r="F48" i="23"/>
  <c r="F153" i="23" s="1"/>
  <c r="N201" i="23"/>
  <c r="N48" i="23"/>
  <c r="N157" i="23" s="1"/>
  <c r="V201" i="23"/>
  <c r="V48" i="23"/>
  <c r="H202" i="23"/>
  <c r="P202" i="23"/>
  <c r="B203" i="23"/>
  <c r="B194" i="23" s="1"/>
  <c r="J203" i="23"/>
  <c r="J194" i="23" s="1"/>
  <c r="R203" i="23"/>
  <c r="R160" i="23"/>
  <c r="I78" i="20"/>
  <c r="I169" i="4" s="1"/>
  <c r="Q78" i="20"/>
  <c r="Q169" i="4" s="1"/>
  <c r="Q69" i="20"/>
  <c r="C70" i="20"/>
  <c r="L78" i="20"/>
  <c r="L169" i="4" s="1"/>
  <c r="E153" i="21"/>
  <c r="E201" i="21"/>
  <c r="M153" i="21"/>
  <c r="M201" i="21"/>
  <c r="M194" i="21" s="1"/>
  <c r="U153" i="21"/>
  <c r="U201" i="21"/>
  <c r="G202" i="21"/>
  <c r="G157" i="21"/>
  <c r="O202" i="21"/>
  <c r="O157" i="21"/>
  <c r="W202" i="21"/>
  <c r="W194" i="21" s="1"/>
  <c r="W157" i="21"/>
  <c r="C171" i="21"/>
  <c r="C211" i="21"/>
  <c r="K171" i="21"/>
  <c r="K211" i="21"/>
  <c r="S171" i="21"/>
  <c r="S211" i="21"/>
  <c r="E213" i="21"/>
  <c r="E175" i="21"/>
  <c r="M213" i="21"/>
  <c r="M205" i="21" s="1"/>
  <c r="M175" i="21"/>
  <c r="U213" i="21"/>
  <c r="U205" i="21" s="1"/>
  <c r="U175" i="21"/>
  <c r="M141" i="21"/>
  <c r="M132" i="21" s="1"/>
  <c r="V141" i="21"/>
  <c r="V132" i="21" s="1"/>
  <c r="H146" i="21"/>
  <c r="P146" i="21"/>
  <c r="D153" i="21"/>
  <c r="R153" i="21"/>
  <c r="I160" i="21"/>
  <c r="E183" i="21"/>
  <c r="M183" i="21"/>
  <c r="U183" i="21"/>
  <c r="I183" i="21"/>
  <c r="Q183" i="21"/>
  <c r="H192" i="22"/>
  <c r="P192" i="22"/>
  <c r="D202" i="22"/>
  <c r="L202" i="22"/>
  <c r="T202" i="22"/>
  <c r="F203" i="22"/>
  <c r="N203" i="22"/>
  <c r="V203" i="22"/>
  <c r="B213" i="22"/>
  <c r="J213" i="22"/>
  <c r="R213" i="22"/>
  <c r="F132" i="22"/>
  <c r="N132" i="22"/>
  <c r="V132" i="22"/>
  <c r="M153" i="22"/>
  <c r="C165" i="22"/>
  <c r="K165" i="22"/>
  <c r="S165" i="22"/>
  <c r="K203" i="22"/>
  <c r="L176" i="23"/>
  <c r="L172" i="23"/>
  <c r="L170" i="23"/>
  <c r="L179" i="23"/>
  <c r="D154" i="23"/>
  <c r="L158" i="23"/>
  <c r="I160" i="23"/>
  <c r="K194" i="23"/>
  <c r="D70" i="20"/>
  <c r="E141" i="21"/>
  <c r="E132" i="21" s="1"/>
  <c r="N141" i="21"/>
  <c r="N132" i="21" s="1"/>
  <c r="W141" i="21"/>
  <c r="W132" i="21" s="1"/>
  <c r="G153" i="21"/>
  <c r="S153" i="21"/>
  <c r="B175" i="21"/>
  <c r="F183" i="21"/>
  <c r="N183" i="21"/>
  <c r="V183" i="21"/>
  <c r="I192" i="22"/>
  <c r="Q192" i="22"/>
  <c r="C201" i="22"/>
  <c r="K201" i="22"/>
  <c r="S201" i="22"/>
  <c r="E202" i="22"/>
  <c r="M202" i="22"/>
  <c r="U202" i="22"/>
  <c r="G203" i="22"/>
  <c r="O203" i="22"/>
  <c r="W203" i="22"/>
  <c r="C213" i="22"/>
  <c r="K213" i="22"/>
  <c r="S213" i="22"/>
  <c r="U153" i="22"/>
  <c r="S203" i="22"/>
  <c r="H137" i="23"/>
  <c r="H144" i="23"/>
  <c r="H140" i="23"/>
  <c r="T163" i="23"/>
  <c r="T161" i="23"/>
  <c r="T157" i="23"/>
  <c r="T153" i="23"/>
  <c r="T155" i="23"/>
  <c r="T151" i="23"/>
  <c r="L154" i="23"/>
  <c r="T158" i="23"/>
  <c r="L165" i="23"/>
  <c r="F153" i="21"/>
  <c r="N153" i="21"/>
  <c r="V153" i="21"/>
  <c r="F175" i="21"/>
  <c r="N175" i="21"/>
  <c r="V175" i="21"/>
  <c r="C153" i="22"/>
  <c r="K153" i="22"/>
  <c r="S153" i="22"/>
  <c r="C157" i="22"/>
  <c r="K157" i="22"/>
  <c r="S157" i="22"/>
  <c r="C175" i="22"/>
  <c r="K175" i="22"/>
  <c r="S175" i="22"/>
  <c r="E192" i="22"/>
  <c r="M192" i="22"/>
  <c r="U192" i="22"/>
  <c r="G211" i="22"/>
  <c r="O211" i="22"/>
  <c r="W211" i="22"/>
  <c r="F5" i="23"/>
  <c r="N5" i="23"/>
  <c r="V5" i="23"/>
  <c r="B48" i="23"/>
  <c r="B160" i="23" s="1"/>
  <c r="J48" i="23"/>
  <c r="J160" i="23" s="1"/>
  <c r="R48" i="23"/>
  <c r="D211" i="23"/>
  <c r="D171" i="23"/>
  <c r="L211" i="23"/>
  <c r="L171" i="23"/>
  <c r="T211" i="23"/>
  <c r="T171" i="23"/>
  <c r="F175" i="23"/>
  <c r="F213" i="23"/>
  <c r="N213" i="23"/>
  <c r="N205" i="23" s="1"/>
  <c r="V213" i="23"/>
  <c r="G160" i="23"/>
  <c r="Q160" i="23"/>
  <c r="W163" i="23"/>
  <c r="O176" i="23"/>
  <c r="E179" i="23"/>
  <c r="S202" i="23"/>
  <c r="S194" i="23" s="1"/>
  <c r="K205" i="23"/>
  <c r="S205" i="23"/>
  <c r="H141" i="22"/>
  <c r="H132" i="22" s="1"/>
  <c r="P141" i="22"/>
  <c r="P132" i="22" s="1"/>
  <c r="D153" i="22"/>
  <c r="L153" i="22"/>
  <c r="T153" i="22"/>
  <c r="D157" i="22"/>
  <c r="L157" i="22"/>
  <c r="T157" i="22"/>
  <c r="B160" i="22"/>
  <c r="J160" i="22"/>
  <c r="R160" i="22"/>
  <c r="D171" i="22"/>
  <c r="L171" i="22"/>
  <c r="T171" i="22"/>
  <c r="D175" i="22"/>
  <c r="L175" i="22"/>
  <c r="T175" i="22"/>
  <c r="F192" i="22"/>
  <c r="N192" i="22"/>
  <c r="V192" i="22"/>
  <c r="F201" i="22"/>
  <c r="N201" i="22"/>
  <c r="V201" i="22"/>
  <c r="H202" i="22"/>
  <c r="P202" i="22"/>
  <c r="H211" i="22"/>
  <c r="P211" i="22"/>
  <c r="G5" i="23"/>
  <c r="G141" i="23" s="1"/>
  <c r="O5" i="23"/>
  <c r="W5" i="23"/>
  <c r="W141" i="23" s="1"/>
  <c r="C48" i="23"/>
  <c r="C153" i="23" s="1"/>
  <c r="K48" i="23"/>
  <c r="K153" i="23" s="1"/>
  <c r="S48" i="23"/>
  <c r="S153" i="23" s="1"/>
  <c r="C99" i="23"/>
  <c r="C175" i="23" s="1"/>
  <c r="K99" i="23"/>
  <c r="S99" i="23"/>
  <c r="S175" i="23" s="1"/>
  <c r="G175" i="23"/>
  <c r="O175" i="23"/>
  <c r="W175" i="23"/>
  <c r="C137" i="23"/>
  <c r="K137" i="23"/>
  <c r="K132" i="23" s="1"/>
  <c r="S137" i="23"/>
  <c r="I140" i="23"/>
  <c r="Q140" i="23"/>
  <c r="C141" i="23"/>
  <c r="K141" i="23"/>
  <c r="S141" i="23"/>
  <c r="Q144" i="23"/>
  <c r="I153" i="23"/>
  <c r="Q153" i="23"/>
  <c r="I157" i="23"/>
  <c r="Q157" i="23"/>
  <c r="K171" i="23"/>
  <c r="H183" i="23"/>
  <c r="P183" i="23"/>
  <c r="E203" i="23"/>
  <c r="E194" i="23" s="1"/>
  <c r="S136" i="25"/>
  <c r="M136" i="25"/>
  <c r="I136" i="25"/>
  <c r="G146" i="25"/>
  <c r="F157" i="22"/>
  <c r="N157" i="22"/>
  <c r="V157" i="22"/>
  <c r="D160" i="22"/>
  <c r="L160" i="22"/>
  <c r="T160" i="22"/>
  <c r="F171" i="22"/>
  <c r="N171" i="22"/>
  <c r="V171" i="22"/>
  <c r="F175" i="22"/>
  <c r="N175" i="22"/>
  <c r="V175" i="22"/>
  <c r="H201" i="22"/>
  <c r="P201" i="22"/>
  <c r="B202" i="22"/>
  <c r="J202" i="22"/>
  <c r="R202" i="22"/>
  <c r="B211" i="22"/>
  <c r="J211" i="22"/>
  <c r="R211" i="22"/>
  <c r="U48" i="23"/>
  <c r="U157" i="23" s="1"/>
  <c r="G211" i="23"/>
  <c r="G171" i="23"/>
  <c r="O211" i="23"/>
  <c r="O171" i="23"/>
  <c r="W211" i="23"/>
  <c r="W205" i="23" s="1"/>
  <c r="W171" i="23"/>
  <c r="I213" i="23"/>
  <c r="Q213" i="23"/>
  <c r="I139" i="23"/>
  <c r="Q139" i="23"/>
  <c r="C140" i="23"/>
  <c r="K140" i="23"/>
  <c r="S140" i="23"/>
  <c r="I143" i="23"/>
  <c r="Q143" i="23"/>
  <c r="C144" i="23"/>
  <c r="K144" i="23"/>
  <c r="S144" i="23"/>
  <c r="G151" i="23"/>
  <c r="W151" i="23"/>
  <c r="G155" i="23"/>
  <c r="W155" i="23"/>
  <c r="K157" i="23"/>
  <c r="T160" i="23"/>
  <c r="I192" i="23"/>
  <c r="I183" i="23" s="1"/>
  <c r="M194" i="23"/>
  <c r="U194" i="23"/>
  <c r="E136" i="25"/>
  <c r="E160" i="22"/>
  <c r="M160" i="22"/>
  <c r="U160" i="22"/>
  <c r="G175" i="22"/>
  <c r="O175" i="22"/>
  <c r="W175" i="22"/>
  <c r="I201" i="22"/>
  <c r="Q201" i="22"/>
  <c r="B175" i="23"/>
  <c r="B213" i="23"/>
  <c r="J175" i="23"/>
  <c r="J213" i="23"/>
  <c r="R175" i="23"/>
  <c r="R213" i="23"/>
  <c r="W160" i="23"/>
  <c r="E175" i="23"/>
  <c r="E176" i="23"/>
  <c r="U179" i="23"/>
  <c r="C183" i="23"/>
  <c r="K183" i="23"/>
  <c r="S183" i="23"/>
  <c r="I201" i="23"/>
  <c r="I194" i="23" s="1"/>
  <c r="E75" i="24"/>
  <c r="E172" i="4" s="1"/>
  <c r="E67" i="24"/>
  <c r="E52" i="24"/>
  <c r="M67" i="24"/>
  <c r="M75" i="24"/>
  <c r="M172" i="4" s="1"/>
  <c r="M52" i="24"/>
  <c r="U67" i="24"/>
  <c r="U75" i="24"/>
  <c r="U172" i="4" s="1"/>
  <c r="U52" i="24"/>
  <c r="G68" i="24"/>
  <c r="G76" i="24"/>
  <c r="G173" i="4" s="1"/>
  <c r="W68" i="24"/>
  <c r="W76" i="24"/>
  <c r="W173" i="4" s="1"/>
  <c r="I69" i="24"/>
  <c r="I77" i="24"/>
  <c r="I174" i="4" s="1"/>
  <c r="I52" i="24"/>
  <c r="Q77" i="24"/>
  <c r="Q174" i="4" s="1"/>
  <c r="Q69" i="24"/>
  <c r="Q52" i="24"/>
  <c r="D141" i="22"/>
  <c r="D132" i="22" s="1"/>
  <c r="L141" i="22"/>
  <c r="L132" i="22" s="1"/>
  <c r="T141" i="22"/>
  <c r="T132" i="22" s="1"/>
  <c r="F160" i="22"/>
  <c r="N160" i="22"/>
  <c r="V160" i="22"/>
  <c r="H175" i="22"/>
  <c r="P175" i="22"/>
  <c r="B201" i="22"/>
  <c r="J201" i="22"/>
  <c r="R201" i="22"/>
  <c r="E160" i="23"/>
  <c r="M160" i="23"/>
  <c r="G170" i="23"/>
  <c r="G165" i="23" s="1"/>
  <c r="G179" i="23"/>
  <c r="O170" i="23"/>
  <c r="O179" i="23"/>
  <c r="O165" i="23" s="1"/>
  <c r="W170" i="23"/>
  <c r="W179" i="23"/>
  <c r="I211" i="23"/>
  <c r="I205" i="23" s="1"/>
  <c r="Q211" i="23"/>
  <c r="C139" i="23"/>
  <c r="K139" i="23"/>
  <c r="S139" i="23"/>
  <c r="O141" i="23"/>
  <c r="E153" i="23"/>
  <c r="M153" i="23"/>
  <c r="W154" i="23"/>
  <c r="E157" i="23"/>
  <c r="M157" i="23"/>
  <c r="G158" i="23"/>
  <c r="W158" i="23"/>
  <c r="L160" i="23"/>
  <c r="U171" i="23"/>
  <c r="U172" i="23"/>
  <c r="G176" i="23"/>
  <c r="D183" i="23"/>
  <c r="L183" i="23"/>
  <c r="T183" i="23"/>
  <c r="F183" i="23"/>
  <c r="N183" i="23"/>
  <c r="V183" i="23"/>
  <c r="G194" i="23"/>
  <c r="O194" i="23"/>
  <c r="W194" i="23"/>
  <c r="Q201" i="23"/>
  <c r="Q194" i="23" s="1"/>
  <c r="C211" i="23"/>
  <c r="C205" i="23" s="1"/>
  <c r="Q136" i="25"/>
  <c r="M146" i="25"/>
  <c r="U146" i="25"/>
  <c r="I146" i="25"/>
  <c r="G160" i="22"/>
  <c r="O160" i="22"/>
  <c r="W160" i="22"/>
  <c r="I175" i="22"/>
  <c r="Q175" i="22"/>
  <c r="D5" i="23"/>
  <c r="L5" i="23"/>
  <c r="T5" i="23"/>
  <c r="H48" i="23"/>
  <c r="H160" i="23" s="1"/>
  <c r="P48" i="23"/>
  <c r="P160" i="23" s="1"/>
  <c r="N160" i="23"/>
  <c r="N203" i="23"/>
  <c r="V160" i="23"/>
  <c r="V203" i="23"/>
  <c r="H99" i="23"/>
  <c r="P99" i="23"/>
  <c r="P175" i="23" s="1"/>
  <c r="B171" i="23"/>
  <c r="B211" i="23"/>
  <c r="J171" i="23"/>
  <c r="J211" i="23"/>
  <c r="R171" i="23"/>
  <c r="R211" i="23"/>
  <c r="D213" i="23"/>
  <c r="D175" i="23"/>
  <c r="L213" i="23"/>
  <c r="L175" i="23"/>
  <c r="T213" i="23"/>
  <c r="T175" i="23"/>
  <c r="H141" i="23"/>
  <c r="P141" i="23"/>
  <c r="V157" i="23"/>
  <c r="D160" i="23"/>
  <c r="G163" i="23"/>
  <c r="R165" i="23"/>
  <c r="W172" i="23"/>
  <c r="K175" i="23"/>
  <c r="H194" i="23"/>
  <c r="P194" i="23"/>
  <c r="R194" i="23"/>
  <c r="E205" i="23"/>
  <c r="M205" i="23"/>
  <c r="U205" i="23"/>
  <c r="G213" i="23"/>
  <c r="G52" i="24"/>
  <c r="G57" i="24"/>
  <c r="O57" i="24"/>
  <c r="W57" i="24"/>
  <c r="I110" i="25"/>
  <c r="Q110" i="25"/>
  <c r="C110" i="25"/>
  <c r="K110" i="25"/>
  <c r="U110" i="25"/>
  <c r="H160" i="22"/>
  <c r="P160" i="22"/>
  <c r="B175" i="22"/>
  <c r="J175" i="22"/>
  <c r="R175" i="22"/>
  <c r="E5" i="23"/>
  <c r="M5" i="23"/>
  <c r="U5" i="23"/>
  <c r="I99" i="23"/>
  <c r="Q99" i="23"/>
  <c r="G153" i="23"/>
  <c r="W153" i="23"/>
  <c r="G157" i="23"/>
  <c r="O157" i="23"/>
  <c r="W157" i="23"/>
  <c r="F160" i="23"/>
  <c r="E171" i="23"/>
  <c r="E172" i="23"/>
  <c r="M175" i="23"/>
  <c r="M176" i="23"/>
  <c r="M165" i="23" s="1"/>
  <c r="O213" i="23"/>
  <c r="O76" i="24"/>
  <c r="O173" i="4" s="1"/>
  <c r="G67" i="24"/>
  <c r="O67" i="24"/>
  <c r="W67" i="24"/>
  <c r="I68" i="24"/>
  <c r="Q68" i="24"/>
  <c r="C69" i="24"/>
  <c r="S69" i="24"/>
  <c r="G75" i="24"/>
  <c r="G172" i="4" s="1"/>
  <c r="P75" i="24"/>
  <c r="P172" i="4" s="1"/>
  <c r="L76" i="24"/>
  <c r="L173" i="4" s="1"/>
  <c r="R77" i="24"/>
  <c r="R174" i="4" s="1"/>
  <c r="F146" i="25"/>
  <c r="N146" i="25"/>
  <c r="V146" i="25"/>
  <c r="H119" i="25"/>
  <c r="H153" i="25"/>
  <c r="P119" i="25"/>
  <c r="P153" i="25"/>
  <c r="B154" i="25"/>
  <c r="B122" i="25"/>
  <c r="J154" i="25"/>
  <c r="J122" i="25"/>
  <c r="R154" i="25"/>
  <c r="R146" i="25" s="1"/>
  <c r="R122" i="25"/>
  <c r="H98" i="25"/>
  <c r="P98" i="25"/>
  <c r="D105" i="25"/>
  <c r="M105" i="25"/>
  <c r="W105" i="25"/>
  <c r="G116" i="25"/>
  <c r="G119" i="25"/>
  <c r="Q119" i="25"/>
  <c r="I122" i="25"/>
  <c r="C143" i="25"/>
  <c r="C136" i="25" s="1"/>
  <c r="Q154" i="25"/>
  <c r="Q146" i="25" s="1"/>
  <c r="E156" i="25"/>
  <c r="M156" i="25"/>
  <c r="U156" i="25"/>
  <c r="B52" i="24"/>
  <c r="J52" i="24"/>
  <c r="R52" i="24"/>
  <c r="H67" i="24"/>
  <c r="P67" i="24"/>
  <c r="B68" i="24"/>
  <c r="J68" i="24"/>
  <c r="R68" i="24"/>
  <c r="D69" i="24"/>
  <c r="L69" i="24"/>
  <c r="H75" i="24"/>
  <c r="H172" i="4" s="1"/>
  <c r="D76" i="24"/>
  <c r="D173" i="4" s="1"/>
  <c r="J77" i="24"/>
  <c r="J174" i="4" s="1"/>
  <c r="E105" i="25"/>
  <c r="O105" i="25"/>
  <c r="Q116" i="25"/>
  <c r="I119" i="25"/>
  <c r="K122" i="25"/>
  <c r="U122" i="25"/>
  <c r="K153" i="25"/>
  <c r="K152" i="26"/>
  <c r="S152" i="26"/>
  <c r="U153" i="26"/>
  <c r="G154" i="26"/>
  <c r="L52" i="24"/>
  <c r="T52" i="24"/>
  <c r="B67" i="24"/>
  <c r="J67" i="24"/>
  <c r="T68" i="24"/>
  <c r="F69" i="24"/>
  <c r="V69" i="24"/>
  <c r="P76" i="24"/>
  <c r="P173" i="4" s="1"/>
  <c r="Q105" i="25"/>
  <c r="K116" i="25"/>
  <c r="T116" i="25"/>
  <c r="C122" i="25"/>
  <c r="M122" i="25"/>
  <c r="K143" i="25"/>
  <c r="K136" i="25" s="1"/>
  <c r="C143" i="26"/>
  <c r="K143" i="26"/>
  <c r="S143" i="26"/>
  <c r="E152" i="26"/>
  <c r="M152" i="26"/>
  <c r="U152" i="26"/>
  <c r="G153" i="26"/>
  <c r="O153" i="26"/>
  <c r="W153" i="26"/>
  <c r="I154" i="26"/>
  <c r="Q154" i="26"/>
  <c r="C67" i="24"/>
  <c r="K67" i="24"/>
  <c r="S67" i="24"/>
  <c r="E68" i="24"/>
  <c r="M68" i="24"/>
  <c r="U68" i="24"/>
  <c r="G69" i="24"/>
  <c r="O69" i="24"/>
  <c r="W69" i="24"/>
  <c r="H76" i="24"/>
  <c r="H173" i="4" s="1"/>
  <c r="C116" i="25"/>
  <c r="U116" i="25"/>
  <c r="C119" i="25"/>
  <c r="U119" i="25"/>
  <c r="O122" i="25"/>
  <c r="B136" i="25"/>
  <c r="J136" i="25"/>
  <c r="R136" i="25"/>
  <c r="W153" i="25"/>
  <c r="W146" i="25" s="1"/>
  <c r="D143" i="26"/>
  <c r="D105" i="26"/>
  <c r="L143" i="26"/>
  <c r="L105" i="26"/>
  <c r="T143" i="26"/>
  <c r="T105" i="26"/>
  <c r="F116" i="26"/>
  <c r="F152" i="26"/>
  <c r="N116" i="26"/>
  <c r="N152" i="26"/>
  <c r="V116" i="26"/>
  <c r="V152" i="26"/>
  <c r="H153" i="26"/>
  <c r="H119" i="26"/>
  <c r="P153" i="26"/>
  <c r="P119" i="26"/>
  <c r="B122" i="26"/>
  <c r="B154" i="26"/>
  <c r="J122" i="26"/>
  <c r="J154" i="26"/>
  <c r="R122" i="26"/>
  <c r="R154" i="26"/>
  <c r="V116" i="25"/>
  <c r="M119" i="25"/>
  <c r="E122" i="25"/>
  <c r="C146" i="25"/>
  <c r="K146" i="25"/>
  <c r="S146" i="25"/>
  <c r="E143" i="26"/>
  <c r="M143" i="26"/>
  <c r="U143" i="26"/>
  <c r="G152" i="26"/>
  <c r="O152" i="26"/>
  <c r="W152" i="26"/>
  <c r="I153" i="26"/>
  <c r="Q153" i="26"/>
  <c r="S154" i="26"/>
  <c r="O52" i="24"/>
  <c r="W52" i="24"/>
  <c r="N75" i="24"/>
  <c r="N172" i="4" s="1"/>
  <c r="B105" i="25"/>
  <c r="T105" i="25"/>
  <c r="N116" i="25"/>
  <c r="W116" i="25"/>
  <c r="E119" i="25"/>
  <c r="N119" i="25"/>
  <c r="G122" i="25"/>
  <c r="H126" i="25"/>
  <c r="P126" i="25"/>
  <c r="T146" i="25"/>
  <c r="N143" i="26"/>
  <c r="V143" i="26"/>
  <c r="F67" i="24"/>
  <c r="L105" i="25"/>
  <c r="U105" i="25"/>
  <c r="F116" i="25"/>
  <c r="O116" i="25"/>
  <c r="F119" i="25"/>
  <c r="H122" i="25"/>
  <c r="S122" i="25"/>
  <c r="G143" i="26"/>
  <c r="O143" i="26"/>
  <c r="W143" i="26"/>
  <c r="I152" i="26"/>
  <c r="Q152" i="26"/>
  <c r="K153" i="26"/>
  <c r="S153" i="26"/>
  <c r="M154" i="26"/>
  <c r="U154" i="26"/>
  <c r="E105" i="26"/>
  <c r="M105" i="26"/>
  <c r="U105" i="26"/>
  <c r="B110" i="26"/>
  <c r="J110" i="26"/>
  <c r="R110" i="26"/>
  <c r="M116" i="26"/>
  <c r="W116" i="26"/>
  <c r="O119" i="26"/>
  <c r="G122" i="26"/>
  <c r="F143" i="26"/>
  <c r="Q143" i="26"/>
  <c r="B152" i="26"/>
  <c r="L153" i="26"/>
  <c r="K154" i="26"/>
  <c r="E105" i="27"/>
  <c r="E143" i="27"/>
  <c r="M105" i="27"/>
  <c r="M143" i="27"/>
  <c r="U105" i="27"/>
  <c r="U143" i="27"/>
  <c r="G152" i="27"/>
  <c r="G116" i="27"/>
  <c r="O152" i="27"/>
  <c r="O116" i="27"/>
  <c r="W152" i="27"/>
  <c r="W116" i="27"/>
  <c r="I153" i="27"/>
  <c r="Q153" i="27"/>
  <c r="C154" i="27"/>
  <c r="C122" i="27"/>
  <c r="K154" i="27"/>
  <c r="K122" i="27"/>
  <c r="S154" i="27"/>
  <c r="S122" i="27"/>
  <c r="I119" i="27"/>
  <c r="H143" i="26"/>
  <c r="P143" i="26"/>
  <c r="N105" i="26"/>
  <c r="V105" i="26"/>
  <c r="O116" i="26"/>
  <c r="G119" i="26"/>
  <c r="Q122" i="26"/>
  <c r="C152" i="26"/>
  <c r="C153" i="26"/>
  <c r="M153" i="26"/>
  <c r="W154" i="26"/>
  <c r="F143" i="27"/>
  <c r="F105" i="27"/>
  <c r="N143" i="27"/>
  <c r="N105" i="27"/>
  <c r="V143" i="27"/>
  <c r="V105" i="27"/>
  <c r="H116" i="27"/>
  <c r="H152" i="27"/>
  <c r="P116" i="27"/>
  <c r="P152" i="27"/>
  <c r="B119" i="27"/>
  <c r="B153" i="27"/>
  <c r="J119" i="27"/>
  <c r="J153" i="27"/>
  <c r="R119" i="27"/>
  <c r="R153" i="27"/>
  <c r="D122" i="27"/>
  <c r="D154" i="27"/>
  <c r="L122" i="27"/>
  <c r="L154" i="27"/>
  <c r="T122" i="27"/>
  <c r="T154" i="27"/>
  <c r="C113" i="29"/>
  <c r="S113" i="29"/>
  <c r="G116" i="26"/>
  <c r="Q119" i="26"/>
  <c r="S122" i="26"/>
  <c r="I143" i="26"/>
  <c r="D153" i="26"/>
  <c r="C154" i="26"/>
  <c r="N154" i="26"/>
  <c r="G143" i="27"/>
  <c r="O143" i="27"/>
  <c r="W143" i="27"/>
  <c r="G98" i="27"/>
  <c r="O98" i="27"/>
  <c r="W98" i="27"/>
  <c r="T113" i="29"/>
  <c r="D152" i="26"/>
  <c r="L152" i="26"/>
  <c r="T152" i="26"/>
  <c r="F153" i="26"/>
  <c r="N153" i="26"/>
  <c r="V153" i="26"/>
  <c r="H154" i="26"/>
  <c r="P154" i="26"/>
  <c r="H105" i="26"/>
  <c r="P105" i="26"/>
  <c r="Q116" i="26"/>
  <c r="I119" i="26"/>
  <c r="E153" i="26"/>
  <c r="E154" i="26"/>
  <c r="O154" i="26"/>
  <c r="H143" i="27"/>
  <c r="P143" i="27"/>
  <c r="B152" i="27"/>
  <c r="B116" i="27"/>
  <c r="J152" i="27"/>
  <c r="J116" i="27"/>
  <c r="R152" i="27"/>
  <c r="R116" i="27"/>
  <c r="D119" i="27"/>
  <c r="D153" i="27"/>
  <c r="L119" i="27"/>
  <c r="L153" i="27"/>
  <c r="T119" i="27"/>
  <c r="T153" i="27"/>
  <c r="F154" i="27"/>
  <c r="F122" i="27"/>
  <c r="N154" i="27"/>
  <c r="N122" i="27"/>
  <c r="V154" i="27"/>
  <c r="V122" i="27"/>
  <c r="E110" i="27"/>
  <c r="M110" i="27"/>
  <c r="U110" i="27"/>
  <c r="B116" i="25"/>
  <c r="J116" i="25"/>
  <c r="R116" i="25"/>
  <c r="F122" i="25"/>
  <c r="N122" i="25"/>
  <c r="V122" i="25"/>
  <c r="I116" i="26"/>
  <c r="R116" i="26"/>
  <c r="S119" i="26"/>
  <c r="U122" i="26"/>
  <c r="F154" i="26"/>
  <c r="I105" i="27"/>
  <c r="I143" i="27"/>
  <c r="Q105" i="27"/>
  <c r="Q143" i="27"/>
  <c r="C152" i="27"/>
  <c r="K152" i="27"/>
  <c r="S152" i="27"/>
  <c r="E119" i="27"/>
  <c r="E153" i="27"/>
  <c r="M119" i="27"/>
  <c r="M153" i="27"/>
  <c r="U119" i="27"/>
  <c r="U153" i="27"/>
  <c r="G154" i="27"/>
  <c r="G122" i="27"/>
  <c r="O154" i="27"/>
  <c r="O122" i="27"/>
  <c r="W154" i="27"/>
  <c r="W122" i="27"/>
  <c r="F110" i="27"/>
  <c r="N110" i="27"/>
  <c r="V110" i="27"/>
  <c r="H126" i="26"/>
  <c r="P126" i="26"/>
  <c r="B143" i="27"/>
  <c r="J143" i="27"/>
  <c r="R143" i="27"/>
  <c r="D152" i="27"/>
  <c r="D116" i="27"/>
  <c r="L152" i="27"/>
  <c r="L116" i="27"/>
  <c r="T152" i="27"/>
  <c r="T116" i="27"/>
  <c r="F119" i="27"/>
  <c r="F153" i="27"/>
  <c r="N119" i="27"/>
  <c r="N153" i="27"/>
  <c r="V119" i="27"/>
  <c r="V153" i="27"/>
  <c r="H154" i="27"/>
  <c r="H122" i="27"/>
  <c r="P154" i="27"/>
  <c r="P122" i="27"/>
  <c r="H105" i="27"/>
  <c r="W113" i="29"/>
  <c r="E113" i="29"/>
  <c r="M113" i="29"/>
  <c r="K116" i="26"/>
  <c r="T116" i="26"/>
  <c r="V119" i="26"/>
  <c r="T153" i="26"/>
  <c r="C143" i="27"/>
  <c r="K143" i="27"/>
  <c r="S143" i="27"/>
  <c r="E152" i="27"/>
  <c r="M152" i="27"/>
  <c r="U152" i="27"/>
  <c r="I154" i="27"/>
  <c r="Q154" i="27"/>
  <c r="F113" i="29"/>
  <c r="N113" i="29"/>
  <c r="V113" i="29"/>
  <c r="H152" i="26"/>
  <c r="P152" i="26"/>
  <c r="B153" i="26"/>
  <c r="J153" i="26"/>
  <c r="R153" i="26"/>
  <c r="D154" i="26"/>
  <c r="L154" i="26"/>
  <c r="T154" i="26"/>
  <c r="L116" i="26"/>
  <c r="N119" i="26"/>
  <c r="D143" i="27"/>
  <c r="L143" i="27"/>
  <c r="T143" i="27"/>
  <c r="F152" i="27"/>
  <c r="N152" i="27"/>
  <c r="V152" i="27"/>
  <c r="H153" i="27"/>
  <c r="H119" i="27"/>
  <c r="P153" i="27"/>
  <c r="P119" i="27"/>
  <c r="B154" i="27"/>
  <c r="B122" i="27"/>
  <c r="J154" i="27"/>
  <c r="J122" i="27"/>
  <c r="R154" i="27"/>
  <c r="R122" i="27"/>
  <c r="F116" i="27"/>
  <c r="C90" i="29"/>
  <c r="K90" i="29"/>
  <c r="S90" i="29"/>
  <c r="C94" i="29"/>
  <c r="K94" i="29"/>
  <c r="S94" i="29"/>
  <c r="E99" i="29"/>
  <c r="M99" i="29"/>
  <c r="U99" i="29"/>
  <c r="I105" i="29"/>
  <c r="Q105" i="29"/>
  <c r="O119" i="29"/>
  <c r="I120" i="29"/>
  <c r="Q120" i="29"/>
  <c r="G123" i="29"/>
  <c r="G113" i="29" s="1"/>
  <c r="P123" i="29"/>
  <c r="D119" i="30"/>
  <c r="L119" i="30"/>
  <c r="T119" i="30"/>
  <c r="F120" i="30"/>
  <c r="N120" i="30"/>
  <c r="V120" i="30"/>
  <c r="F84" i="30"/>
  <c r="N84" i="30"/>
  <c r="V84" i="30"/>
  <c r="T90" i="30"/>
  <c r="N94" i="30"/>
  <c r="J123" i="30"/>
  <c r="I119" i="31"/>
  <c r="Q119" i="31"/>
  <c r="E122" i="31"/>
  <c r="M122" i="31"/>
  <c r="U122" i="31"/>
  <c r="G123" i="31"/>
  <c r="W123" i="31"/>
  <c r="I152" i="27"/>
  <c r="Q152" i="27"/>
  <c r="C153" i="27"/>
  <c r="K153" i="27"/>
  <c r="S153" i="27"/>
  <c r="E154" i="27"/>
  <c r="M154" i="27"/>
  <c r="U154" i="27"/>
  <c r="D90" i="29"/>
  <c r="L90" i="29"/>
  <c r="T90" i="29"/>
  <c r="B105" i="29"/>
  <c r="J105" i="29"/>
  <c r="R105" i="29"/>
  <c r="H119" i="29"/>
  <c r="P119" i="29"/>
  <c r="B120" i="29"/>
  <c r="J120" i="29"/>
  <c r="R120" i="29"/>
  <c r="H123" i="29"/>
  <c r="E119" i="30"/>
  <c r="E90" i="30"/>
  <c r="M119" i="30"/>
  <c r="M90" i="30"/>
  <c r="U119" i="30"/>
  <c r="U90" i="30"/>
  <c r="G120" i="30"/>
  <c r="G94" i="30"/>
  <c r="O120" i="30"/>
  <c r="O94" i="30"/>
  <c r="W120" i="30"/>
  <c r="W94" i="30"/>
  <c r="I122" i="30"/>
  <c r="I99" i="30"/>
  <c r="Q122" i="30"/>
  <c r="Q99" i="30"/>
  <c r="C123" i="30"/>
  <c r="C105" i="30"/>
  <c r="K123" i="30"/>
  <c r="K105" i="30"/>
  <c r="S123" i="30"/>
  <c r="S105" i="30"/>
  <c r="G84" i="30"/>
  <c r="O84" i="30"/>
  <c r="W84" i="30"/>
  <c r="I84" i="30"/>
  <c r="Q84" i="30"/>
  <c r="B119" i="30"/>
  <c r="R123" i="30"/>
  <c r="F122" i="31"/>
  <c r="N122" i="31"/>
  <c r="V122" i="31"/>
  <c r="H123" i="31"/>
  <c r="P123" i="31"/>
  <c r="F119" i="31"/>
  <c r="J51" i="33"/>
  <c r="R51" i="33"/>
  <c r="E90" i="29"/>
  <c r="M90" i="29"/>
  <c r="U90" i="29"/>
  <c r="E94" i="29"/>
  <c r="M94" i="29"/>
  <c r="U94" i="29"/>
  <c r="G99" i="29"/>
  <c r="O99" i="29"/>
  <c r="W99" i="29"/>
  <c r="C105" i="29"/>
  <c r="K105" i="29"/>
  <c r="S105" i="29"/>
  <c r="I119" i="29"/>
  <c r="Q119" i="29"/>
  <c r="K120" i="29"/>
  <c r="K113" i="29" s="1"/>
  <c r="F119" i="30"/>
  <c r="N119" i="30"/>
  <c r="V119" i="30"/>
  <c r="H120" i="30"/>
  <c r="P120" i="30"/>
  <c r="B122" i="30"/>
  <c r="J122" i="30"/>
  <c r="R122" i="30"/>
  <c r="D123" i="30"/>
  <c r="L123" i="30"/>
  <c r="T123" i="30"/>
  <c r="D90" i="30"/>
  <c r="T94" i="30"/>
  <c r="J119" i="30"/>
  <c r="C119" i="31"/>
  <c r="K119" i="31"/>
  <c r="S119" i="31"/>
  <c r="O122" i="31"/>
  <c r="W122" i="31"/>
  <c r="I123" i="31"/>
  <c r="Q123" i="31"/>
  <c r="E116" i="27"/>
  <c r="M116" i="27"/>
  <c r="U116" i="27"/>
  <c r="I122" i="27"/>
  <c r="Q122" i="27"/>
  <c r="F90" i="29"/>
  <c r="N90" i="29"/>
  <c r="V90" i="29"/>
  <c r="F94" i="29"/>
  <c r="N94" i="29"/>
  <c r="V94" i="29"/>
  <c r="H99" i="29"/>
  <c r="P99" i="29"/>
  <c r="D105" i="29"/>
  <c r="L105" i="29"/>
  <c r="T105" i="29"/>
  <c r="B119" i="29"/>
  <c r="B113" i="29" s="1"/>
  <c r="J119" i="29"/>
  <c r="J113" i="29" s="1"/>
  <c r="R119" i="29"/>
  <c r="D120" i="29"/>
  <c r="D113" i="29" s="1"/>
  <c r="L120" i="29"/>
  <c r="L113" i="29" s="1"/>
  <c r="H122" i="29"/>
  <c r="G119" i="30"/>
  <c r="O119" i="30"/>
  <c r="W119" i="30"/>
  <c r="I120" i="30"/>
  <c r="Q120" i="30"/>
  <c r="C122" i="30"/>
  <c r="K122" i="30"/>
  <c r="S122" i="30"/>
  <c r="E123" i="30"/>
  <c r="M123" i="30"/>
  <c r="U123" i="30"/>
  <c r="V94" i="30"/>
  <c r="R119" i="30"/>
  <c r="D119" i="31"/>
  <c r="L119" i="31"/>
  <c r="T119" i="31"/>
  <c r="G84" i="31"/>
  <c r="O84" i="31"/>
  <c r="W84" i="31"/>
  <c r="C84" i="31"/>
  <c r="K84" i="31"/>
  <c r="S84" i="31"/>
  <c r="B120" i="31"/>
  <c r="D51" i="33"/>
  <c r="L51" i="33"/>
  <c r="T51" i="33"/>
  <c r="B51" i="33"/>
  <c r="U120" i="29"/>
  <c r="U113" i="29" s="1"/>
  <c r="H90" i="30"/>
  <c r="H119" i="30"/>
  <c r="P90" i="30"/>
  <c r="P119" i="30"/>
  <c r="B94" i="30"/>
  <c r="B120" i="30"/>
  <c r="J94" i="30"/>
  <c r="J120" i="30"/>
  <c r="R94" i="30"/>
  <c r="R120" i="30"/>
  <c r="D122" i="30"/>
  <c r="D99" i="30"/>
  <c r="L122" i="30"/>
  <c r="L99" i="30"/>
  <c r="T122" i="30"/>
  <c r="T99" i="30"/>
  <c r="F123" i="30"/>
  <c r="F105" i="30"/>
  <c r="N123" i="30"/>
  <c r="N105" i="30"/>
  <c r="V123" i="30"/>
  <c r="V105" i="30"/>
  <c r="E90" i="31"/>
  <c r="E119" i="31"/>
  <c r="M90" i="31"/>
  <c r="M119" i="31"/>
  <c r="U119" i="31"/>
  <c r="U90" i="31"/>
  <c r="G120" i="31"/>
  <c r="G94" i="31"/>
  <c r="O120" i="31"/>
  <c r="O94" i="31"/>
  <c r="W120" i="31"/>
  <c r="W94" i="31"/>
  <c r="I122" i="31"/>
  <c r="I99" i="31"/>
  <c r="Q122" i="31"/>
  <c r="Q99" i="31"/>
  <c r="C123" i="31"/>
  <c r="C105" i="31"/>
  <c r="K123" i="31"/>
  <c r="K105" i="31"/>
  <c r="S105" i="31"/>
  <c r="S123" i="31"/>
  <c r="J122" i="31"/>
  <c r="G153" i="27"/>
  <c r="O153" i="27"/>
  <c r="W153" i="27"/>
  <c r="F105" i="29"/>
  <c r="N105" i="29"/>
  <c r="V105" i="29"/>
  <c r="I119" i="30"/>
  <c r="Q119" i="30"/>
  <c r="E122" i="30"/>
  <c r="M122" i="30"/>
  <c r="U122" i="30"/>
  <c r="G123" i="30"/>
  <c r="O123" i="30"/>
  <c r="W123" i="30"/>
  <c r="H120" i="31"/>
  <c r="P120" i="31"/>
  <c r="B122" i="31"/>
  <c r="R122" i="31"/>
  <c r="L123" i="31"/>
  <c r="I84" i="31"/>
  <c r="Q84" i="31"/>
  <c r="S122" i="31"/>
  <c r="C99" i="29"/>
  <c r="K99" i="29"/>
  <c r="S99" i="29"/>
  <c r="O105" i="29"/>
  <c r="W105" i="29"/>
  <c r="F122" i="30"/>
  <c r="F99" i="30"/>
  <c r="N122" i="30"/>
  <c r="N99" i="30"/>
  <c r="V122" i="30"/>
  <c r="V99" i="30"/>
  <c r="H105" i="30"/>
  <c r="H123" i="30"/>
  <c r="P105" i="30"/>
  <c r="P123" i="30"/>
  <c r="N90" i="30"/>
  <c r="P122" i="30"/>
  <c r="G119" i="31"/>
  <c r="W119" i="31"/>
  <c r="I120" i="31"/>
  <c r="Q120" i="31"/>
  <c r="C122" i="31"/>
  <c r="K122" i="31"/>
  <c r="E123" i="31"/>
  <c r="M123" i="31"/>
  <c r="U123" i="31"/>
  <c r="F123" i="31"/>
  <c r="D99" i="29"/>
  <c r="L99" i="29"/>
  <c r="T99" i="29"/>
  <c r="O123" i="29"/>
  <c r="C90" i="30"/>
  <c r="C119" i="30"/>
  <c r="K90" i="30"/>
  <c r="K119" i="30"/>
  <c r="S90" i="30"/>
  <c r="S119" i="30"/>
  <c r="E120" i="30"/>
  <c r="E94" i="30"/>
  <c r="M120" i="30"/>
  <c r="M94" i="30"/>
  <c r="U120" i="30"/>
  <c r="U94" i="30"/>
  <c r="G122" i="30"/>
  <c r="G99" i="30"/>
  <c r="O122" i="30"/>
  <c r="O99" i="30"/>
  <c r="W122" i="30"/>
  <c r="W99" i="30"/>
  <c r="I105" i="30"/>
  <c r="I123" i="30"/>
  <c r="Q105" i="30"/>
  <c r="Q123" i="30"/>
  <c r="B123" i="30"/>
  <c r="H119" i="31"/>
  <c r="P119" i="31"/>
  <c r="D122" i="31"/>
  <c r="L122" i="31"/>
  <c r="T122" i="31"/>
  <c r="N123" i="31"/>
  <c r="E105" i="31"/>
  <c r="M105" i="31"/>
  <c r="U105" i="31"/>
  <c r="V119" i="31"/>
  <c r="R120" i="31"/>
  <c r="G122" i="31"/>
  <c r="D123" i="31"/>
  <c r="V123" i="31"/>
  <c r="G78" i="35"/>
  <c r="G78" i="33"/>
  <c r="O78" i="35"/>
  <c r="O78" i="33"/>
  <c r="W78" i="35"/>
  <c r="W78" i="33"/>
  <c r="I79" i="35"/>
  <c r="I79" i="33"/>
  <c r="I72" i="33" s="1"/>
  <c r="I60" i="33"/>
  <c r="Q79" i="35"/>
  <c r="Q79" i="33"/>
  <c r="Q72" i="33" s="1"/>
  <c r="Q60" i="33"/>
  <c r="C80" i="35"/>
  <c r="C63" i="33"/>
  <c r="C80" i="33"/>
  <c r="K80" i="35"/>
  <c r="K63" i="33"/>
  <c r="K80" i="33"/>
  <c r="S80" i="35"/>
  <c r="S63" i="33"/>
  <c r="S80" i="33"/>
  <c r="O57" i="33"/>
  <c r="H63" i="33"/>
  <c r="H57" i="34"/>
  <c r="H78" i="34"/>
  <c r="P57" i="34"/>
  <c r="P78" i="34"/>
  <c r="B79" i="34"/>
  <c r="J79" i="34"/>
  <c r="R79" i="34"/>
  <c r="E78" i="35"/>
  <c r="M78" i="35"/>
  <c r="U78" i="35"/>
  <c r="G79" i="35"/>
  <c r="O79" i="35"/>
  <c r="W79" i="35"/>
  <c r="I80" i="35"/>
  <c r="Q80" i="35"/>
  <c r="C120" i="30"/>
  <c r="K120" i="30"/>
  <c r="S120" i="30"/>
  <c r="H122" i="31"/>
  <c r="P122" i="31"/>
  <c r="B123" i="31"/>
  <c r="J123" i="31"/>
  <c r="R123" i="31"/>
  <c r="H90" i="31"/>
  <c r="P90" i="31"/>
  <c r="H94" i="31"/>
  <c r="P94" i="31"/>
  <c r="B99" i="31"/>
  <c r="R99" i="31"/>
  <c r="N105" i="31"/>
  <c r="N119" i="31"/>
  <c r="J120" i="31"/>
  <c r="S120" i="31"/>
  <c r="H57" i="33"/>
  <c r="H78" i="35"/>
  <c r="P57" i="33"/>
  <c r="P78" i="35"/>
  <c r="D63" i="33"/>
  <c r="D80" i="35"/>
  <c r="L63" i="33"/>
  <c r="L80" i="35"/>
  <c r="T63" i="33"/>
  <c r="T80" i="35"/>
  <c r="J60" i="33"/>
  <c r="W60" i="33"/>
  <c r="I63" i="33"/>
  <c r="H78" i="33"/>
  <c r="H72" i="33" s="1"/>
  <c r="B79" i="33"/>
  <c r="R79" i="33"/>
  <c r="L80" i="33"/>
  <c r="L72" i="33" s="1"/>
  <c r="F78" i="35"/>
  <c r="N78" i="35"/>
  <c r="V78" i="35"/>
  <c r="H79" i="35"/>
  <c r="P79" i="35"/>
  <c r="B80" i="35"/>
  <c r="J80" i="35"/>
  <c r="R80" i="35"/>
  <c r="G90" i="30"/>
  <c r="O90" i="30"/>
  <c r="W90" i="30"/>
  <c r="E105" i="30"/>
  <c r="M105" i="30"/>
  <c r="U105" i="30"/>
  <c r="D99" i="31"/>
  <c r="L99" i="31"/>
  <c r="T99" i="31"/>
  <c r="H105" i="31"/>
  <c r="P105" i="31"/>
  <c r="C120" i="31"/>
  <c r="M120" i="31"/>
  <c r="V120" i="31"/>
  <c r="B78" i="33"/>
  <c r="B72" i="33" s="1"/>
  <c r="B78" i="34"/>
  <c r="J78" i="33"/>
  <c r="J78" i="34"/>
  <c r="R78" i="33"/>
  <c r="R72" i="33" s="1"/>
  <c r="R78" i="34"/>
  <c r="D79" i="33"/>
  <c r="D79" i="34"/>
  <c r="L79" i="33"/>
  <c r="L79" i="34"/>
  <c r="T79" i="33"/>
  <c r="T79" i="34"/>
  <c r="F80" i="33"/>
  <c r="F80" i="34"/>
  <c r="N80" i="33"/>
  <c r="N80" i="34"/>
  <c r="V80" i="33"/>
  <c r="V80" i="34"/>
  <c r="T57" i="33"/>
  <c r="B60" i="33"/>
  <c r="L60" i="33"/>
  <c r="N63" i="33"/>
  <c r="M78" i="33"/>
  <c r="M72" i="33" s="1"/>
  <c r="G79" i="33"/>
  <c r="C78" i="34"/>
  <c r="C57" i="34"/>
  <c r="K78" i="34"/>
  <c r="K57" i="34"/>
  <c r="S78" i="34"/>
  <c r="S57" i="34"/>
  <c r="E79" i="34"/>
  <c r="E60" i="34"/>
  <c r="M79" i="34"/>
  <c r="U79" i="34"/>
  <c r="G80" i="34"/>
  <c r="O80" i="34"/>
  <c r="W80" i="34"/>
  <c r="M72" i="37"/>
  <c r="O72" i="37"/>
  <c r="I72" i="37"/>
  <c r="H94" i="30"/>
  <c r="P94" i="30"/>
  <c r="B99" i="30"/>
  <c r="J99" i="30"/>
  <c r="R99" i="30"/>
  <c r="C90" i="31"/>
  <c r="K90" i="31"/>
  <c r="S90" i="31"/>
  <c r="E99" i="31"/>
  <c r="M99" i="31"/>
  <c r="U99" i="31"/>
  <c r="I105" i="31"/>
  <c r="Q105" i="31"/>
  <c r="E120" i="31"/>
  <c r="N120" i="31"/>
  <c r="C78" i="33"/>
  <c r="C78" i="35"/>
  <c r="C57" i="33"/>
  <c r="K78" i="33"/>
  <c r="K78" i="35"/>
  <c r="K57" i="33"/>
  <c r="S78" i="33"/>
  <c r="S78" i="35"/>
  <c r="S57" i="33"/>
  <c r="E79" i="33"/>
  <c r="E72" i="33" s="1"/>
  <c r="E79" i="35"/>
  <c r="M79" i="33"/>
  <c r="M60" i="33"/>
  <c r="M79" i="35"/>
  <c r="U79" i="33"/>
  <c r="U72" i="33" s="1"/>
  <c r="U60" i="33"/>
  <c r="U79" i="35"/>
  <c r="G80" i="33"/>
  <c r="G80" i="35"/>
  <c r="G63" i="33"/>
  <c r="O80" i="33"/>
  <c r="O80" i="35"/>
  <c r="O63" i="33"/>
  <c r="W80" i="33"/>
  <c r="W72" i="33" s="1"/>
  <c r="W80" i="35"/>
  <c r="W63" i="33"/>
  <c r="J57" i="33"/>
  <c r="P63" i="33"/>
  <c r="D78" i="34"/>
  <c r="L78" i="34"/>
  <c r="T78" i="34"/>
  <c r="F79" i="34"/>
  <c r="N79" i="34"/>
  <c r="V79" i="34"/>
  <c r="H80" i="34"/>
  <c r="P80" i="34"/>
  <c r="F120" i="31"/>
  <c r="F79" i="33"/>
  <c r="F60" i="33"/>
  <c r="N79" i="33"/>
  <c r="N60" i="33"/>
  <c r="V79" i="33"/>
  <c r="V60" i="33"/>
  <c r="L57" i="33"/>
  <c r="P78" i="33"/>
  <c r="P72" i="33" s="1"/>
  <c r="J79" i="33"/>
  <c r="D80" i="33"/>
  <c r="T80" i="33"/>
  <c r="E78" i="34"/>
  <c r="M78" i="34"/>
  <c r="U78" i="34"/>
  <c r="G79" i="34"/>
  <c r="O79" i="34"/>
  <c r="W79" i="34"/>
  <c r="I80" i="34"/>
  <c r="Q80" i="34"/>
  <c r="D79" i="35"/>
  <c r="L79" i="35"/>
  <c r="T79" i="35"/>
  <c r="O99" i="31"/>
  <c r="W99" i="31"/>
  <c r="T123" i="31"/>
  <c r="B57" i="33"/>
  <c r="W57" i="33"/>
  <c r="E60" i="33"/>
  <c r="R60" i="33"/>
  <c r="E99" i="30"/>
  <c r="M99" i="30"/>
  <c r="U99" i="30"/>
  <c r="B119" i="31"/>
  <c r="J119" i="31"/>
  <c r="R119" i="31"/>
  <c r="D120" i="31"/>
  <c r="L120" i="31"/>
  <c r="T120" i="31"/>
  <c r="H99" i="31"/>
  <c r="P99" i="31"/>
  <c r="L105" i="31"/>
  <c r="B80" i="34"/>
  <c r="B63" i="33"/>
  <c r="J80" i="34"/>
  <c r="J63" i="33"/>
  <c r="R80" i="34"/>
  <c r="R63" i="33"/>
  <c r="D57" i="33"/>
  <c r="N57" i="33"/>
  <c r="F63" i="33"/>
  <c r="V63" i="33"/>
  <c r="I79" i="34"/>
  <c r="Q79" i="34"/>
  <c r="D78" i="35"/>
  <c r="L78" i="35"/>
  <c r="T78" i="35"/>
  <c r="F79" i="35"/>
  <c r="N79" i="35"/>
  <c r="V79" i="35"/>
  <c r="H80" i="35"/>
  <c r="P80" i="35"/>
  <c r="G63" i="34"/>
  <c r="O63" i="34"/>
  <c r="W63" i="34"/>
  <c r="G78" i="34"/>
  <c r="O78" i="34"/>
  <c r="W78" i="34"/>
  <c r="C80" i="34"/>
  <c r="K80" i="34"/>
  <c r="S80" i="34"/>
  <c r="D60" i="37"/>
  <c r="B78" i="38"/>
  <c r="B57" i="38"/>
  <c r="J78" i="38"/>
  <c r="J57" i="38"/>
  <c r="D60" i="38"/>
  <c r="D79" i="38"/>
  <c r="L60" i="38"/>
  <c r="L79" i="38"/>
  <c r="T79" i="38"/>
  <c r="T60" i="38"/>
  <c r="F80" i="38"/>
  <c r="F63" i="38"/>
  <c r="N80" i="38"/>
  <c r="N63" i="38"/>
  <c r="V80" i="38"/>
  <c r="V63" i="38"/>
  <c r="G78" i="39"/>
  <c r="G57" i="39"/>
  <c r="O78" i="39"/>
  <c r="O57" i="39"/>
  <c r="W78" i="39"/>
  <c r="W57" i="39"/>
  <c r="I79" i="39"/>
  <c r="I60" i="39"/>
  <c r="Q79" i="39"/>
  <c r="Q60" i="39"/>
  <c r="C80" i="39"/>
  <c r="C63" i="39"/>
  <c r="K80" i="39"/>
  <c r="K63" i="39"/>
  <c r="S80" i="39"/>
  <c r="S63" i="39"/>
  <c r="D57" i="34"/>
  <c r="L57" i="34"/>
  <c r="T57" i="34"/>
  <c r="B60" i="34"/>
  <c r="J60" i="34"/>
  <c r="R60" i="34"/>
  <c r="H63" i="34"/>
  <c r="P63" i="34"/>
  <c r="D80" i="34"/>
  <c r="L80" i="34"/>
  <c r="T80" i="34"/>
  <c r="E57" i="35"/>
  <c r="M57" i="35"/>
  <c r="U57" i="35"/>
  <c r="C60" i="35"/>
  <c r="K60" i="35"/>
  <c r="S60" i="35"/>
  <c r="I63" i="35"/>
  <c r="Q63" i="35"/>
  <c r="I78" i="35"/>
  <c r="Q78" i="35"/>
  <c r="E80" i="35"/>
  <c r="M80" i="35"/>
  <c r="U80" i="35"/>
  <c r="M57" i="37"/>
  <c r="W57" i="37"/>
  <c r="N60" i="37"/>
  <c r="W60" i="37"/>
  <c r="Q63" i="37"/>
  <c r="L78" i="37"/>
  <c r="F79" i="37"/>
  <c r="P80" i="37"/>
  <c r="C60" i="34"/>
  <c r="K60" i="34"/>
  <c r="S60" i="34"/>
  <c r="I78" i="34"/>
  <c r="Q78" i="34"/>
  <c r="E80" i="34"/>
  <c r="M80" i="34"/>
  <c r="U80" i="34"/>
  <c r="D60" i="35"/>
  <c r="L60" i="35"/>
  <c r="T60" i="35"/>
  <c r="B63" i="35"/>
  <c r="J63" i="35"/>
  <c r="R63" i="35"/>
  <c r="B78" i="35"/>
  <c r="J78" i="35"/>
  <c r="R78" i="35"/>
  <c r="F80" i="35"/>
  <c r="N80" i="35"/>
  <c r="V80" i="35"/>
  <c r="F60" i="37"/>
  <c r="O60" i="37"/>
  <c r="C80" i="37"/>
  <c r="D78" i="38"/>
  <c r="L78" i="38"/>
  <c r="T78" i="38"/>
  <c r="H80" i="38"/>
  <c r="P80" i="38"/>
  <c r="I78" i="38"/>
  <c r="E57" i="37"/>
  <c r="G60" i="37"/>
  <c r="I63" i="37"/>
  <c r="B78" i="37"/>
  <c r="B72" i="37" s="1"/>
  <c r="R78" i="37"/>
  <c r="L79" i="37"/>
  <c r="F80" i="37"/>
  <c r="V80" i="37"/>
  <c r="E78" i="38"/>
  <c r="M78" i="38"/>
  <c r="U78" i="38"/>
  <c r="I80" i="38"/>
  <c r="Q80" i="38"/>
  <c r="F51" i="38"/>
  <c r="N51" i="38"/>
  <c r="V51" i="38"/>
  <c r="R78" i="38"/>
  <c r="M60" i="34"/>
  <c r="U60" i="34"/>
  <c r="F60" i="35"/>
  <c r="N60" i="35"/>
  <c r="V60" i="35"/>
  <c r="F78" i="39"/>
  <c r="F78" i="37"/>
  <c r="N78" i="39"/>
  <c r="N78" i="37"/>
  <c r="V78" i="39"/>
  <c r="V78" i="37"/>
  <c r="H79" i="39"/>
  <c r="H79" i="37"/>
  <c r="H72" i="37" s="1"/>
  <c r="H60" i="37"/>
  <c r="P79" i="39"/>
  <c r="P79" i="37"/>
  <c r="P60" i="37"/>
  <c r="B80" i="39"/>
  <c r="B80" i="37"/>
  <c r="J80" i="39"/>
  <c r="J80" i="37"/>
  <c r="R80" i="39"/>
  <c r="R80" i="37"/>
  <c r="R72" i="37" s="1"/>
  <c r="F57" i="37"/>
  <c r="J63" i="37"/>
  <c r="S78" i="37"/>
  <c r="W80" i="37"/>
  <c r="W72" i="37" s="1"/>
  <c r="F78" i="38"/>
  <c r="N78" i="38"/>
  <c r="V78" i="38"/>
  <c r="H79" i="38"/>
  <c r="P79" i="38"/>
  <c r="R80" i="38"/>
  <c r="G51" i="39"/>
  <c r="O51" i="39"/>
  <c r="U78" i="39"/>
  <c r="F60" i="34"/>
  <c r="N60" i="34"/>
  <c r="V60" i="34"/>
  <c r="G60" i="35"/>
  <c r="O60" i="35"/>
  <c r="W60" i="35"/>
  <c r="G57" i="37"/>
  <c r="Q57" i="37"/>
  <c r="K63" i="37"/>
  <c r="T72" i="37"/>
  <c r="D78" i="37"/>
  <c r="D72" i="37" s="1"/>
  <c r="T78" i="37"/>
  <c r="H80" i="37"/>
  <c r="G57" i="38"/>
  <c r="G78" i="38"/>
  <c r="O78" i="38"/>
  <c r="O57" i="38"/>
  <c r="W78" i="38"/>
  <c r="W57" i="38"/>
  <c r="I79" i="38"/>
  <c r="I60" i="38"/>
  <c r="Q79" i="38"/>
  <c r="Q60" i="38"/>
  <c r="C63" i="38"/>
  <c r="C80" i="38"/>
  <c r="K63" i="38"/>
  <c r="K80" i="38"/>
  <c r="S80" i="38"/>
  <c r="S63" i="38"/>
  <c r="O79" i="38"/>
  <c r="H51" i="39"/>
  <c r="I80" i="39"/>
  <c r="G60" i="34"/>
  <c r="O60" i="34"/>
  <c r="W60" i="34"/>
  <c r="H60" i="35"/>
  <c r="P60" i="35"/>
  <c r="T60" i="37"/>
  <c r="B63" i="37"/>
  <c r="B80" i="38"/>
  <c r="G79" i="39"/>
  <c r="O79" i="39"/>
  <c r="C51" i="39"/>
  <c r="S51" i="39"/>
  <c r="C79" i="37"/>
  <c r="C79" i="38"/>
  <c r="K79" i="38"/>
  <c r="K79" i="37"/>
  <c r="K72" i="37" s="1"/>
  <c r="S79" i="38"/>
  <c r="S79" i="37"/>
  <c r="E80" i="38"/>
  <c r="E80" i="37"/>
  <c r="E72" i="37" s="1"/>
  <c r="U80" i="37"/>
  <c r="U72" i="37" s="1"/>
  <c r="U80" i="38"/>
  <c r="I57" i="37"/>
  <c r="U57" i="37"/>
  <c r="C60" i="37"/>
  <c r="M63" i="37"/>
  <c r="J78" i="37"/>
  <c r="N80" i="37"/>
  <c r="Q78" i="38"/>
  <c r="B51" i="38"/>
  <c r="J51" i="38"/>
  <c r="R51" i="38"/>
  <c r="D51" i="38"/>
  <c r="L51" i="38"/>
  <c r="T51" i="38"/>
  <c r="M80" i="38"/>
  <c r="J51" i="39"/>
  <c r="N51" i="39"/>
  <c r="V51" i="39"/>
  <c r="H60" i="38"/>
  <c r="P60" i="38"/>
  <c r="P78" i="38"/>
  <c r="V79" i="38"/>
  <c r="J80" i="38"/>
  <c r="O60" i="39"/>
  <c r="M78" i="39"/>
  <c r="W79" i="39"/>
  <c r="E72" i="41"/>
  <c r="E90" i="41"/>
  <c r="E81" i="41" s="1"/>
  <c r="M72" i="41"/>
  <c r="M90" i="41"/>
  <c r="M81" i="41" s="1"/>
  <c r="U72" i="41"/>
  <c r="U90" i="41"/>
  <c r="U81" i="41" s="1"/>
  <c r="F81" i="41"/>
  <c r="N81" i="41"/>
  <c r="B81" i="41"/>
  <c r="J81" i="41"/>
  <c r="R81" i="41"/>
  <c r="I72" i="42"/>
  <c r="I90" i="42"/>
  <c r="Q72" i="42"/>
  <c r="Q90" i="42"/>
  <c r="E63" i="42"/>
  <c r="M63" i="42"/>
  <c r="U63" i="42"/>
  <c r="G63" i="42"/>
  <c r="O63" i="42"/>
  <c r="W63" i="42"/>
  <c r="I63" i="42"/>
  <c r="Q63" i="42"/>
  <c r="G63" i="43"/>
  <c r="O63" i="43"/>
  <c r="W63" i="43"/>
  <c r="H52" i="45"/>
  <c r="P52" i="45"/>
  <c r="L73" i="51"/>
  <c r="H78" i="38"/>
  <c r="N79" i="38"/>
  <c r="W79" i="38"/>
  <c r="D51" i="39"/>
  <c r="L51" i="39"/>
  <c r="T51" i="39"/>
  <c r="B63" i="41"/>
  <c r="J63" i="41"/>
  <c r="R63" i="41"/>
  <c r="G81" i="41"/>
  <c r="O81" i="41"/>
  <c r="B72" i="42"/>
  <c r="B90" i="42"/>
  <c r="J72" i="42"/>
  <c r="J90" i="42"/>
  <c r="R72" i="42"/>
  <c r="R90" i="42"/>
  <c r="F63" i="42"/>
  <c r="N63" i="42"/>
  <c r="V63" i="42"/>
  <c r="E69" i="45"/>
  <c r="M69" i="45"/>
  <c r="U69" i="45"/>
  <c r="H77" i="47"/>
  <c r="H60" i="47"/>
  <c r="P77" i="47"/>
  <c r="P60" i="47"/>
  <c r="M73" i="51"/>
  <c r="C78" i="38"/>
  <c r="K78" i="38"/>
  <c r="S78" i="38"/>
  <c r="E79" i="38"/>
  <c r="M79" i="38"/>
  <c r="U79" i="38"/>
  <c r="G80" i="38"/>
  <c r="O80" i="38"/>
  <c r="W80" i="38"/>
  <c r="E57" i="38"/>
  <c r="M57" i="38"/>
  <c r="U57" i="38"/>
  <c r="I63" i="38"/>
  <c r="Q63" i="38"/>
  <c r="G79" i="38"/>
  <c r="H78" i="39"/>
  <c r="H57" i="39"/>
  <c r="P78" i="39"/>
  <c r="P57" i="39"/>
  <c r="B79" i="39"/>
  <c r="J79" i="39"/>
  <c r="R79" i="39"/>
  <c r="D80" i="39"/>
  <c r="D63" i="39"/>
  <c r="L80" i="39"/>
  <c r="L63" i="39"/>
  <c r="T80" i="39"/>
  <c r="T63" i="39"/>
  <c r="I81" i="41"/>
  <c r="Q81" i="41"/>
  <c r="H63" i="42"/>
  <c r="P63" i="42"/>
  <c r="D90" i="43"/>
  <c r="L90" i="43"/>
  <c r="T90" i="43"/>
  <c r="B63" i="43"/>
  <c r="J63" i="43"/>
  <c r="R63" i="43"/>
  <c r="D63" i="43"/>
  <c r="L63" i="43"/>
  <c r="T63" i="43"/>
  <c r="F63" i="43"/>
  <c r="N63" i="43"/>
  <c r="V63" i="43"/>
  <c r="C52" i="45"/>
  <c r="K52" i="45"/>
  <c r="S52" i="45"/>
  <c r="E52" i="45"/>
  <c r="M52" i="45"/>
  <c r="U52" i="45"/>
  <c r="G52" i="45"/>
  <c r="O52" i="45"/>
  <c r="W52" i="45"/>
  <c r="F57" i="38"/>
  <c r="N57" i="38"/>
  <c r="V57" i="38"/>
  <c r="R63" i="38"/>
  <c r="I78" i="39"/>
  <c r="Q78" i="39"/>
  <c r="C79" i="39"/>
  <c r="C60" i="39"/>
  <c r="K79" i="39"/>
  <c r="K60" i="39"/>
  <c r="S79" i="39"/>
  <c r="S60" i="39"/>
  <c r="E80" i="39"/>
  <c r="M80" i="39"/>
  <c r="U80" i="39"/>
  <c r="G60" i="39"/>
  <c r="Q80" i="39"/>
  <c r="E90" i="42"/>
  <c r="M90" i="42"/>
  <c r="U90" i="42"/>
  <c r="E90" i="43"/>
  <c r="M90" i="43"/>
  <c r="U90" i="43"/>
  <c r="G77" i="45"/>
  <c r="G69" i="45" s="1"/>
  <c r="G60" i="45"/>
  <c r="O77" i="45"/>
  <c r="O69" i="45" s="1"/>
  <c r="O60" i="45"/>
  <c r="W77" i="45"/>
  <c r="W69" i="45" s="1"/>
  <c r="W60" i="45"/>
  <c r="D52" i="45"/>
  <c r="L52" i="45"/>
  <c r="T52" i="45"/>
  <c r="H73" i="51"/>
  <c r="P73" i="51"/>
  <c r="D73" i="51"/>
  <c r="B78" i="39"/>
  <c r="J78" i="39"/>
  <c r="R78" i="39"/>
  <c r="D79" i="39"/>
  <c r="D60" i="39"/>
  <c r="L79" i="39"/>
  <c r="L60" i="39"/>
  <c r="T79" i="39"/>
  <c r="T60" i="39"/>
  <c r="F80" i="39"/>
  <c r="N80" i="39"/>
  <c r="V80" i="39"/>
  <c r="B57" i="39"/>
  <c r="C81" i="41"/>
  <c r="K81" i="41"/>
  <c r="S81" i="41"/>
  <c r="F72" i="43"/>
  <c r="F90" i="43"/>
  <c r="N72" i="43"/>
  <c r="N90" i="43"/>
  <c r="V72" i="43"/>
  <c r="V90" i="43"/>
  <c r="H77" i="45"/>
  <c r="H69" i="45" s="1"/>
  <c r="H60" i="45"/>
  <c r="P77" i="45"/>
  <c r="P69" i="45" s="1"/>
  <c r="P60" i="45"/>
  <c r="D63" i="38"/>
  <c r="L63" i="38"/>
  <c r="T63" i="38"/>
  <c r="C78" i="39"/>
  <c r="K78" i="39"/>
  <c r="S78" i="39"/>
  <c r="E79" i="39"/>
  <c r="M79" i="39"/>
  <c r="U79" i="39"/>
  <c r="I51" i="39"/>
  <c r="Q51" i="39"/>
  <c r="E78" i="39"/>
  <c r="G72" i="43"/>
  <c r="G90" i="43"/>
  <c r="O72" i="43"/>
  <c r="O90" i="43"/>
  <c r="W72" i="43"/>
  <c r="W90" i="43"/>
  <c r="D78" i="39"/>
  <c r="L78" i="39"/>
  <c r="T78" i="39"/>
  <c r="F79" i="39"/>
  <c r="F60" i="39"/>
  <c r="N79" i="39"/>
  <c r="N60" i="39"/>
  <c r="V79" i="39"/>
  <c r="V60" i="39"/>
  <c r="H80" i="39"/>
  <c r="P80" i="39"/>
  <c r="R51" i="39"/>
  <c r="D57" i="39"/>
  <c r="N63" i="39"/>
  <c r="D72" i="41"/>
  <c r="D90" i="41"/>
  <c r="D81" i="41" s="1"/>
  <c r="L72" i="41"/>
  <c r="L90" i="41"/>
  <c r="L81" i="41" s="1"/>
  <c r="T72" i="41"/>
  <c r="T90" i="41"/>
  <c r="T81" i="41" s="1"/>
  <c r="L90" i="42"/>
  <c r="S69" i="45"/>
  <c r="I103" i="50"/>
  <c r="I80" i="50"/>
  <c r="Q103" i="50"/>
  <c r="Q80" i="50"/>
  <c r="C104" i="50"/>
  <c r="C83" i="50"/>
  <c r="S104" i="50"/>
  <c r="S83" i="50"/>
  <c r="E105" i="50"/>
  <c r="E87" i="50"/>
  <c r="M105" i="50"/>
  <c r="M87" i="50"/>
  <c r="U105" i="50"/>
  <c r="U87" i="50"/>
  <c r="G80" i="39"/>
  <c r="O80" i="39"/>
  <c r="W80" i="39"/>
  <c r="S77" i="45"/>
  <c r="I77" i="46"/>
  <c r="Q77" i="46"/>
  <c r="G52" i="46"/>
  <c r="O52" i="46"/>
  <c r="W52" i="46"/>
  <c r="E77" i="46"/>
  <c r="W52" i="47"/>
  <c r="U77" i="47"/>
  <c r="E103" i="49"/>
  <c r="E80" i="49"/>
  <c r="M103" i="49"/>
  <c r="M80" i="49"/>
  <c r="U103" i="49"/>
  <c r="U80" i="49"/>
  <c r="I105" i="49"/>
  <c r="I87" i="49"/>
  <c r="Q105" i="49"/>
  <c r="Q87" i="49"/>
  <c r="E73" i="49"/>
  <c r="M73" i="49"/>
  <c r="U73" i="49"/>
  <c r="G96" i="49"/>
  <c r="O96" i="49"/>
  <c r="W96" i="49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F73" i="51"/>
  <c r="N73" i="51"/>
  <c r="V73" i="51"/>
  <c r="H83" i="51"/>
  <c r="T77" i="45"/>
  <c r="T69" i="45" s="1"/>
  <c r="L77" i="46"/>
  <c r="G77" i="47"/>
  <c r="G60" i="47"/>
  <c r="O77" i="47"/>
  <c r="O60" i="47"/>
  <c r="W77" i="47"/>
  <c r="W60" i="47"/>
  <c r="D52" i="47"/>
  <c r="L52" i="47"/>
  <c r="T52" i="47"/>
  <c r="V77" i="47"/>
  <c r="F73" i="49"/>
  <c r="N73" i="49"/>
  <c r="V73" i="49"/>
  <c r="H73" i="49"/>
  <c r="P73" i="49"/>
  <c r="F83" i="49"/>
  <c r="M103" i="50"/>
  <c r="W104" i="50"/>
  <c r="G103" i="51"/>
  <c r="G80" i="51"/>
  <c r="O103" i="51"/>
  <c r="O80" i="51"/>
  <c r="W103" i="51"/>
  <c r="W80" i="51"/>
  <c r="C105" i="51"/>
  <c r="C87" i="51"/>
  <c r="K105" i="51"/>
  <c r="K87" i="51"/>
  <c r="S105" i="51"/>
  <c r="S87" i="51"/>
  <c r="G73" i="51"/>
  <c r="O73" i="51"/>
  <c r="W73" i="51"/>
  <c r="I83" i="51"/>
  <c r="B72" i="41"/>
  <c r="J72" i="41"/>
  <c r="R72" i="41"/>
  <c r="G72" i="42"/>
  <c r="O72" i="42"/>
  <c r="W72" i="42"/>
  <c r="D72" i="43"/>
  <c r="L72" i="43"/>
  <c r="T72" i="43"/>
  <c r="C60" i="45"/>
  <c r="K60" i="45"/>
  <c r="C52" i="46"/>
  <c r="K52" i="46"/>
  <c r="S52" i="46"/>
  <c r="E52" i="46"/>
  <c r="M52" i="46"/>
  <c r="U52" i="46"/>
  <c r="U77" i="46"/>
  <c r="B77" i="47"/>
  <c r="J77" i="47"/>
  <c r="R77" i="47"/>
  <c r="E77" i="47"/>
  <c r="B103" i="50"/>
  <c r="B80" i="50"/>
  <c r="J103" i="50"/>
  <c r="J80" i="50"/>
  <c r="R103" i="50"/>
  <c r="R80" i="50"/>
  <c r="F105" i="50"/>
  <c r="F87" i="50"/>
  <c r="N105" i="50"/>
  <c r="N87" i="50"/>
  <c r="V105" i="50"/>
  <c r="V87" i="50"/>
  <c r="C73" i="50"/>
  <c r="K73" i="50"/>
  <c r="S73" i="50"/>
  <c r="E73" i="50"/>
  <c r="M73" i="50"/>
  <c r="U73" i="50"/>
  <c r="L83" i="50"/>
  <c r="B73" i="51"/>
  <c r="J73" i="51"/>
  <c r="R73" i="51"/>
  <c r="D60" i="45"/>
  <c r="L60" i="45"/>
  <c r="D77" i="45"/>
  <c r="D69" i="45" s="1"/>
  <c r="F77" i="46"/>
  <c r="F60" i="46"/>
  <c r="N77" i="46"/>
  <c r="N60" i="46"/>
  <c r="V77" i="46"/>
  <c r="V60" i="46"/>
  <c r="D52" i="46"/>
  <c r="L52" i="46"/>
  <c r="T52" i="46"/>
  <c r="F77" i="47"/>
  <c r="D73" i="50"/>
  <c r="L73" i="50"/>
  <c r="T73" i="50"/>
  <c r="F73" i="50"/>
  <c r="N73" i="50"/>
  <c r="V73" i="50"/>
  <c r="G104" i="50"/>
  <c r="Q105" i="50"/>
  <c r="C73" i="51"/>
  <c r="K73" i="51"/>
  <c r="S73" i="51"/>
  <c r="E60" i="45"/>
  <c r="M60" i="45"/>
  <c r="U60" i="45"/>
  <c r="G77" i="46"/>
  <c r="G60" i="46"/>
  <c r="O77" i="46"/>
  <c r="O60" i="46"/>
  <c r="W77" i="46"/>
  <c r="W60" i="46"/>
  <c r="M77" i="47"/>
  <c r="E96" i="49"/>
  <c r="M96" i="49"/>
  <c r="U96" i="49"/>
  <c r="D103" i="50"/>
  <c r="L103" i="50"/>
  <c r="T103" i="50"/>
  <c r="T83" i="50"/>
  <c r="D103" i="51"/>
  <c r="L103" i="51"/>
  <c r="T103" i="51"/>
  <c r="F104" i="51"/>
  <c r="N104" i="51"/>
  <c r="V104" i="51"/>
  <c r="H105" i="51"/>
  <c r="P105" i="51"/>
  <c r="H77" i="46"/>
  <c r="P77" i="46"/>
  <c r="N77" i="47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D73" i="49"/>
  <c r="L73" i="49"/>
  <c r="T73" i="49"/>
  <c r="F96" i="49"/>
  <c r="N96" i="49"/>
  <c r="V96" i="49"/>
  <c r="E103" i="50"/>
  <c r="O104" i="50"/>
  <c r="E103" i="51"/>
  <c r="M103" i="51"/>
  <c r="U103" i="51"/>
  <c r="G104" i="51"/>
  <c r="O104" i="51"/>
  <c r="W104" i="51"/>
  <c r="I105" i="51"/>
  <c r="Q105" i="51"/>
  <c r="B77" i="46"/>
  <c r="J77" i="46"/>
  <c r="R77" i="46"/>
  <c r="C77" i="47"/>
  <c r="K77" i="47"/>
  <c r="S77" i="47"/>
  <c r="F80" i="49"/>
  <c r="N80" i="49"/>
  <c r="V80" i="49"/>
  <c r="D83" i="49"/>
  <c r="L83" i="49"/>
  <c r="T83" i="49"/>
  <c r="H104" i="49"/>
  <c r="H96" i="49" s="1"/>
  <c r="P104" i="49"/>
  <c r="P96" i="49" s="1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C77" i="46"/>
  <c r="K77" i="46"/>
  <c r="S77" i="46"/>
  <c r="D77" i="47"/>
  <c r="L77" i="47"/>
  <c r="T77" i="47"/>
  <c r="G80" i="49"/>
  <c r="O80" i="49"/>
  <c r="W80" i="49"/>
  <c r="E83" i="49"/>
  <c r="M83" i="49"/>
  <c r="U83" i="49"/>
  <c r="I104" i="49"/>
  <c r="Q104" i="49"/>
  <c r="C105" i="49"/>
  <c r="C96" i="49" s="1"/>
  <c r="K105" i="49"/>
  <c r="K96" i="49" s="1"/>
  <c r="S105" i="49"/>
  <c r="S96" i="49" s="1"/>
  <c r="D80" i="50"/>
  <c r="L80" i="50"/>
  <c r="T80" i="50"/>
  <c r="B83" i="50"/>
  <c r="J83" i="50"/>
  <c r="R83" i="50"/>
  <c r="F104" i="50"/>
  <c r="N104" i="50"/>
  <c r="V104" i="50"/>
  <c r="H105" i="50"/>
  <c r="P105" i="50"/>
  <c r="I80" i="51"/>
  <c r="Q80" i="51"/>
  <c r="G83" i="51"/>
  <c r="O83" i="51"/>
  <c r="W83" i="51"/>
  <c r="C104" i="51"/>
  <c r="K104" i="51"/>
  <c r="S104" i="51"/>
  <c r="E105" i="51"/>
  <c r="M105" i="51"/>
  <c r="U105" i="51"/>
  <c r="B80" i="49"/>
  <c r="J80" i="49"/>
  <c r="R80" i="49"/>
  <c r="G80" i="50"/>
  <c r="O80" i="50"/>
  <c r="W80" i="50"/>
  <c r="C80" i="49"/>
  <c r="K80" i="49"/>
  <c r="S80" i="49"/>
  <c r="H80" i="50"/>
  <c r="P80" i="50"/>
  <c r="Q96" i="49" l="1"/>
  <c r="I96" i="49"/>
  <c r="P72" i="37"/>
  <c r="L72" i="37"/>
  <c r="J72" i="37"/>
  <c r="V72" i="37"/>
  <c r="N72" i="37"/>
  <c r="F72" i="37"/>
  <c r="C72" i="37"/>
  <c r="S72" i="37"/>
  <c r="G72" i="33"/>
  <c r="F72" i="33"/>
  <c r="S72" i="33"/>
  <c r="J72" i="33"/>
  <c r="K72" i="33"/>
  <c r="O72" i="33"/>
  <c r="N72" i="33"/>
  <c r="T72" i="33"/>
  <c r="V72" i="33"/>
  <c r="D72" i="33"/>
  <c r="C72" i="33"/>
  <c r="R113" i="29"/>
  <c r="P113" i="29"/>
  <c r="Q113" i="29"/>
  <c r="I113" i="29"/>
  <c r="K74" i="24"/>
  <c r="K171" i="4" s="1"/>
  <c r="H146" i="25"/>
  <c r="J146" i="25"/>
  <c r="C74" i="24"/>
  <c r="C171" i="4" s="1"/>
  <c r="C69" i="4"/>
  <c r="C142" i="4" s="1"/>
  <c r="D74" i="24"/>
  <c r="D171" i="4" s="1"/>
  <c r="D69" i="4"/>
  <c r="D142" i="4" s="1"/>
  <c r="V74" i="24"/>
  <c r="V171" i="4" s="1"/>
  <c r="V69" i="4"/>
  <c r="V142" i="4" s="1"/>
  <c r="P74" i="24"/>
  <c r="P171" i="4" s="1"/>
  <c r="H74" i="24"/>
  <c r="H171" i="4" s="1"/>
  <c r="H69" i="4"/>
  <c r="H142" i="4" s="1"/>
  <c r="S74" i="24"/>
  <c r="S171" i="4" s="1"/>
  <c r="S69" i="4"/>
  <c r="S142" i="4" s="1"/>
  <c r="N74" i="24"/>
  <c r="N171" i="4" s="1"/>
  <c r="N69" i="4"/>
  <c r="N142" i="4" s="1"/>
  <c r="P146" i="25"/>
  <c r="F74" i="24"/>
  <c r="F171" i="4" s="1"/>
  <c r="F69" i="4"/>
  <c r="F142" i="4" s="1"/>
  <c r="O161" i="23"/>
  <c r="O61" i="20"/>
  <c r="B205" i="23"/>
  <c r="Q205" i="23"/>
  <c r="C132" i="23"/>
  <c r="P60" i="20"/>
  <c r="P139" i="23"/>
  <c r="E146" i="23"/>
  <c r="K143" i="23"/>
  <c r="K60" i="20"/>
  <c r="O153" i="23"/>
  <c r="G161" i="23"/>
  <c r="G61" i="20"/>
  <c r="U165" i="23"/>
  <c r="U160" i="23"/>
  <c r="N153" i="23"/>
  <c r="P132" i="23"/>
  <c r="I137" i="23"/>
  <c r="I132" i="23" s="1"/>
  <c r="I60" i="20"/>
  <c r="D158" i="23"/>
  <c r="D61" i="20"/>
  <c r="H139" i="23"/>
  <c r="H132" i="23" s="1"/>
  <c r="H60" i="20"/>
  <c r="H143" i="23"/>
  <c r="O160" i="23"/>
  <c r="C160" i="23"/>
  <c r="W176" i="23"/>
  <c r="W165" i="23" s="1"/>
  <c r="W62" i="20"/>
  <c r="O163" i="23"/>
  <c r="O158" i="23"/>
  <c r="U170" i="23"/>
  <c r="U62" i="20"/>
  <c r="U176" i="23"/>
  <c r="F157" i="23"/>
  <c r="C157" i="23"/>
  <c r="L161" i="23"/>
  <c r="V171" i="23"/>
  <c r="O155" i="23"/>
  <c r="N171" i="23"/>
  <c r="G79" i="20"/>
  <c r="G170" i="4" s="1"/>
  <c r="O154" i="23"/>
  <c r="G154" i="23"/>
  <c r="I144" i="23"/>
  <c r="V205" i="23"/>
  <c r="L205" i="23"/>
  <c r="W161" i="23"/>
  <c r="W61" i="20"/>
  <c r="O151" i="23"/>
  <c r="O146" i="23" s="1"/>
  <c r="S143" i="23"/>
  <c r="S60" i="20"/>
  <c r="E170" i="23"/>
  <c r="E165" i="23" s="1"/>
  <c r="E62" i="20"/>
  <c r="D205" i="23"/>
  <c r="F205" i="23"/>
  <c r="I141" i="23"/>
  <c r="R205" i="23"/>
  <c r="T154" i="23"/>
  <c r="T61" i="20"/>
  <c r="S132" i="23"/>
  <c r="Q137" i="23"/>
  <c r="Q132" i="23" s="1"/>
  <c r="Q60" i="20"/>
  <c r="O194" i="21"/>
  <c r="G194" i="21"/>
  <c r="Q194" i="21"/>
  <c r="T194" i="21"/>
  <c r="I194" i="21"/>
  <c r="D194" i="21"/>
  <c r="U194" i="21"/>
  <c r="I205" i="21"/>
  <c r="E194" i="21"/>
  <c r="T205" i="23"/>
  <c r="S205" i="21"/>
  <c r="K205" i="21"/>
  <c r="C205" i="21"/>
  <c r="M229" i="19"/>
  <c r="M81" i="16"/>
  <c r="S160" i="19"/>
  <c r="I160" i="19"/>
  <c r="O172" i="19"/>
  <c r="O80" i="16"/>
  <c r="O109" i="4" s="1"/>
  <c r="U160" i="19"/>
  <c r="N178" i="19"/>
  <c r="C101" i="16"/>
  <c r="C164" i="4" s="1"/>
  <c r="Q178" i="19"/>
  <c r="K160" i="19"/>
  <c r="J80" i="16"/>
  <c r="J77" i="16"/>
  <c r="J76" i="16" s="1"/>
  <c r="J178" i="19"/>
  <c r="M185" i="19"/>
  <c r="B160" i="19"/>
  <c r="E178" i="19"/>
  <c r="Q102" i="16"/>
  <c r="Q165" i="4" s="1"/>
  <c r="Q110" i="4"/>
  <c r="O217" i="19"/>
  <c r="F178" i="19"/>
  <c r="C79" i="16"/>
  <c r="C108" i="4" s="1"/>
  <c r="O171" i="19"/>
  <c r="V160" i="19"/>
  <c r="O190" i="19"/>
  <c r="O167" i="19"/>
  <c r="O160" i="19" s="1"/>
  <c r="S79" i="16"/>
  <c r="S108" i="4" s="1"/>
  <c r="T184" i="19"/>
  <c r="M183" i="19"/>
  <c r="M192" i="19"/>
  <c r="K184" i="19"/>
  <c r="M191" i="19"/>
  <c r="W178" i="19"/>
  <c r="M184" i="19"/>
  <c r="M188" i="19"/>
  <c r="U77" i="16"/>
  <c r="U76" i="16" s="1"/>
  <c r="J173" i="19"/>
  <c r="J160" i="19" s="1"/>
  <c r="M187" i="19"/>
  <c r="J171" i="19"/>
  <c r="S178" i="19"/>
  <c r="J102" i="16"/>
  <c r="J165" i="4" s="1"/>
  <c r="I102" i="16"/>
  <c r="I165" i="4" s="1"/>
  <c r="I110" i="4"/>
  <c r="R178" i="19"/>
  <c r="G178" i="19"/>
  <c r="M190" i="19"/>
  <c r="O166" i="18"/>
  <c r="V163" i="18"/>
  <c r="V167" i="18"/>
  <c r="V175" i="18"/>
  <c r="V162" i="18"/>
  <c r="L95" i="16"/>
  <c r="V170" i="18"/>
  <c r="V174" i="18"/>
  <c r="V217" i="18"/>
  <c r="J171" i="18"/>
  <c r="V161" i="18"/>
  <c r="V165" i="18"/>
  <c r="V169" i="18"/>
  <c r="V173" i="18"/>
  <c r="V164" i="18"/>
  <c r="V168" i="18"/>
  <c r="M167" i="18"/>
  <c r="V172" i="18"/>
  <c r="N175" i="18"/>
  <c r="M162" i="18"/>
  <c r="N162" i="18"/>
  <c r="M170" i="18"/>
  <c r="N170" i="18"/>
  <c r="N95" i="16"/>
  <c r="N174" i="18"/>
  <c r="N161" i="18"/>
  <c r="V166" i="18"/>
  <c r="V160" i="18" s="1"/>
  <c r="N165" i="18"/>
  <c r="M169" i="18"/>
  <c r="L162" i="18"/>
  <c r="N169" i="18"/>
  <c r="M173" i="18"/>
  <c r="L170" i="18"/>
  <c r="N173" i="18"/>
  <c r="M164" i="18"/>
  <c r="L174" i="18"/>
  <c r="V171" i="18"/>
  <c r="U217" i="18"/>
  <c r="N172" i="18"/>
  <c r="M168" i="18"/>
  <c r="L217" i="18"/>
  <c r="W166" i="18"/>
  <c r="B171" i="18"/>
  <c r="K160" i="17"/>
  <c r="H229" i="17"/>
  <c r="U95" i="16"/>
  <c r="G171" i="18"/>
  <c r="V217" i="19"/>
  <c r="N164" i="18"/>
  <c r="N168" i="18"/>
  <c r="J160" i="17"/>
  <c r="B160" i="17"/>
  <c r="F240" i="17"/>
  <c r="T175" i="18"/>
  <c r="T160" i="18" s="1"/>
  <c r="T97" i="16"/>
  <c r="T95" i="16" s="1"/>
  <c r="R174" i="17"/>
  <c r="R165" i="17"/>
  <c r="R161" i="17"/>
  <c r="R160" i="17" s="1"/>
  <c r="R173" i="17"/>
  <c r="R53" i="16"/>
  <c r="R169" i="17"/>
  <c r="F217" i="19"/>
  <c r="Q174" i="17"/>
  <c r="Q165" i="17"/>
  <c r="Q164" i="17"/>
  <c r="Q161" i="17"/>
  <c r="Q160" i="17" s="1"/>
  <c r="Q173" i="17"/>
  <c r="Q172" i="17"/>
  <c r="Q53" i="16"/>
  <c r="Q169" i="17"/>
  <c r="Q168" i="17"/>
  <c r="J229" i="17"/>
  <c r="R229" i="17"/>
  <c r="S91" i="16"/>
  <c r="S89" i="16" s="1"/>
  <c r="S62" i="4"/>
  <c r="S135" i="4" s="1"/>
  <c r="N166" i="18"/>
  <c r="Q217" i="18"/>
  <c r="Q167" i="17"/>
  <c r="M95" i="16"/>
  <c r="B91" i="16"/>
  <c r="B89" i="16" s="1"/>
  <c r="F171" i="17"/>
  <c r="U163" i="18"/>
  <c r="U160" i="18" s="1"/>
  <c r="U167" i="18"/>
  <c r="Q166" i="17"/>
  <c r="N163" i="18"/>
  <c r="B5" i="7"/>
  <c r="B53" i="7" s="1"/>
  <c r="B240" i="17"/>
  <c r="Q229" i="17"/>
  <c r="G229" i="17"/>
  <c r="O171" i="15"/>
  <c r="R204" i="15"/>
  <c r="L99" i="12"/>
  <c r="L160" i="4" s="1"/>
  <c r="G171" i="15"/>
  <c r="L105" i="4"/>
  <c r="V204" i="15"/>
  <c r="T171" i="15"/>
  <c r="G204" i="15"/>
  <c r="W204" i="15"/>
  <c r="W75" i="12"/>
  <c r="W104" i="4" s="1"/>
  <c r="W105" i="4"/>
  <c r="N204" i="15"/>
  <c r="L171" i="15"/>
  <c r="M204" i="15"/>
  <c r="L98" i="12"/>
  <c r="L159" i="4" s="1"/>
  <c r="G73" i="12"/>
  <c r="G102" i="4" s="1"/>
  <c r="T99" i="12"/>
  <c r="T160" i="4" s="1"/>
  <c r="W99" i="12"/>
  <c r="W160" i="4" s="1"/>
  <c r="W101" i="12"/>
  <c r="W162" i="4" s="1"/>
  <c r="P171" i="15"/>
  <c r="I171" i="15"/>
  <c r="D185" i="15"/>
  <c r="D171" i="15" s="1"/>
  <c r="D76" i="12"/>
  <c r="H171" i="15"/>
  <c r="J253" i="15"/>
  <c r="J78" i="12"/>
  <c r="J216" i="15"/>
  <c r="E63" i="12"/>
  <c r="E55" i="4" s="1"/>
  <c r="E86" i="12"/>
  <c r="C63" i="12"/>
  <c r="C86" i="12"/>
  <c r="U63" i="12"/>
  <c r="U55" i="4" s="1"/>
  <c r="U57" i="4"/>
  <c r="U132" i="4" s="1"/>
  <c r="B63" i="12"/>
  <c r="B55" i="4" s="1"/>
  <c r="B57" i="4"/>
  <c r="B132" i="4" s="1"/>
  <c r="G132" i="4"/>
  <c r="W73" i="12"/>
  <c r="W102" i="4" s="1"/>
  <c r="B86" i="12"/>
  <c r="Q3" i="4"/>
  <c r="Q128" i="4" s="1"/>
  <c r="Q5" i="4"/>
  <c r="W86" i="12"/>
  <c r="W57" i="4"/>
  <c r="W132" i="4" s="1"/>
  <c r="W98" i="12"/>
  <c r="W159" i="4" s="1"/>
  <c r="M86" i="12"/>
  <c r="M57" i="4"/>
  <c r="M132" i="4" s="1"/>
  <c r="W3" i="4"/>
  <c r="W128" i="4" s="1"/>
  <c r="I98" i="12"/>
  <c r="I159" i="4" s="1"/>
  <c r="M5" i="7"/>
  <c r="M53" i="7" s="1"/>
  <c r="O98" i="12"/>
  <c r="O159" i="4" s="1"/>
  <c r="O57" i="4"/>
  <c r="O132" i="4" s="1"/>
  <c r="O100" i="11"/>
  <c r="H100" i="11"/>
  <c r="L5" i="7"/>
  <c r="L54" i="7" s="1"/>
  <c r="V67" i="8"/>
  <c r="V156" i="4" s="1"/>
  <c r="D54" i="8"/>
  <c r="D99" i="4" s="1"/>
  <c r="D100" i="4"/>
  <c r="K100" i="11"/>
  <c r="V117" i="11"/>
  <c r="M117" i="11"/>
  <c r="C54" i="8"/>
  <c r="C99" i="4" s="1"/>
  <c r="C100" i="4"/>
  <c r="L67" i="8"/>
  <c r="L156" i="4" s="1"/>
  <c r="D100" i="11"/>
  <c r="G117" i="11"/>
  <c r="S100" i="4"/>
  <c r="S54" i="8"/>
  <c r="S99" i="4" s="1"/>
  <c r="O54" i="8"/>
  <c r="O100" i="4"/>
  <c r="L54" i="8"/>
  <c r="L99" i="4" s="1"/>
  <c r="I100" i="11"/>
  <c r="K54" i="8"/>
  <c r="K99" i="4" s="1"/>
  <c r="K100" i="4"/>
  <c r="C100" i="11"/>
  <c r="E5" i="7"/>
  <c r="E53" i="7" s="1"/>
  <c r="S100" i="11"/>
  <c r="P100" i="11"/>
  <c r="W66" i="8"/>
  <c r="W155" i="4" s="1"/>
  <c r="K117" i="11"/>
  <c r="K67" i="8"/>
  <c r="K156" i="4" s="1"/>
  <c r="H117" i="11"/>
  <c r="T67" i="8"/>
  <c r="T156" i="4" s="1"/>
  <c r="N59" i="8"/>
  <c r="F59" i="8"/>
  <c r="M67" i="8"/>
  <c r="M156" i="4" s="1"/>
  <c r="U5" i="7"/>
  <c r="U55" i="7" s="1"/>
  <c r="W59" i="8"/>
  <c r="W52" i="4"/>
  <c r="W129" i="4" s="1"/>
  <c r="C5" i="7"/>
  <c r="C52" i="7" s="1"/>
  <c r="W5" i="7"/>
  <c r="W53" i="7" s="1"/>
  <c r="V5" i="7"/>
  <c r="V52" i="7" s="1"/>
  <c r="N5" i="7"/>
  <c r="N54" i="7" s="1"/>
  <c r="S55" i="7"/>
  <c r="K55" i="7"/>
  <c r="G5" i="7"/>
  <c r="G54" i="7" s="1"/>
  <c r="S53" i="7"/>
  <c r="R5" i="7"/>
  <c r="R55" i="7" s="1"/>
  <c r="Q5" i="7"/>
  <c r="Q55" i="7" s="1"/>
  <c r="H5" i="7"/>
  <c r="H55" i="7" s="1"/>
  <c r="S42" i="6"/>
  <c r="S46" i="6"/>
  <c r="S45" i="6"/>
  <c r="J52" i="7"/>
  <c r="J55" i="7"/>
  <c r="J54" i="7"/>
  <c r="J53" i="7"/>
  <c r="M44" i="6"/>
  <c r="M43" i="6"/>
  <c r="M42" i="6"/>
  <c r="M48" i="6"/>
  <c r="C48" i="5"/>
  <c r="C43" i="5"/>
  <c r="C46" i="5"/>
  <c r="C45" i="5"/>
  <c r="C42" i="5"/>
  <c r="C41" i="5" s="1"/>
  <c r="T47" i="5"/>
  <c r="T45" i="5"/>
  <c r="T44" i="5"/>
  <c r="F47" i="6"/>
  <c r="F43" i="6"/>
  <c r="C48" i="6"/>
  <c r="C43" i="6"/>
  <c r="C42" i="6"/>
  <c r="C44" i="6"/>
  <c r="C45" i="6"/>
  <c r="C47" i="6"/>
  <c r="K47" i="6"/>
  <c r="K42" i="6"/>
  <c r="K45" i="6"/>
  <c r="V46" i="6"/>
  <c r="V44" i="6"/>
  <c r="W42" i="6"/>
  <c r="W44" i="6"/>
  <c r="N43" i="6"/>
  <c r="N46" i="6"/>
  <c r="N44" i="6"/>
  <c r="P54" i="7"/>
  <c r="P52" i="7"/>
  <c r="P55" i="7"/>
  <c r="P53" i="7"/>
  <c r="E43" i="6"/>
  <c r="E42" i="6"/>
  <c r="E47" i="6"/>
  <c r="E44" i="6"/>
  <c r="C46" i="6"/>
  <c r="D27" i="5"/>
  <c r="D5" i="5" s="1"/>
  <c r="F46" i="6"/>
  <c r="I42" i="6"/>
  <c r="R27" i="5"/>
  <c r="T5" i="7"/>
  <c r="I47" i="6"/>
  <c r="I45" i="6"/>
  <c r="I44" i="6"/>
  <c r="I41" i="6" s="1"/>
  <c r="P27" i="5"/>
  <c r="P5" i="5" s="1"/>
  <c r="P42" i="5" s="1"/>
  <c r="O44" i="6"/>
  <c r="H27" i="5"/>
  <c r="S27" i="5"/>
  <c r="S5" i="5" s="1"/>
  <c r="S43" i="5" s="1"/>
  <c r="E46" i="6"/>
  <c r="O5" i="7"/>
  <c r="O54" i="7" s="1"/>
  <c r="I27" i="5"/>
  <c r="K27" i="5"/>
  <c r="K5" i="5" s="1"/>
  <c r="M27" i="5"/>
  <c r="V27" i="5"/>
  <c r="V5" i="5" s="1"/>
  <c r="N27" i="5"/>
  <c r="N5" i="5" s="1"/>
  <c r="F27" i="5"/>
  <c r="F5" i="5" s="1"/>
  <c r="K53" i="7"/>
  <c r="S52" i="7"/>
  <c r="K52" i="7"/>
  <c r="W27" i="5"/>
  <c r="W5" i="5" s="1"/>
  <c r="W48" i="5" s="1"/>
  <c r="N44" i="5"/>
  <c r="N47" i="5"/>
  <c r="N42" i="5"/>
  <c r="N45" i="5"/>
  <c r="N46" i="5"/>
  <c r="N43" i="5"/>
  <c r="V55" i="4"/>
  <c r="B43" i="6"/>
  <c r="B47" i="6"/>
  <c r="B44" i="6"/>
  <c r="B42" i="6"/>
  <c r="B45" i="6"/>
  <c r="F55" i="4"/>
  <c r="V44" i="5"/>
  <c r="V47" i="5"/>
  <c r="V45" i="5"/>
  <c r="V42" i="5"/>
  <c r="V43" i="5"/>
  <c r="V46" i="5"/>
  <c r="B74" i="24"/>
  <c r="B171" i="4" s="1"/>
  <c r="B69" i="4"/>
  <c r="B142" i="4" s="1"/>
  <c r="Q179" i="23"/>
  <c r="Q176" i="23"/>
  <c r="Q172" i="23"/>
  <c r="Q170" i="23"/>
  <c r="Q62" i="20"/>
  <c r="Q57" i="20"/>
  <c r="Q56" i="20" s="1"/>
  <c r="O116" i="4"/>
  <c r="H170" i="23"/>
  <c r="H176" i="23"/>
  <c r="H172" i="23"/>
  <c r="H179" i="23"/>
  <c r="H62" i="20"/>
  <c r="L143" i="23"/>
  <c r="L139" i="23"/>
  <c r="L144" i="23"/>
  <c r="L140" i="23"/>
  <c r="L60" i="20"/>
  <c r="L137" i="23"/>
  <c r="L57" i="20"/>
  <c r="L56" i="20" s="1"/>
  <c r="L141" i="23"/>
  <c r="Q171" i="23"/>
  <c r="P171" i="23"/>
  <c r="K176" i="23"/>
  <c r="K172" i="23"/>
  <c r="K179" i="23"/>
  <c r="K170" i="23"/>
  <c r="K62" i="20"/>
  <c r="F144" i="23"/>
  <c r="F140" i="23"/>
  <c r="F141" i="23"/>
  <c r="F137" i="23"/>
  <c r="F143" i="23"/>
  <c r="F139" i="23"/>
  <c r="F60" i="20"/>
  <c r="F57" i="20"/>
  <c r="F56" i="20" s="1"/>
  <c r="V179" i="23"/>
  <c r="V176" i="23"/>
  <c r="V172" i="23"/>
  <c r="V170" i="23"/>
  <c r="V62" i="20"/>
  <c r="D173" i="19"/>
  <c r="D169" i="19"/>
  <c r="D165" i="19"/>
  <c r="D217" i="19"/>
  <c r="D176" i="19"/>
  <c r="D172" i="19"/>
  <c r="D168" i="19"/>
  <c r="D167" i="19"/>
  <c r="D80" i="16"/>
  <c r="D77" i="16"/>
  <c r="D76" i="16" s="1"/>
  <c r="S166" i="18"/>
  <c r="W173" i="18"/>
  <c r="W169" i="18"/>
  <c r="W165" i="18"/>
  <c r="W161" i="18"/>
  <c r="W217" i="18"/>
  <c r="W174" i="18"/>
  <c r="W170" i="18"/>
  <c r="W162" i="18"/>
  <c r="W175" i="18"/>
  <c r="W167" i="18"/>
  <c r="W163" i="18"/>
  <c r="W172" i="18"/>
  <c r="W168" i="18"/>
  <c r="W164" i="18"/>
  <c r="W97" i="16"/>
  <c r="W95" i="16" s="1"/>
  <c r="U160" i="17"/>
  <c r="M52" i="16"/>
  <c r="M91" i="16"/>
  <c r="M62" i="4"/>
  <c r="M135" i="4" s="1"/>
  <c r="C175" i="18"/>
  <c r="C167" i="18"/>
  <c r="C163" i="18"/>
  <c r="C172" i="18"/>
  <c r="C168" i="18"/>
  <c r="C164" i="18"/>
  <c r="C173" i="18"/>
  <c r="C169" i="18"/>
  <c r="C165" i="18"/>
  <c r="C161" i="18"/>
  <c r="C217" i="18"/>
  <c r="C174" i="18"/>
  <c r="C170" i="18"/>
  <c r="C162" i="18"/>
  <c r="C97" i="16"/>
  <c r="C95" i="16" s="1"/>
  <c r="R240" i="17"/>
  <c r="V182" i="15"/>
  <c r="V178" i="15"/>
  <c r="V183" i="15"/>
  <c r="V179" i="15"/>
  <c r="V176" i="15"/>
  <c r="V233" i="15"/>
  <c r="V185" i="15"/>
  <c r="V76" i="12"/>
  <c r="V71" i="12"/>
  <c r="V70" i="12" s="1"/>
  <c r="U233" i="15"/>
  <c r="U182" i="15"/>
  <c r="U178" i="15"/>
  <c r="U183" i="15"/>
  <c r="U179" i="15"/>
  <c r="U185" i="15"/>
  <c r="U76" i="12"/>
  <c r="U176" i="15"/>
  <c r="U71" i="12"/>
  <c r="U70" i="12" s="1"/>
  <c r="H253" i="15"/>
  <c r="H217" i="15"/>
  <c r="H213" i="15"/>
  <c r="H209" i="15"/>
  <c r="H220" i="15"/>
  <c r="H214" i="15"/>
  <c r="H210" i="15"/>
  <c r="H211" i="15"/>
  <c r="H218" i="15"/>
  <c r="H78" i="12"/>
  <c r="H71" i="12"/>
  <c r="H70" i="12" s="1"/>
  <c r="V172" i="17"/>
  <c r="V168" i="17"/>
  <c r="V164" i="17"/>
  <c r="V173" i="17"/>
  <c r="V169" i="17"/>
  <c r="V165" i="17"/>
  <c r="V161" i="17"/>
  <c r="V53" i="16"/>
  <c r="V174" i="17"/>
  <c r="V170" i="17"/>
  <c r="V166" i="17"/>
  <c r="V162" i="17"/>
  <c r="V163" i="17"/>
  <c r="V167" i="17"/>
  <c r="V175" i="17"/>
  <c r="I100" i="16"/>
  <c r="I163" i="4" s="1"/>
  <c r="S233" i="15"/>
  <c r="S185" i="15"/>
  <c r="S182" i="15"/>
  <c r="S178" i="15"/>
  <c r="S176" i="15"/>
  <c r="S183" i="15"/>
  <c r="S71" i="12"/>
  <c r="S70" i="12" s="1"/>
  <c r="S76" i="12"/>
  <c r="S179" i="15"/>
  <c r="O96" i="12"/>
  <c r="O157" i="4" s="1"/>
  <c r="O55" i="4"/>
  <c r="R86" i="12"/>
  <c r="R63" i="12"/>
  <c r="R57" i="4"/>
  <c r="R132" i="4" s="1"/>
  <c r="J106" i="11"/>
  <c r="J112" i="11"/>
  <c r="J109" i="11"/>
  <c r="J55" i="8"/>
  <c r="J113" i="11"/>
  <c r="J136" i="11"/>
  <c r="J105" i="11"/>
  <c r="J52" i="8"/>
  <c r="J51" i="8" s="1"/>
  <c r="J107" i="11"/>
  <c r="J115" i="11"/>
  <c r="J108" i="11"/>
  <c r="L100" i="11"/>
  <c r="N136" i="11"/>
  <c r="N112" i="11"/>
  <c r="N108" i="11"/>
  <c r="N113" i="11"/>
  <c r="N106" i="11"/>
  <c r="N105" i="11"/>
  <c r="N52" i="8"/>
  <c r="N51" i="8" s="1"/>
  <c r="N107" i="11"/>
  <c r="N115" i="11"/>
  <c r="N55" i="8"/>
  <c r="N109" i="11"/>
  <c r="B3" i="4"/>
  <c r="B5" i="4"/>
  <c r="B130" i="4" s="1"/>
  <c r="Q218" i="15"/>
  <c r="Q253" i="15"/>
  <c r="Q217" i="15"/>
  <c r="Q214" i="15"/>
  <c r="Q210" i="15"/>
  <c r="Q220" i="15"/>
  <c r="Q211" i="15"/>
  <c r="Q213" i="15"/>
  <c r="Q209" i="15"/>
  <c r="Q78" i="12"/>
  <c r="Q71" i="12"/>
  <c r="Q70" i="12" s="1"/>
  <c r="Q59" i="8"/>
  <c r="Q52" i="4"/>
  <c r="L55" i="4"/>
  <c r="F54" i="7"/>
  <c r="F55" i="7"/>
  <c r="I53" i="7"/>
  <c r="P67" i="8"/>
  <c r="P156" i="4" s="1"/>
  <c r="D55" i="7"/>
  <c r="I52" i="7"/>
  <c r="L43" i="5"/>
  <c r="U46" i="6"/>
  <c r="E44" i="5"/>
  <c r="F48" i="5"/>
  <c r="G46" i="6"/>
  <c r="M5" i="5"/>
  <c r="M48" i="5" s="1"/>
  <c r="N47" i="6"/>
  <c r="U44" i="6"/>
  <c r="F47" i="5"/>
  <c r="G48" i="6"/>
  <c r="K44" i="6"/>
  <c r="E47" i="5"/>
  <c r="N111" i="11"/>
  <c r="F42" i="6"/>
  <c r="V48" i="6"/>
  <c r="H113" i="29"/>
  <c r="I179" i="23"/>
  <c r="I176" i="23"/>
  <c r="I172" i="23"/>
  <c r="I170" i="23"/>
  <c r="I62" i="20"/>
  <c r="I57" i="20"/>
  <c r="I56" i="20" s="1"/>
  <c r="G116" i="4"/>
  <c r="D143" i="23"/>
  <c r="D139" i="23"/>
  <c r="D144" i="23"/>
  <c r="D140" i="23"/>
  <c r="D60" i="20"/>
  <c r="D137" i="23"/>
  <c r="D57" i="20"/>
  <c r="D56" i="20" s="1"/>
  <c r="D141" i="23"/>
  <c r="U74" i="24"/>
  <c r="U171" i="4" s="1"/>
  <c r="U69" i="4"/>
  <c r="U142" i="4" s="1"/>
  <c r="C176" i="23"/>
  <c r="C172" i="23"/>
  <c r="C179" i="23"/>
  <c r="C170" i="23"/>
  <c r="C62" i="20"/>
  <c r="H171" i="23"/>
  <c r="V163" i="23"/>
  <c r="V161" i="23"/>
  <c r="V158" i="23"/>
  <c r="V154" i="23"/>
  <c r="V61" i="20"/>
  <c r="V151" i="23"/>
  <c r="V155" i="23"/>
  <c r="R143" i="23"/>
  <c r="R139" i="23"/>
  <c r="R137" i="23"/>
  <c r="R144" i="23"/>
  <c r="R60" i="20"/>
  <c r="R57" i="20"/>
  <c r="R56" i="20" s="1"/>
  <c r="R140" i="23"/>
  <c r="Q65" i="4"/>
  <c r="Q138" i="4" s="1"/>
  <c r="P65" i="4"/>
  <c r="P138" i="4" s="1"/>
  <c r="R217" i="19"/>
  <c r="R176" i="19"/>
  <c r="R172" i="19"/>
  <c r="R168" i="19"/>
  <c r="R167" i="19"/>
  <c r="R173" i="19"/>
  <c r="R169" i="19"/>
  <c r="R165" i="19"/>
  <c r="R80" i="16"/>
  <c r="R77" i="16"/>
  <c r="R76" i="16" s="1"/>
  <c r="P229" i="19"/>
  <c r="P192" i="19"/>
  <c r="P188" i="19"/>
  <c r="P183" i="19"/>
  <c r="P191" i="19"/>
  <c r="P187" i="19"/>
  <c r="P185" i="19"/>
  <c r="P81" i="16"/>
  <c r="R217" i="18"/>
  <c r="R174" i="18"/>
  <c r="R170" i="18"/>
  <c r="R162" i="18"/>
  <c r="R175" i="18"/>
  <c r="R167" i="18"/>
  <c r="R163" i="18"/>
  <c r="R172" i="18"/>
  <c r="R168" i="18"/>
  <c r="R164" i="18"/>
  <c r="R173" i="18"/>
  <c r="R169" i="18"/>
  <c r="R165" i="18"/>
  <c r="R161" i="18"/>
  <c r="R97" i="16"/>
  <c r="R95" i="16" s="1"/>
  <c r="I166" i="18"/>
  <c r="C178" i="19"/>
  <c r="M160" i="17"/>
  <c r="E52" i="16"/>
  <c r="E91" i="16"/>
  <c r="E89" i="16" s="1"/>
  <c r="E62" i="4"/>
  <c r="E135" i="4" s="1"/>
  <c r="J61" i="4"/>
  <c r="J134" i="4" s="1"/>
  <c r="N182" i="15"/>
  <c r="N178" i="15"/>
  <c r="N183" i="15"/>
  <c r="N179" i="15"/>
  <c r="N233" i="15"/>
  <c r="N176" i="15"/>
  <c r="N185" i="15"/>
  <c r="N76" i="12"/>
  <c r="N71" i="12"/>
  <c r="N70" i="12" s="1"/>
  <c r="S253" i="15"/>
  <c r="S220" i="15"/>
  <c r="S211" i="15"/>
  <c r="S218" i="15"/>
  <c r="S217" i="15"/>
  <c r="S214" i="15"/>
  <c r="S210" i="15"/>
  <c r="S209" i="15"/>
  <c r="S213" i="15"/>
  <c r="S78" i="12"/>
  <c r="M233" i="15"/>
  <c r="M182" i="15"/>
  <c r="M178" i="15"/>
  <c r="M183" i="15"/>
  <c r="M179" i="15"/>
  <c r="M185" i="15"/>
  <c r="M76" i="12"/>
  <c r="M176" i="15"/>
  <c r="M71" i="12"/>
  <c r="M70" i="12" s="1"/>
  <c r="S216" i="15"/>
  <c r="T91" i="16"/>
  <c r="T89" i="16" s="1"/>
  <c r="T52" i="16"/>
  <c r="T62" i="4"/>
  <c r="T135" i="4" s="1"/>
  <c r="S181" i="15"/>
  <c r="G96" i="12"/>
  <c r="G157" i="4" s="1"/>
  <c r="G55" i="4"/>
  <c r="J86" i="12"/>
  <c r="J63" i="12"/>
  <c r="J57" i="4"/>
  <c r="J132" i="4" s="1"/>
  <c r="P98" i="12"/>
  <c r="P159" i="4" s="1"/>
  <c r="P86" i="12"/>
  <c r="P63" i="12"/>
  <c r="P57" i="4"/>
  <c r="P132" i="4" s="1"/>
  <c r="J132" i="11"/>
  <c r="J147" i="11"/>
  <c r="J123" i="11"/>
  <c r="J130" i="11"/>
  <c r="J125" i="11"/>
  <c r="J129" i="11"/>
  <c r="J56" i="8"/>
  <c r="J122" i="11"/>
  <c r="J126" i="11"/>
  <c r="W147" i="11"/>
  <c r="W123" i="11"/>
  <c r="W130" i="11"/>
  <c r="W126" i="11"/>
  <c r="W122" i="11"/>
  <c r="W132" i="11"/>
  <c r="W125" i="11"/>
  <c r="W129" i="11"/>
  <c r="W128" i="11"/>
  <c r="W56" i="8"/>
  <c r="W52" i="8"/>
  <c r="W51" i="8" s="1"/>
  <c r="B100" i="11"/>
  <c r="U113" i="11"/>
  <c r="U109" i="11"/>
  <c r="U136" i="11"/>
  <c r="U112" i="11"/>
  <c r="U108" i="11"/>
  <c r="U115" i="11"/>
  <c r="U52" i="8"/>
  <c r="U51" i="8" s="1"/>
  <c r="U105" i="11"/>
  <c r="U106" i="11"/>
  <c r="U107" i="11"/>
  <c r="U55" i="8"/>
  <c r="Q216" i="15"/>
  <c r="S55" i="4"/>
  <c r="S130" i="4" s="1"/>
  <c r="I59" i="8"/>
  <c r="I52" i="4"/>
  <c r="H67" i="8"/>
  <c r="H156" i="4" s="1"/>
  <c r="U47" i="6"/>
  <c r="E48" i="5"/>
  <c r="H46" i="6"/>
  <c r="T48" i="5"/>
  <c r="Q47" i="6"/>
  <c r="F46" i="5"/>
  <c r="E43" i="5"/>
  <c r="N48" i="6"/>
  <c r="W48" i="6"/>
  <c r="U143" i="23"/>
  <c r="U139" i="23"/>
  <c r="U144" i="23"/>
  <c r="U140" i="23"/>
  <c r="U137" i="23"/>
  <c r="U60" i="20"/>
  <c r="U57" i="20"/>
  <c r="U56" i="20" s="1"/>
  <c r="G74" i="24"/>
  <c r="G171" i="4" s="1"/>
  <c r="G69" i="4"/>
  <c r="G142" i="4" s="1"/>
  <c r="I171" i="23"/>
  <c r="I74" i="24"/>
  <c r="I171" i="4" s="1"/>
  <c r="I69" i="4"/>
  <c r="I142" i="4" s="1"/>
  <c r="O205" i="23"/>
  <c r="S163" i="23"/>
  <c r="S155" i="23"/>
  <c r="S151" i="23"/>
  <c r="S158" i="23"/>
  <c r="S154" i="23"/>
  <c r="S160" i="23"/>
  <c r="S61" i="20"/>
  <c r="S57" i="20"/>
  <c r="S56" i="20" s="1"/>
  <c r="S161" i="23"/>
  <c r="T146" i="23"/>
  <c r="V153" i="23"/>
  <c r="L146" i="23"/>
  <c r="D165" i="23"/>
  <c r="I65" i="4"/>
  <c r="I138" i="4" s="1"/>
  <c r="H65" i="4"/>
  <c r="H138" i="4" s="1"/>
  <c r="T229" i="19"/>
  <c r="T183" i="19"/>
  <c r="T192" i="19"/>
  <c r="T191" i="19"/>
  <c r="T188" i="19"/>
  <c r="T187" i="19"/>
  <c r="T185" i="19"/>
  <c r="T81" i="16"/>
  <c r="R171" i="19"/>
  <c r="Q217" i="19"/>
  <c r="Q167" i="19"/>
  <c r="Q173" i="19"/>
  <c r="Q169" i="19"/>
  <c r="Q165" i="19"/>
  <c r="Q176" i="19"/>
  <c r="Q172" i="19"/>
  <c r="Q168" i="19"/>
  <c r="Q80" i="16"/>
  <c r="Q77" i="16"/>
  <c r="Q76" i="16" s="1"/>
  <c r="P167" i="19"/>
  <c r="P172" i="19"/>
  <c r="P168" i="19"/>
  <c r="P217" i="19"/>
  <c r="P173" i="19"/>
  <c r="P169" i="19"/>
  <c r="P165" i="19"/>
  <c r="P176" i="19"/>
  <c r="P77" i="16"/>
  <c r="P76" i="16" s="1"/>
  <c r="P80" i="16"/>
  <c r="P184" i="19"/>
  <c r="J217" i="18"/>
  <c r="J174" i="18"/>
  <c r="J170" i="18"/>
  <c r="J162" i="18"/>
  <c r="J175" i="18"/>
  <c r="J167" i="18"/>
  <c r="J163" i="18"/>
  <c r="J172" i="18"/>
  <c r="J168" i="18"/>
  <c r="J164" i="18"/>
  <c r="J173" i="18"/>
  <c r="J169" i="18"/>
  <c r="J165" i="18"/>
  <c r="J161" i="18"/>
  <c r="J97" i="16"/>
  <c r="J95" i="16" s="1"/>
  <c r="D171" i="19"/>
  <c r="E160" i="17"/>
  <c r="S100" i="16"/>
  <c r="S163" i="4" s="1"/>
  <c r="S61" i="4"/>
  <c r="S134" i="4" s="1"/>
  <c r="F182" i="15"/>
  <c r="F178" i="15"/>
  <c r="F233" i="15"/>
  <c r="F183" i="15"/>
  <c r="F179" i="15"/>
  <c r="F176" i="15"/>
  <c r="F185" i="15"/>
  <c r="F76" i="12"/>
  <c r="F71" i="12"/>
  <c r="F70" i="12" s="1"/>
  <c r="K253" i="15"/>
  <c r="K220" i="15"/>
  <c r="K211" i="15"/>
  <c r="K214" i="15"/>
  <c r="K210" i="15"/>
  <c r="K209" i="15"/>
  <c r="K213" i="15"/>
  <c r="K218" i="15"/>
  <c r="K78" i="12"/>
  <c r="K217" i="15"/>
  <c r="E233" i="15"/>
  <c r="E182" i="15"/>
  <c r="E178" i="15"/>
  <c r="E183" i="15"/>
  <c r="E179" i="15"/>
  <c r="E185" i="15"/>
  <c r="E76" i="12"/>
  <c r="E176" i="15"/>
  <c r="E71" i="12"/>
  <c r="E70" i="12" s="1"/>
  <c r="T160" i="17"/>
  <c r="N172" i="17"/>
  <c r="N168" i="17"/>
  <c r="N164" i="17"/>
  <c r="N173" i="17"/>
  <c r="N169" i="17"/>
  <c r="N165" i="17"/>
  <c r="N161" i="17"/>
  <c r="N53" i="16"/>
  <c r="N174" i="17"/>
  <c r="N170" i="17"/>
  <c r="N166" i="17"/>
  <c r="N162" i="17"/>
  <c r="N163" i="17"/>
  <c r="N167" i="17"/>
  <c r="N175" i="17"/>
  <c r="U5" i="4"/>
  <c r="U3" i="4"/>
  <c r="J128" i="11"/>
  <c r="U59" i="8"/>
  <c r="U52" i="4"/>
  <c r="U130" i="11"/>
  <c r="U126" i="11"/>
  <c r="U122" i="11"/>
  <c r="U129" i="11"/>
  <c r="U125" i="11"/>
  <c r="U56" i="8"/>
  <c r="U132" i="11"/>
  <c r="U123" i="11"/>
  <c r="U147" i="11"/>
  <c r="F136" i="11"/>
  <c r="F112" i="11"/>
  <c r="F108" i="11"/>
  <c r="F107" i="11"/>
  <c r="F52" i="8"/>
  <c r="F51" i="8" s="1"/>
  <c r="F115" i="11"/>
  <c r="F109" i="11"/>
  <c r="F113" i="11"/>
  <c r="F106" i="11"/>
  <c r="F105" i="11"/>
  <c r="F55" i="8"/>
  <c r="N55" i="4"/>
  <c r="G100" i="11"/>
  <c r="V181" i="15"/>
  <c r="D55" i="4"/>
  <c r="O117" i="11"/>
  <c r="K46" i="6"/>
  <c r="P54" i="8"/>
  <c r="P99" i="4" s="1"/>
  <c r="U42" i="6"/>
  <c r="P45" i="5"/>
  <c r="F45" i="6"/>
  <c r="D46" i="5"/>
  <c r="S44" i="6"/>
  <c r="P45" i="6"/>
  <c r="L48" i="5"/>
  <c r="C47" i="5"/>
  <c r="K44" i="5"/>
  <c r="T46" i="5"/>
  <c r="Q43" i="6"/>
  <c r="F48" i="6"/>
  <c r="M143" i="23"/>
  <c r="M139" i="23"/>
  <c r="M144" i="23"/>
  <c r="M140" i="23"/>
  <c r="M137" i="23"/>
  <c r="M60" i="20"/>
  <c r="M57" i="20"/>
  <c r="M56" i="20" s="1"/>
  <c r="J205" i="23"/>
  <c r="W146" i="23"/>
  <c r="U141" i="23"/>
  <c r="K163" i="23"/>
  <c r="K155" i="23"/>
  <c r="K151" i="23"/>
  <c r="K161" i="23"/>
  <c r="K160" i="23"/>
  <c r="K158" i="23"/>
  <c r="K154" i="23"/>
  <c r="K61" i="20"/>
  <c r="K57" i="20"/>
  <c r="K56" i="20" s="1"/>
  <c r="R155" i="23"/>
  <c r="R151" i="23"/>
  <c r="R163" i="23"/>
  <c r="R161" i="23"/>
  <c r="R158" i="23"/>
  <c r="R154" i="23"/>
  <c r="R153" i="23"/>
  <c r="R157" i="23"/>
  <c r="R61" i="20"/>
  <c r="V194" i="23"/>
  <c r="C65" i="4"/>
  <c r="C138" i="4" s="1"/>
  <c r="N179" i="23"/>
  <c r="N176" i="23"/>
  <c r="N172" i="23"/>
  <c r="N170" i="23"/>
  <c r="N62" i="20"/>
  <c r="K229" i="19"/>
  <c r="K192" i="19"/>
  <c r="K188" i="19"/>
  <c r="K183" i="19"/>
  <c r="K191" i="19"/>
  <c r="K187" i="19"/>
  <c r="K185" i="19"/>
  <c r="K81" i="16"/>
  <c r="K77" i="16"/>
  <c r="K76" i="16" s="1"/>
  <c r="M178" i="19"/>
  <c r="O229" i="19"/>
  <c r="O192" i="19"/>
  <c r="O188" i="19"/>
  <c r="O183" i="19"/>
  <c r="O191" i="19"/>
  <c r="O187" i="19"/>
  <c r="O185" i="19"/>
  <c r="O77" i="16"/>
  <c r="O76" i="16" s="1"/>
  <c r="O81" i="16"/>
  <c r="G172" i="19"/>
  <c r="G168" i="19"/>
  <c r="G167" i="19"/>
  <c r="G217" i="19"/>
  <c r="G173" i="19"/>
  <c r="G169" i="19"/>
  <c r="G165" i="19"/>
  <c r="G176" i="19"/>
  <c r="G80" i="16"/>
  <c r="G77" i="16"/>
  <c r="G76" i="16" s="1"/>
  <c r="F160" i="19"/>
  <c r="B217" i="18"/>
  <c r="B174" i="18"/>
  <c r="B170" i="18"/>
  <c r="B162" i="18"/>
  <c r="B175" i="18"/>
  <c r="B167" i="18"/>
  <c r="B163" i="18"/>
  <c r="B172" i="18"/>
  <c r="B168" i="18"/>
  <c r="B164" i="18"/>
  <c r="B173" i="18"/>
  <c r="B169" i="18"/>
  <c r="B165" i="18"/>
  <c r="B161" i="18"/>
  <c r="B97" i="16"/>
  <c r="B95" i="16" s="1"/>
  <c r="R166" i="18"/>
  <c r="S160" i="17"/>
  <c r="P173" i="18"/>
  <c r="P169" i="18"/>
  <c r="P165" i="18"/>
  <c r="P161" i="18"/>
  <c r="P217" i="18"/>
  <c r="P174" i="18"/>
  <c r="P170" i="18"/>
  <c r="P162" i="18"/>
  <c r="P175" i="18"/>
  <c r="P167" i="18"/>
  <c r="P163" i="18"/>
  <c r="P172" i="18"/>
  <c r="P168" i="18"/>
  <c r="P164" i="18"/>
  <c r="P97" i="16"/>
  <c r="P95" i="16" s="1"/>
  <c r="O173" i="18"/>
  <c r="O169" i="18"/>
  <c r="O165" i="18"/>
  <c r="O161" i="18"/>
  <c r="O217" i="18"/>
  <c r="O174" i="18"/>
  <c r="O170" i="18"/>
  <c r="O162" i="18"/>
  <c r="O175" i="18"/>
  <c r="O167" i="18"/>
  <c r="O163" i="18"/>
  <c r="O172" i="18"/>
  <c r="O168" i="18"/>
  <c r="O164" i="18"/>
  <c r="O97" i="16"/>
  <c r="O95" i="16" s="1"/>
  <c r="D160" i="18"/>
  <c r="G171" i="19"/>
  <c r="M160" i="18"/>
  <c r="W175" i="17"/>
  <c r="W167" i="17"/>
  <c r="W163" i="17"/>
  <c r="W172" i="17"/>
  <c r="W168" i="17"/>
  <c r="W164" i="17"/>
  <c r="W173" i="17"/>
  <c r="W169" i="17"/>
  <c r="W165" i="17"/>
  <c r="W161" i="17"/>
  <c r="W53" i="16"/>
  <c r="W174" i="17"/>
  <c r="W170" i="17"/>
  <c r="W166" i="17"/>
  <c r="W162" i="17"/>
  <c r="K61" i="4"/>
  <c r="K134" i="4" s="1"/>
  <c r="J89" i="16"/>
  <c r="T253" i="15"/>
  <c r="T220" i="15"/>
  <c r="T211" i="15"/>
  <c r="T213" i="15"/>
  <c r="T209" i="15"/>
  <c r="T218" i="15"/>
  <c r="T217" i="15"/>
  <c r="T214" i="15"/>
  <c r="T210" i="15"/>
  <c r="T71" i="12"/>
  <c r="T70" i="12" s="1"/>
  <c r="T78" i="12"/>
  <c r="T73" i="12" s="1"/>
  <c r="L91" i="16"/>
  <c r="L89" i="16" s="1"/>
  <c r="L52" i="16"/>
  <c r="L62" i="4"/>
  <c r="L135" i="4" s="1"/>
  <c r="C253" i="15"/>
  <c r="C220" i="15"/>
  <c r="C211" i="15"/>
  <c r="C218" i="15"/>
  <c r="C217" i="15"/>
  <c r="C214" i="15"/>
  <c r="C210" i="15"/>
  <c r="C209" i="15"/>
  <c r="C213" i="15"/>
  <c r="C78" i="12"/>
  <c r="K216" i="15"/>
  <c r="R176" i="15"/>
  <c r="R233" i="15"/>
  <c r="R185" i="15"/>
  <c r="R182" i="15"/>
  <c r="R178" i="15"/>
  <c r="R183" i="15"/>
  <c r="R179" i="15"/>
  <c r="R71" i="12"/>
  <c r="R70" i="12" s="1"/>
  <c r="R76" i="12"/>
  <c r="K185" i="15"/>
  <c r="K182" i="15"/>
  <c r="K178" i="15"/>
  <c r="K233" i="15"/>
  <c r="K176" i="15"/>
  <c r="K71" i="12"/>
  <c r="K70" i="12" s="1"/>
  <c r="K183" i="15"/>
  <c r="K76" i="12"/>
  <c r="K179" i="15"/>
  <c r="U181" i="15"/>
  <c r="M5" i="4"/>
  <c r="M130" i="4" s="1"/>
  <c r="M3" i="4"/>
  <c r="Q132" i="11"/>
  <c r="Q147" i="11"/>
  <c r="Q123" i="11"/>
  <c r="Q122" i="11"/>
  <c r="Q126" i="11"/>
  <c r="Q130" i="11"/>
  <c r="Q125" i="11"/>
  <c r="Q56" i="8"/>
  <c r="Q52" i="8"/>
  <c r="Q51" i="8" s="1"/>
  <c r="Q129" i="11"/>
  <c r="M59" i="8"/>
  <c r="M52" i="4"/>
  <c r="T59" i="8"/>
  <c r="T52" i="4"/>
  <c r="S59" i="8"/>
  <c r="S52" i="4"/>
  <c r="M113" i="11"/>
  <c r="M109" i="11"/>
  <c r="M136" i="11"/>
  <c r="M112" i="11"/>
  <c r="M108" i="11"/>
  <c r="M106" i="11"/>
  <c r="M105" i="11"/>
  <c r="M52" i="8"/>
  <c r="M51" i="8" s="1"/>
  <c r="M107" i="11"/>
  <c r="M111" i="11"/>
  <c r="M115" i="11"/>
  <c r="M55" i="8"/>
  <c r="N181" i="15"/>
  <c r="P59" i="8"/>
  <c r="P52" i="4"/>
  <c r="Q55" i="4"/>
  <c r="Q130" i="4" s="1"/>
  <c r="F52" i="7"/>
  <c r="Q45" i="6"/>
  <c r="O45" i="6"/>
  <c r="T48" i="6"/>
  <c r="M47" i="6"/>
  <c r="T5" i="6"/>
  <c r="T47" i="6" s="1"/>
  <c r="S48" i="6"/>
  <c r="D48" i="5"/>
  <c r="S43" i="6"/>
  <c r="K46" i="5"/>
  <c r="L46" i="5"/>
  <c r="L41" i="5" s="1"/>
  <c r="K45" i="5"/>
  <c r="I43" i="6"/>
  <c r="T42" i="5"/>
  <c r="K42" i="5"/>
  <c r="W74" i="24"/>
  <c r="W171" i="4" s="1"/>
  <c r="W69" i="4"/>
  <c r="W142" i="4" s="1"/>
  <c r="E143" i="23"/>
  <c r="E139" i="23"/>
  <c r="E144" i="23"/>
  <c r="E140" i="23"/>
  <c r="E137" i="23"/>
  <c r="E60" i="20"/>
  <c r="E57" i="20"/>
  <c r="E56" i="20" s="1"/>
  <c r="M74" i="24"/>
  <c r="M171" i="4" s="1"/>
  <c r="M69" i="4"/>
  <c r="M142" i="4" s="1"/>
  <c r="M141" i="23"/>
  <c r="Q175" i="23"/>
  <c r="G205" i="23"/>
  <c r="C163" i="23"/>
  <c r="C155" i="23"/>
  <c r="C151" i="23"/>
  <c r="C161" i="23"/>
  <c r="C158" i="23"/>
  <c r="C154" i="23"/>
  <c r="C61" i="20"/>
  <c r="C57" i="20"/>
  <c r="C56" i="20" s="1"/>
  <c r="J155" i="23"/>
  <c r="J151" i="23"/>
  <c r="J161" i="23"/>
  <c r="J163" i="23"/>
  <c r="J158" i="23"/>
  <c r="J154" i="23"/>
  <c r="J153" i="23"/>
  <c r="J157" i="23"/>
  <c r="J61" i="20"/>
  <c r="N161" i="23"/>
  <c r="N158" i="23"/>
  <c r="N154" i="23"/>
  <c r="N61" i="20"/>
  <c r="N151" i="23"/>
  <c r="N155" i="23"/>
  <c r="N163" i="23"/>
  <c r="J143" i="23"/>
  <c r="J139" i="23"/>
  <c r="J137" i="23"/>
  <c r="J140" i="23"/>
  <c r="J144" i="23"/>
  <c r="J60" i="20"/>
  <c r="J57" i="20"/>
  <c r="J56" i="20" s="1"/>
  <c r="R65" i="4"/>
  <c r="R138" i="4" s="1"/>
  <c r="B185" i="19"/>
  <c r="B229" i="19"/>
  <c r="B184" i="19"/>
  <c r="B192" i="19"/>
  <c r="B188" i="19"/>
  <c r="B191" i="19"/>
  <c r="B187" i="19"/>
  <c r="B183" i="19"/>
  <c r="B81" i="16"/>
  <c r="B77" i="16"/>
  <c r="B76" i="16" s="1"/>
  <c r="T173" i="19"/>
  <c r="T169" i="19"/>
  <c r="T165" i="19"/>
  <c r="T217" i="19"/>
  <c r="T167" i="19"/>
  <c r="T176" i="19"/>
  <c r="T172" i="19"/>
  <c r="T168" i="19"/>
  <c r="T80" i="16"/>
  <c r="T101" i="16" s="1"/>
  <c r="T164" i="4" s="1"/>
  <c r="T77" i="16"/>
  <c r="T76" i="16" s="1"/>
  <c r="S175" i="18"/>
  <c r="S167" i="18"/>
  <c r="S163" i="18"/>
  <c r="S172" i="18"/>
  <c r="S168" i="18"/>
  <c r="S164" i="18"/>
  <c r="S173" i="18"/>
  <c r="S169" i="18"/>
  <c r="S165" i="18"/>
  <c r="S161" i="18"/>
  <c r="S217" i="18"/>
  <c r="S174" i="18"/>
  <c r="S170" i="18"/>
  <c r="S162" i="18"/>
  <c r="S97" i="16"/>
  <c r="S95" i="16" s="1"/>
  <c r="H229" i="19"/>
  <c r="H192" i="19"/>
  <c r="H188" i="19"/>
  <c r="H185" i="19"/>
  <c r="H191" i="19"/>
  <c r="H187" i="19"/>
  <c r="H183" i="19"/>
  <c r="H81" i="16"/>
  <c r="H77" i="16"/>
  <c r="H76" i="16" s="1"/>
  <c r="N160" i="19"/>
  <c r="E160" i="18"/>
  <c r="I160" i="17"/>
  <c r="O175" i="17"/>
  <c r="O167" i="17"/>
  <c r="O163" i="17"/>
  <c r="O172" i="17"/>
  <c r="O168" i="17"/>
  <c r="O164" i="17"/>
  <c r="O173" i="17"/>
  <c r="O169" i="17"/>
  <c r="O165" i="17"/>
  <c r="O161" i="17"/>
  <c r="O53" i="16"/>
  <c r="O174" i="17"/>
  <c r="O170" i="17"/>
  <c r="O166" i="17"/>
  <c r="O162" i="17"/>
  <c r="C61" i="4"/>
  <c r="C134" i="4" s="1"/>
  <c r="L253" i="15"/>
  <c r="L211" i="15"/>
  <c r="L218" i="15"/>
  <c r="L217" i="15"/>
  <c r="L213" i="15"/>
  <c r="L209" i="15"/>
  <c r="L220" i="15"/>
  <c r="L214" i="15"/>
  <c r="L210" i="15"/>
  <c r="L216" i="15"/>
  <c r="L71" i="12"/>
  <c r="L70" i="12" s="1"/>
  <c r="L78" i="12"/>
  <c r="L160" i="17"/>
  <c r="J176" i="15"/>
  <c r="J185" i="15"/>
  <c r="J182" i="15"/>
  <c r="J178" i="15"/>
  <c r="J183" i="15"/>
  <c r="J179" i="15"/>
  <c r="J233" i="15"/>
  <c r="J71" i="12"/>
  <c r="J70" i="12" s="1"/>
  <c r="J76" i="12"/>
  <c r="F172" i="17"/>
  <c r="F168" i="17"/>
  <c r="F164" i="17"/>
  <c r="F173" i="17"/>
  <c r="F169" i="17"/>
  <c r="F165" i="17"/>
  <c r="F161" i="17"/>
  <c r="F53" i="16"/>
  <c r="F174" i="17"/>
  <c r="F170" i="17"/>
  <c r="F166" i="17"/>
  <c r="F162" i="17"/>
  <c r="F163" i="17"/>
  <c r="F167" i="17"/>
  <c r="F175" i="17"/>
  <c r="W171" i="17"/>
  <c r="M181" i="15"/>
  <c r="E5" i="4"/>
  <c r="E130" i="4" s="1"/>
  <c r="E3" i="4"/>
  <c r="T5" i="4"/>
  <c r="T3" i="4"/>
  <c r="H86" i="12"/>
  <c r="H98" i="12"/>
  <c r="H159" i="4" s="1"/>
  <c r="H63" i="12"/>
  <c r="H57" i="4"/>
  <c r="H132" i="4" s="1"/>
  <c r="B132" i="11"/>
  <c r="B147" i="11"/>
  <c r="B123" i="11"/>
  <c r="B122" i="11"/>
  <c r="B126" i="11"/>
  <c r="B130" i="11"/>
  <c r="B125" i="11"/>
  <c r="B56" i="8"/>
  <c r="B52" i="8"/>
  <c r="B51" i="8" s="1"/>
  <c r="B129" i="11"/>
  <c r="E59" i="8"/>
  <c r="E52" i="4"/>
  <c r="L65" i="8"/>
  <c r="L154" i="4" s="1"/>
  <c r="L59" i="8"/>
  <c r="L52" i="4"/>
  <c r="R106" i="11"/>
  <c r="R136" i="11"/>
  <c r="R107" i="11"/>
  <c r="R115" i="11"/>
  <c r="R108" i="11"/>
  <c r="R55" i="8"/>
  <c r="R112" i="11"/>
  <c r="R52" i="8"/>
  <c r="R51" i="8" s="1"/>
  <c r="R109" i="11"/>
  <c r="R113" i="11"/>
  <c r="R105" i="11"/>
  <c r="K59" i="8"/>
  <c r="K52" i="4"/>
  <c r="R3" i="4"/>
  <c r="R5" i="4"/>
  <c r="I218" i="15"/>
  <c r="I253" i="15"/>
  <c r="I220" i="15"/>
  <c r="I214" i="15"/>
  <c r="I210" i="15"/>
  <c r="I211" i="15"/>
  <c r="I217" i="15"/>
  <c r="I213" i="15"/>
  <c r="I209" i="15"/>
  <c r="I78" i="12"/>
  <c r="I71" i="12"/>
  <c r="I70" i="12" s="1"/>
  <c r="F181" i="15"/>
  <c r="K55" i="4"/>
  <c r="K130" i="4" s="1"/>
  <c r="T98" i="12"/>
  <c r="T159" i="4" s="1"/>
  <c r="T104" i="4"/>
  <c r="H59" i="8"/>
  <c r="H65" i="8"/>
  <c r="H154" i="4" s="1"/>
  <c r="H52" i="4"/>
  <c r="H42" i="6"/>
  <c r="Q42" i="6"/>
  <c r="K43" i="6"/>
  <c r="K41" i="6" s="1"/>
  <c r="O46" i="6"/>
  <c r="P43" i="6"/>
  <c r="C44" i="5"/>
  <c r="O74" i="24"/>
  <c r="O171" i="4" s="1"/>
  <c r="O69" i="4"/>
  <c r="O142" i="4" s="1"/>
  <c r="T74" i="24"/>
  <c r="T171" i="4" s="1"/>
  <c r="T69" i="4"/>
  <c r="T142" i="4" s="1"/>
  <c r="P161" i="23"/>
  <c r="P163" i="23"/>
  <c r="P158" i="23"/>
  <c r="P154" i="23"/>
  <c r="P155" i="23"/>
  <c r="P151" i="23"/>
  <c r="P61" i="20"/>
  <c r="P57" i="20"/>
  <c r="P56" i="20" s="1"/>
  <c r="G146" i="23"/>
  <c r="E141" i="23"/>
  <c r="U163" i="23"/>
  <c r="U153" i="23"/>
  <c r="U161" i="23"/>
  <c r="U158" i="23"/>
  <c r="U154" i="23"/>
  <c r="U155" i="23"/>
  <c r="U151" i="23"/>
  <c r="U61" i="20"/>
  <c r="W144" i="23"/>
  <c r="W140" i="23"/>
  <c r="W137" i="23"/>
  <c r="W143" i="23"/>
  <c r="W139" i="23"/>
  <c r="W57" i="20"/>
  <c r="W56" i="20" s="1"/>
  <c r="W60" i="20"/>
  <c r="P153" i="23"/>
  <c r="B155" i="23"/>
  <c r="B151" i="23"/>
  <c r="B161" i="23"/>
  <c r="B163" i="23"/>
  <c r="B158" i="23"/>
  <c r="B154" i="23"/>
  <c r="B153" i="23"/>
  <c r="B157" i="23"/>
  <c r="B61" i="20"/>
  <c r="P157" i="23"/>
  <c r="D146" i="23"/>
  <c r="J65" i="4"/>
  <c r="J138" i="4" s="1"/>
  <c r="S157" i="23"/>
  <c r="B190" i="19"/>
  <c r="H184" i="19"/>
  <c r="W176" i="19"/>
  <c r="W172" i="19"/>
  <c r="W168" i="19"/>
  <c r="W167" i="19"/>
  <c r="W217" i="19"/>
  <c r="W173" i="19"/>
  <c r="W169" i="19"/>
  <c r="W165" i="19"/>
  <c r="W80" i="16"/>
  <c r="W77" i="16"/>
  <c r="W76" i="16" s="1"/>
  <c r="C160" i="17"/>
  <c r="Q160" i="18"/>
  <c r="P173" i="17"/>
  <c r="P169" i="17"/>
  <c r="P165" i="17"/>
  <c r="P161" i="17"/>
  <c r="P53" i="16"/>
  <c r="P174" i="17"/>
  <c r="P170" i="17"/>
  <c r="P166" i="17"/>
  <c r="P162" i="17"/>
  <c r="P175" i="17"/>
  <c r="P167" i="17"/>
  <c r="P163" i="17"/>
  <c r="P168" i="17"/>
  <c r="P172" i="17"/>
  <c r="P164" i="17"/>
  <c r="G175" i="17"/>
  <c r="G167" i="17"/>
  <c r="G163" i="17"/>
  <c r="G172" i="17"/>
  <c r="G168" i="17"/>
  <c r="G164" i="17"/>
  <c r="G173" i="17"/>
  <c r="G169" i="17"/>
  <c r="G165" i="17"/>
  <c r="G161" i="17"/>
  <c r="G53" i="16"/>
  <c r="G174" i="17"/>
  <c r="G170" i="17"/>
  <c r="G166" i="17"/>
  <c r="G162" i="17"/>
  <c r="K175" i="18"/>
  <c r="K167" i="18"/>
  <c r="K163" i="18"/>
  <c r="K172" i="18"/>
  <c r="K168" i="18"/>
  <c r="K164" i="18"/>
  <c r="K173" i="18"/>
  <c r="K169" i="18"/>
  <c r="K165" i="18"/>
  <c r="K161" i="18"/>
  <c r="K217" i="18"/>
  <c r="K174" i="18"/>
  <c r="K170" i="18"/>
  <c r="K162" i="18"/>
  <c r="K97" i="16"/>
  <c r="K95" i="16" s="1"/>
  <c r="D253" i="15"/>
  <c r="D211" i="15"/>
  <c r="D218" i="15"/>
  <c r="D217" i="15"/>
  <c r="D220" i="15"/>
  <c r="D213" i="15"/>
  <c r="D209" i="15"/>
  <c r="D214" i="15"/>
  <c r="D210" i="15"/>
  <c r="D71" i="12"/>
  <c r="D70" i="12" s="1"/>
  <c r="D78" i="12"/>
  <c r="B61" i="4"/>
  <c r="B176" i="15"/>
  <c r="B185" i="15"/>
  <c r="B182" i="15"/>
  <c r="B178" i="15"/>
  <c r="B183" i="15"/>
  <c r="B179" i="15"/>
  <c r="B233" i="15"/>
  <c r="B71" i="12"/>
  <c r="B70" i="12" s="1"/>
  <c r="B76" i="12"/>
  <c r="P229" i="17"/>
  <c r="C185" i="15"/>
  <c r="C182" i="15"/>
  <c r="C178" i="15"/>
  <c r="C233" i="15"/>
  <c r="C176" i="15"/>
  <c r="C179" i="15"/>
  <c r="C71" i="12"/>
  <c r="C70" i="12" s="1"/>
  <c r="C183" i="15"/>
  <c r="C76" i="12"/>
  <c r="T216" i="15"/>
  <c r="O171" i="17"/>
  <c r="E181" i="15"/>
  <c r="L5" i="4"/>
  <c r="L3" i="4"/>
  <c r="V86" i="12"/>
  <c r="V57" i="4"/>
  <c r="V132" i="4" s="1"/>
  <c r="D65" i="8"/>
  <c r="D154" i="4" s="1"/>
  <c r="D59" i="8"/>
  <c r="D52" i="4"/>
  <c r="C65" i="8"/>
  <c r="C154" i="4" s="1"/>
  <c r="C59" i="8"/>
  <c r="C52" i="4"/>
  <c r="E113" i="11"/>
  <c r="E109" i="11"/>
  <c r="E136" i="11"/>
  <c r="E112" i="11"/>
  <c r="E108" i="11"/>
  <c r="E107" i="11"/>
  <c r="E52" i="8"/>
  <c r="E51" i="8" s="1"/>
  <c r="E111" i="11"/>
  <c r="E115" i="11"/>
  <c r="E106" i="11"/>
  <c r="E105" i="11"/>
  <c r="E55" i="8"/>
  <c r="D54" i="7"/>
  <c r="H44" i="6"/>
  <c r="L5" i="6"/>
  <c r="L47" i="6" s="1"/>
  <c r="K48" i="6"/>
  <c r="R5" i="6"/>
  <c r="R48" i="6" s="1"/>
  <c r="L45" i="5"/>
  <c r="P43" i="5"/>
  <c r="F42" i="5"/>
  <c r="H48" i="6"/>
  <c r="U45" i="6"/>
  <c r="O42" i="6"/>
  <c r="Q5" i="5"/>
  <c r="Q48" i="5" s="1"/>
  <c r="M54" i="7"/>
  <c r="O47" i="6"/>
  <c r="H43" i="6"/>
  <c r="L47" i="5"/>
  <c r="G47" i="6"/>
  <c r="P47" i="6"/>
  <c r="J27" i="5"/>
  <c r="L74" i="24"/>
  <c r="L171" i="4" s="1"/>
  <c r="L69" i="4"/>
  <c r="L142" i="4" s="1"/>
  <c r="R74" i="24"/>
  <c r="R171" i="4" s="1"/>
  <c r="R69" i="4"/>
  <c r="R142" i="4" s="1"/>
  <c r="H161" i="23"/>
  <c r="H163" i="23"/>
  <c r="H158" i="23"/>
  <c r="H154" i="23"/>
  <c r="H155" i="23"/>
  <c r="H151" i="23"/>
  <c r="H61" i="20"/>
  <c r="H57" i="20"/>
  <c r="H56" i="20" s="1"/>
  <c r="I175" i="23"/>
  <c r="O144" i="23"/>
  <c r="O140" i="23"/>
  <c r="O137" i="23"/>
  <c r="O143" i="23"/>
  <c r="O139" i="23"/>
  <c r="O57" i="20"/>
  <c r="O56" i="20" s="1"/>
  <c r="O60" i="20"/>
  <c r="H153" i="23"/>
  <c r="V144" i="23"/>
  <c r="V140" i="23"/>
  <c r="V141" i="23"/>
  <c r="V137" i="23"/>
  <c r="V143" i="23"/>
  <c r="V139" i="23"/>
  <c r="V60" i="20"/>
  <c r="V57" i="20"/>
  <c r="V56" i="20" s="1"/>
  <c r="C171" i="23"/>
  <c r="N194" i="23"/>
  <c r="B65" i="4"/>
  <c r="B138" i="4" s="1"/>
  <c r="H175" i="23"/>
  <c r="F179" i="23"/>
  <c r="F176" i="23"/>
  <c r="F172" i="23"/>
  <c r="F170" i="23"/>
  <c r="F62" i="20"/>
  <c r="L173" i="19"/>
  <c r="L169" i="19"/>
  <c r="L165" i="19"/>
  <c r="L217" i="19"/>
  <c r="L176" i="19"/>
  <c r="L172" i="19"/>
  <c r="L168" i="19"/>
  <c r="L167" i="19"/>
  <c r="L80" i="16"/>
  <c r="L101" i="16" s="1"/>
  <c r="L164" i="4" s="1"/>
  <c r="L77" i="16"/>
  <c r="L76" i="16" s="1"/>
  <c r="E217" i="19"/>
  <c r="E176" i="19"/>
  <c r="E172" i="19"/>
  <c r="E168" i="19"/>
  <c r="E167" i="19"/>
  <c r="E173" i="19"/>
  <c r="E169" i="19"/>
  <c r="E165" i="19"/>
  <c r="E77" i="16"/>
  <c r="E76" i="16" s="1"/>
  <c r="E80" i="16"/>
  <c r="E101" i="16" s="1"/>
  <c r="E164" i="4" s="1"/>
  <c r="I217" i="18"/>
  <c r="I174" i="18"/>
  <c r="I170" i="18"/>
  <c r="I162" i="18"/>
  <c r="I175" i="18"/>
  <c r="I167" i="18"/>
  <c r="I163" i="18"/>
  <c r="I172" i="18"/>
  <c r="I168" i="18"/>
  <c r="I164" i="18"/>
  <c r="I173" i="18"/>
  <c r="I169" i="18"/>
  <c r="I165" i="18"/>
  <c r="I161" i="18"/>
  <c r="I97" i="16"/>
  <c r="I95" i="16" s="1"/>
  <c r="P190" i="19"/>
  <c r="H173" i="18"/>
  <c r="H169" i="18"/>
  <c r="H165" i="18"/>
  <c r="H161" i="18"/>
  <c r="H217" i="18"/>
  <c r="H174" i="18"/>
  <c r="H170" i="18"/>
  <c r="H162" i="18"/>
  <c r="H175" i="18"/>
  <c r="H167" i="18"/>
  <c r="H163" i="18"/>
  <c r="H172" i="18"/>
  <c r="H168" i="18"/>
  <c r="H164" i="18"/>
  <c r="H97" i="16"/>
  <c r="H95" i="16" s="1"/>
  <c r="G173" i="18"/>
  <c r="G169" i="18"/>
  <c r="G165" i="18"/>
  <c r="G161" i="18"/>
  <c r="G217" i="18"/>
  <c r="G174" i="18"/>
  <c r="G170" i="18"/>
  <c r="G162" i="18"/>
  <c r="G175" i="18"/>
  <c r="G167" i="18"/>
  <c r="G163" i="18"/>
  <c r="G172" i="18"/>
  <c r="G168" i="18"/>
  <c r="G164" i="18"/>
  <c r="G97" i="16"/>
  <c r="G95" i="16" s="1"/>
  <c r="H173" i="17"/>
  <c r="H169" i="17"/>
  <c r="H165" i="17"/>
  <c r="H161" i="17"/>
  <c r="H53" i="16"/>
  <c r="H174" i="17"/>
  <c r="H170" i="17"/>
  <c r="H166" i="17"/>
  <c r="H162" i="17"/>
  <c r="H175" i="17"/>
  <c r="H167" i="17"/>
  <c r="H163" i="17"/>
  <c r="H168" i="17"/>
  <c r="H172" i="17"/>
  <c r="H164" i="17"/>
  <c r="L160" i="18"/>
  <c r="P171" i="17"/>
  <c r="D91" i="16"/>
  <c r="D89" i="16" s="1"/>
  <c r="D52" i="16"/>
  <c r="D62" i="4"/>
  <c r="D135" i="4" s="1"/>
  <c r="D216" i="15"/>
  <c r="G171" i="17"/>
  <c r="D5" i="4"/>
  <c r="D3" i="4"/>
  <c r="F86" i="12"/>
  <c r="F57" i="4"/>
  <c r="F132" i="4" s="1"/>
  <c r="R132" i="11"/>
  <c r="R147" i="11"/>
  <c r="R123" i="11"/>
  <c r="R122" i="11"/>
  <c r="R126" i="11"/>
  <c r="R130" i="11"/>
  <c r="R125" i="11"/>
  <c r="R56" i="8"/>
  <c r="R129" i="11"/>
  <c r="I132" i="11"/>
  <c r="I147" i="11"/>
  <c r="I123" i="11"/>
  <c r="I130" i="11"/>
  <c r="I125" i="11"/>
  <c r="I129" i="11"/>
  <c r="I56" i="8"/>
  <c r="I52" i="8"/>
  <c r="I51" i="8" s="1"/>
  <c r="I122" i="11"/>
  <c r="I126" i="11"/>
  <c r="V136" i="11"/>
  <c r="V112" i="11"/>
  <c r="V108" i="11"/>
  <c r="V115" i="11"/>
  <c r="V52" i="8"/>
  <c r="V51" i="8" s="1"/>
  <c r="V109" i="11"/>
  <c r="V105" i="11"/>
  <c r="V100" i="11" s="1"/>
  <c r="V113" i="11"/>
  <c r="V106" i="11"/>
  <c r="V107" i="11"/>
  <c r="V55" i="8"/>
  <c r="V111" i="11"/>
  <c r="J3" i="4"/>
  <c r="J5" i="4"/>
  <c r="C55" i="4"/>
  <c r="C130" i="4" s="1"/>
  <c r="T55" i="4"/>
  <c r="T130" i="4" s="1"/>
  <c r="I55" i="4"/>
  <c r="I130" i="4" s="1"/>
  <c r="I54" i="7"/>
  <c r="N53" i="7"/>
  <c r="V54" i="7"/>
  <c r="Q44" i="6"/>
  <c r="E45" i="5"/>
  <c r="F44" i="5"/>
  <c r="O27" i="5"/>
  <c r="W43" i="6"/>
  <c r="W41" i="6" s="1"/>
  <c r="B46" i="6"/>
  <c r="V48" i="5"/>
  <c r="L44" i="5"/>
  <c r="J5" i="6"/>
  <c r="J48" i="6" s="1"/>
  <c r="F44" i="6"/>
  <c r="W45" i="6"/>
  <c r="D45" i="5"/>
  <c r="Q48" i="6"/>
  <c r="V45" i="6"/>
  <c r="P42" i="6"/>
  <c r="M45" i="6"/>
  <c r="G42" i="6"/>
  <c r="P44" i="5"/>
  <c r="I5" i="5"/>
  <c r="I48" i="5" s="1"/>
  <c r="M46" i="6"/>
  <c r="V42" i="6"/>
  <c r="D47" i="5"/>
  <c r="H47" i="6"/>
  <c r="B27" i="5"/>
  <c r="O113" i="29"/>
  <c r="J74" i="24"/>
  <c r="J171" i="4" s="1"/>
  <c r="J69" i="4"/>
  <c r="J142" i="4" s="1"/>
  <c r="W116" i="4"/>
  <c r="P170" i="23"/>
  <c r="P176" i="23"/>
  <c r="P172" i="23"/>
  <c r="P179" i="23"/>
  <c r="P62" i="20"/>
  <c r="T143" i="23"/>
  <c r="T139" i="23"/>
  <c r="T144" i="23"/>
  <c r="T140" i="23"/>
  <c r="T137" i="23"/>
  <c r="T60" i="20"/>
  <c r="T141" i="23"/>
  <c r="T57" i="20"/>
  <c r="T56" i="20" s="1"/>
  <c r="Q74" i="24"/>
  <c r="Q171" i="4" s="1"/>
  <c r="Q69" i="4"/>
  <c r="Q142" i="4" s="1"/>
  <c r="E74" i="24"/>
  <c r="E171" i="4" s="1"/>
  <c r="E69" i="4"/>
  <c r="E142" i="4" s="1"/>
  <c r="S176" i="23"/>
  <c r="S172" i="23"/>
  <c r="S179" i="23"/>
  <c r="S171" i="23"/>
  <c r="S170" i="23"/>
  <c r="S62" i="20"/>
  <c r="G144" i="23"/>
  <c r="G140" i="23"/>
  <c r="G137" i="23"/>
  <c r="G143" i="23"/>
  <c r="G139" i="23"/>
  <c r="G57" i="20"/>
  <c r="G56" i="20" s="1"/>
  <c r="G60" i="20"/>
  <c r="N144" i="23"/>
  <c r="N140" i="23"/>
  <c r="N141" i="23"/>
  <c r="N137" i="23"/>
  <c r="N143" i="23"/>
  <c r="N139" i="23"/>
  <c r="N60" i="20"/>
  <c r="N57" i="20"/>
  <c r="N56" i="20" s="1"/>
  <c r="H157" i="23"/>
  <c r="F163" i="23"/>
  <c r="F158" i="23"/>
  <c r="F154" i="23"/>
  <c r="F161" i="23"/>
  <c r="F61" i="20"/>
  <c r="F151" i="23"/>
  <c r="F155" i="23"/>
  <c r="B143" i="23"/>
  <c r="B139" i="23"/>
  <c r="B137" i="23"/>
  <c r="B140" i="23"/>
  <c r="B144" i="23"/>
  <c r="B60" i="20"/>
  <c r="B57" i="20"/>
  <c r="B56" i="20" s="1"/>
  <c r="M217" i="19"/>
  <c r="M173" i="19"/>
  <c r="M169" i="19"/>
  <c r="M165" i="19"/>
  <c r="M176" i="19"/>
  <c r="M172" i="19"/>
  <c r="M168" i="19"/>
  <c r="M167" i="19"/>
  <c r="M77" i="16"/>
  <c r="M76" i="16" s="1"/>
  <c r="M80" i="16"/>
  <c r="I178" i="19"/>
  <c r="F160" i="18"/>
  <c r="U101" i="16"/>
  <c r="U164" i="4" s="1"/>
  <c r="U52" i="16"/>
  <c r="U91" i="16"/>
  <c r="U89" i="16" s="1"/>
  <c r="U62" i="4"/>
  <c r="U135" i="4" s="1"/>
  <c r="M89" i="16"/>
  <c r="P253" i="15"/>
  <c r="P213" i="15"/>
  <c r="P209" i="15"/>
  <c r="P218" i="15"/>
  <c r="P217" i="15"/>
  <c r="P214" i="15"/>
  <c r="P210" i="15"/>
  <c r="P220" i="15"/>
  <c r="P211" i="15"/>
  <c r="P78" i="12"/>
  <c r="P71" i="12"/>
  <c r="P70" i="12" s="1"/>
  <c r="D160" i="17"/>
  <c r="C181" i="15"/>
  <c r="W96" i="12"/>
  <c r="W157" i="4" s="1"/>
  <c r="W55" i="4"/>
  <c r="N130" i="11"/>
  <c r="N126" i="11"/>
  <c r="N122" i="11"/>
  <c r="N129" i="11"/>
  <c r="N125" i="11"/>
  <c r="N56" i="8"/>
  <c r="N147" i="11"/>
  <c r="N132" i="11"/>
  <c r="N123" i="11"/>
  <c r="T136" i="11"/>
  <c r="T115" i="11"/>
  <c r="T107" i="11"/>
  <c r="T55" i="8"/>
  <c r="T108" i="11"/>
  <c r="T112" i="11"/>
  <c r="T52" i="8"/>
  <c r="T51" i="8" s="1"/>
  <c r="T109" i="11"/>
  <c r="T113" i="11"/>
  <c r="T105" i="11"/>
  <c r="T100" i="11" s="1"/>
  <c r="T106" i="11"/>
  <c r="T111" i="11"/>
  <c r="J111" i="11"/>
  <c r="G44" i="6"/>
  <c r="N55" i="7"/>
  <c r="D53" i="7"/>
  <c r="U48" i="6"/>
  <c r="E46" i="5"/>
  <c r="T43" i="5"/>
  <c r="W47" i="6"/>
  <c r="V43" i="6"/>
  <c r="D5" i="6"/>
  <c r="N48" i="5"/>
  <c r="W46" i="6"/>
  <c r="D44" i="5"/>
  <c r="U5" i="5"/>
  <c r="B48" i="6"/>
  <c r="V47" i="6"/>
  <c r="G45" i="6"/>
  <c r="G5" i="5"/>
  <c r="G48" i="5" s="1"/>
  <c r="R5" i="5"/>
  <c r="S47" i="6"/>
  <c r="N45" i="6"/>
  <c r="O48" i="6"/>
  <c r="E45" i="6"/>
  <c r="E41" i="6" s="1"/>
  <c r="N42" i="6"/>
  <c r="W115" i="4" l="1"/>
  <c r="W79" i="20"/>
  <c r="W170" i="4" s="1"/>
  <c r="F165" i="23"/>
  <c r="E115" i="4"/>
  <c r="E79" i="20"/>
  <c r="E170" i="4" s="1"/>
  <c r="N165" i="23"/>
  <c r="S113" i="4"/>
  <c r="S77" i="20"/>
  <c r="S168" i="4" s="1"/>
  <c r="H113" i="4"/>
  <c r="H77" i="20"/>
  <c r="H168" i="4" s="1"/>
  <c r="D114" i="4"/>
  <c r="D78" i="20"/>
  <c r="D169" i="4" s="1"/>
  <c r="W114" i="4"/>
  <c r="W78" i="20"/>
  <c r="W169" i="4" s="1"/>
  <c r="H165" i="23"/>
  <c r="I113" i="4"/>
  <c r="I77" i="20"/>
  <c r="I168" i="4" s="1"/>
  <c r="G132" i="23"/>
  <c r="V55" i="7"/>
  <c r="G114" i="4"/>
  <c r="G78" i="20"/>
  <c r="G169" i="4" s="1"/>
  <c r="L52" i="7"/>
  <c r="K113" i="4"/>
  <c r="K77" i="20"/>
  <c r="K168" i="4" s="1"/>
  <c r="K165" i="23"/>
  <c r="Q113" i="4"/>
  <c r="Q77" i="20"/>
  <c r="Q168" i="4" s="1"/>
  <c r="T114" i="4"/>
  <c r="T78" i="20"/>
  <c r="T169" i="4" s="1"/>
  <c r="P113" i="4"/>
  <c r="P77" i="20"/>
  <c r="P168" i="4" s="1"/>
  <c r="N52" i="7"/>
  <c r="U115" i="4"/>
  <c r="U79" i="20"/>
  <c r="U170" i="4" s="1"/>
  <c r="O114" i="4"/>
  <c r="O78" i="20"/>
  <c r="O169" i="4" s="1"/>
  <c r="N146" i="23"/>
  <c r="M52" i="7"/>
  <c r="L53" i="7"/>
  <c r="B54" i="7"/>
  <c r="B55" i="7"/>
  <c r="J109" i="4"/>
  <c r="J101" i="16"/>
  <c r="J164" i="4" s="1"/>
  <c r="J79" i="16"/>
  <c r="B52" i="7"/>
  <c r="G55" i="7"/>
  <c r="C100" i="16"/>
  <c r="C163" i="4" s="1"/>
  <c r="M110" i="4"/>
  <c r="M102" i="16"/>
  <c r="M165" i="4" s="1"/>
  <c r="I160" i="18"/>
  <c r="N160" i="18"/>
  <c r="W160" i="18"/>
  <c r="R160" i="18"/>
  <c r="R62" i="4"/>
  <c r="R135" i="4" s="1"/>
  <c r="R91" i="16"/>
  <c r="R89" i="16" s="1"/>
  <c r="R52" i="16"/>
  <c r="R61" i="4" s="1"/>
  <c r="R134" i="4" s="1"/>
  <c r="N160" i="17"/>
  <c r="B160" i="18"/>
  <c r="Q91" i="16"/>
  <c r="Q89" i="16" s="1"/>
  <c r="Q52" i="16"/>
  <c r="Q61" i="4" s="1"/>
  <c r="Q134" i="4" s="1"/>
  <c r="Q62" i="4"/>
  <c r="Q135" i="4" s="1"/>
  <c r="J107" i="4"/>
  <c r="J101" i="12"/>
  <c r="J162" i="4" s="1"/>
  <c r="L55" i="7"/>
  <c r="D105" i="4"/>
  <c r="D99" i="12"/>
  <c r="D160" i="4" s="1"/>
  <c r="D75" i="12"/>
  <c r="F171" i="15"/>
  <c r="M55" i="7"/>
  <c r="M47" i="7" s="1"/>
  <c r="E54" i="7"/>
  <c r="M171" i="15"/>
  <c r="R171" i="15"/>
  <c r="I47" i="7"/>
  <c r="U130" i="4"/>
  <c r="T102" i="4"/>
  <c r="T96" i="12"/>
  <c r="T157" i="4" s="1"/>
  <c r="U53" i="7"/>
  <c r="H52" i="7"/>
  <c r="S47" i="7"/>
  <c r="R54" i="7"/>
  <c r="U54" i="7"/>
  <c r="U52" i="7"/>
  <c r="U47" i="7" s="1"/>
  <c r="C54" i="7"/>
  <c r="C53" i="7"/>
  <c r="E100" i="11"/>
  <c r="E52" i="7"/>
  <c r="O99" i="4"/>
  <c r="O65" i="8"/>
  <c r="O154" i="4" s="1"/>
  <c r="B117" i="11"/>
  <c r="S65" i="8"/>
  <c r="S154" i="4" s="1"/>
  <c r="E55" i="7"/>
  <c r="K65" i="8"/>
  <c r="K154" i="4" s="1"/>
  <c r="R100" i="11"/>
  <c r="W55" i="7"/>
  <c r="W52" i="7"/>
  <c r="G53" i="7"/>
  <c r="W54" i="7"/>
  <c r="K47" i="7"/>
  <c r="G52" i="7"/>
  <c r="Q52" i="7"/>
  <c r="V53" i="7"/>
  <c r="V47" i="7" s="1"/>
  <c r="C55" i="7"/>
  <c r="H53" i="7"/>
  <c r="Q54" i="7"/>
  <c r="H54" i="7"/>
  <c r="R52" i="7"/>
  <c r="Q53" i="7"/>
  <c r="R53" i="7"/>
  <c r="S41" i="6"/>
  <c r="S48" i="5"/>
  <c r="V41" i="6"/>
  <c r="S44" i="5"/>
  <c r="T54" i="7"/>
  <c r="T55" i="7"/>
  <c r="T52" i="7"/>
  <c r="M41" i="6"/>
  <c r="F47" i="7"/>
  <c r="E41" i="5"/>
  <c r="P46" i="5"/>
  <c r="P41" i="5" s="1"/>
  <c r="S42" i="5"/>
  <c r="S41" i="5" s="1"/>
  <c r="F43" i="5"/>
  <c r="F45" i="5"/>
  <c r="S47" i="5"/>
  <c r="D42" i="5"/>
  <c r="D41" i="5" s="1"/>
  <c r="D43" i="5"/>
  <c r="S45" i="5"/>
  <c r="C41" i="6"/>
  <c r="J47" i="7"/>
  <c r="P48" i="5"/>
  <c r="T53" i="7"/>
  <c r="K48" i="5"/>
  <c r="K41" i="5" s="1"/>
  <c r="K43" i="5"/>
  <c r="K47" i="5"/>
  <c r="H5" i="5"/>
  <c r="H48" i="5" s="1"/>
  <c r="B47" i="7"/>
  <c r="S46" i="5"/>
  <c r="D47" i="7"/>
  <c r="O55" i="7"/>
  <c r="O52" i="7"/>
  <c r="O53" i="7"/>
  <c r="P47" i="5"/>
  <c r="P47" i="7"/>
  <c r="F91" i="16"/>
  <c r="F101" i="16"/>
  <c r="F164" i="4" s="1"/>
  <c r="F52" i="16"/>
  <c r="F62" i="4"/>
  <c r="F135" i="4" s="1"/>
  <c r="F54" i="8"/>
  <c r="F100" i="4"/>
  <c r="F66" i="8"/>
  <c r="F155" i="4" s="1"/>
  <c r="U45" i="5"/>
  <c r="U43" i="5"/>
  <c r="U44" i="5"/>
  <c r="U47" i="5"/>
  <c r="U46" i="5"/>
  <c r="U42" i="5"/>
  <c r="U41" i="5" s="1"/>
  <c r="M79" i="16"/>
  <c r="M108" i="4" s="1"/>
  <c r="M109" i="4"/>
  <c r="F146" i="23"/>
  <c r="T59" i="20"/>
  <c r="T113" i="4"/>
  <c r="T77" i="20"/>
  <c r="T168" i="4" s="1"/>
  <c r="N41" i="6"/>
  <c r="R46" i="5"/>
  <c r="R45" i="5"/>
  <c r="R42" i="5"/>
  <c r="R47" i="5"/>
  <c r="R44" i="5"/>
  <c r="R43" i="5"/>
  <c r="T54" i="8"/>
  <c r="T100" i="4"/>
  <c r="T66" i="8"/>
  <c r="T155" i="4" s="1"/>
  <c r="N101" i="4"/>
  <c r="N67" i="8"/>
  <c r="N156" i="4" s="1"/>
  <c r="W130" i="4"/>
  <c r="B59" i="20"/>
  <c r="B113" i="4"/>
  <c r="B77" i="20"/>
  <c r="B168" i="4" s="1"/>
  <c r="F114" i="4"/>
  <c r="F78" i="20"/>
  <c r="F169" i="4" s="1"/>
  <c r="S115" i="4"/>
  <c r="S79" i="20"/>
  <c r="S170" i="4" s="1"/>
  <c r="T132" i="23"/>
  <c r="L79" i="16"/>
  <c r="L108" i="4" s="1"/>
  <c r="L109" i="4"/>
  <c r="R45" i="6"/>
  <c r="R43" i="6"/>
  <c r="R44" i="6"/>
  <c r="R47" i="6"/>
  <c r="R42" i="6"/>
  <c r="R46" i="6"/>
  <c r="W42" i="5"/>
  <c r="W46" i="5"/>
  <c r="W43" i="5"/>
  <c r="W44" i="5"/>
  <c r="W45" i="5"/>
  <c r="W47" i="5"/>
  <c r="B134" i="4"/>
  <c r="B51" i="4"/>
  <c r="D204" i="15"/>
  <c r="B78" i="20"/>
  <c r="B169" i="4" s="1"/>
  <c r="B114" i="4"/>
  <c r="P146" i="23"/>
  <c r="H41" i="6"/>
  <c r="H129" i="4"/>
  <c r="J146" i="23"/>
  <c r="C146" i="23"/>
  <c r="M129" i="4"/>
  <c r="G160" i="19"/>
  <c r="O110" i="4"/>
  <c r="O102" i="16"/>
  <c r="O165" i="4" s="1"/>
  <c r="O79" i="16"/>
  <c r="O108" i="4" s="1"/>
  <c r="K178" i="19"/>
  <c r="U101" i="4"/>
  <c r="U67" i="8"/>
  <c r="U156" i="4" s="1"/>
  <c r="K204" i="15"/>
  <c r="F75" i="12"/>
  <c r="F105" i="4"/>
  <c r="F99" i="12"/>
  <c r="F160" i="4" s="1"/>
  <c r="Q79" i="16"/>
  <c r="Q109" i="4"/>
  <c r="Q101" i="16"/>
  <c r="Q164" i="4" s="1"/>
  <c r="T178" i="19"/>
  <c r="P110" i="4"/>
  <c r="P102" i="16"/>
  <c r="P165" i="4" s="1"/>
  <c r="V114" i="4"/>
  <c r="V78" i="20"/>
  <c r="V169" i="4" s="1"/>
  <c r="C115" i="4"/>
  <c r="C79" i="20"/>
  <c r="C170" i="4" s="1"/>
  <c r="B128" i="4"/>
  <c r="O130" i="4"/>
  <c r="S171" i="15"/>
  <c r="V91" i="16"/>
  <c r="V101" i="16"/>
  <c r="V164" i="4" s="1"/>
  <c r="V52" i="16"/>
  <c r="V62" i="4"/>
  <c r="V135" i="4" s="1"/>
  <c r="U99" i="12"/>
  <c r="U160" i="4" s="1"/>
  <c r="U75" i="12"/>
  <c r="U105" i="4"/>
  <c r="D160" i="19"/>
  <c r="L132" i="23"/>
  <c r="Q165" i="23"/>
  <c r="D128" i="4"/>
  <c r="L129" i="4"/>
  <c r="M54" i="8"/>
  <c r="M100" i="4"/>
  <c r="M66" i="8"/>
  <c r="M155" i="4" s="1"/>
  <c r="D79" i="16"/>
  <c r="D108" i="4" s="1"/>
  <c r="D109" i="4"/>
  <c r="G46" i="5"/>
  <c r="G42" i="5"/>
  <c r="G44" i="5"/>
  <c r="G45" i="5"/>
  <c r="G43" i="5"/>
  <c r="G47" i="5"/>
  <c r="N59" i="20"/>
  <c r="N113" i="4"/>
  <c r="N77" i="20"/>
  <c r="N168" i="4" s="1"/>
  <c r="G59" i="20"/>
  <c r="G113" i="4"/>
  <c r="G77" i="20"/>
  <c r="G168" i="4" s="1"/>
  <c r="S165" i="23"/>
  <c r="P165" i="23"/>
  <c r="G41" i="6"/>
  <c r="H44" i="5"/>
  <c r="H46" i="5"/>
  <c r="H43" i="5"/>
  <c r="H47" i="5"/>
  <c r="H42" i="5"/>
  <c r="H45" i="5"/>
  <c r="R117" i="11"/>
  <c r="F115" i="4"/>
  <c r="F79" i="20"/>
  <c r="F170" i="4" s="1"/>
  <c r="V59" i="20"/>
  <c r="V113" i="4"/>
  <c r="V77" i="20"/>
  <c r="V168" i="4" s="1"/>
  <c r="E54" i="8"/>
  <c r="E100" i="4"/>
  <c r="E66" i="8"/>
  <c r="E155" i="4" s="1"/>
  <c r="L48" i="6"/>
  <c r="K129" i="4"/>
  <c r="K51" i="4"/>
  <c r="L107" i="4"/>
  <c r="L73" i="12"/>
  <c r="L101" i="12"/>
  <c r="L162" i="4" s="1"/>
  <c r="T79" i="16"/>
  <c r="T108" i="4" s="1"/>
  <c r="T109" i="4"/>
  <c r="J78" i="20"/>
  <c r="J169" i="4" s="1"/>
  <c r="J114" i="4"/>
  <c r="K75" i="12"/>
  <c r="K105" i="4"/>
  <c r="K99" i="12"/>
  <c r="K160" i="4" s="1"/>
  <c r="L61" i="4"/>
  <c r="L134" i="4" s="1"/>
  <c r="D130" i="4"/>
  <c r="U129" i="4"/>
  <c r="N91" i="16"/>
  <c r="N101" i="16"/>
  <c r="N164" i="4" s="1"/>
  <c r="N52" i="16"/>
  <c r="N62" i="4"/>
  <c r="N135" i="4" s="1"/>
  <c r="N75" i="12"/>
  <c r="N105" i="4"/>
  <c r="N99" i="12"/>
  <c r="N160" i="4" s="1"/>
  <c r="E61" i="4"/>
  <c r="E134" i="4" s="1"/>
  <c r="R59" i="20"/>
  <c r="R113" i="4"/>
  <c r="R77" i="20"/>
  <c r="R168" i="4" s="1"/>
  <c r="C165" i="23"/>
  <c r="F41" i="6"/>
  <c r="M45" i="5"/>
  <c r="M46" i="5"/>
  <c r="M44" i="5"/>
  <c r="M47" i="5"/>
  <c r="M42" i="5"/>
  <c r="M43" i="5"/>
  <c r="V160" i="17"/>
  <c r="H204" i="15"/>
  <c r="L59" i="20"/>
  <c r="L113" i="4"/>
  <c r="L77" i="20"/>
  <c r="L168" i="4" s="1"/>
  <c r="B41" i="6"/>
  <c r="R75" i="12"/>
  <c r="R105" i="4"/>
  <c r="R99" i="12"/>
  <c r="R160" i="4" s="1"/>
  <c r="D43" i="6"/>
  <c r="D46" i="6"/>
  <c r="D44" i="6"/>
  <c r="D45" i="6"/>
  <c r="D42" i="6"/>
  <c r="D41" i="6" s="1"/>
  <c r="N117" i="11"/>
  <c r="M160" i="19"/>
  <c r="B132" i="23"/>
  <c r="I117" i="11"/>
  <c r="D100" i="16"/>
  <c r="D163" i="4" s="1"/>
  <c r="D61" i="4"/>
  <c r="D134" i="4" s="1"/>
  <c r="G160" i="18"/>
  <c r="F41" i="5"/>
  <c r="D129" i="4"/>
  <c r="C171" i="15"/>
  <c r="W59" i="20"/>
  <c r="W113" i="4"/>
  <c r="W77" i="20"/>
  <c r="W168" i="4" s="1"/>
  <c r="U114" i="4"/>
  <c r="U78" i="20"/>
  <c r="U169" i="4" s="1"/>
  <c r="R48" i="5"/>
  <c r="I101" i="12"/>
  <c r="I162" i="4" s="1"/>
  <c r="I107" i="4"/>
  <c r="I73" i="12"/>
  <c r="T128" i="4"/>
  <c r="F160" i="17"/>
  <c r="N114" i="4"/>
  <c r="N78" i="20"/>
  <c r="N169" i="4" s="1"/>
  <c r="T45" i="6"/>
  <c r="T43" i="6"/>
  <c r="T46" i="6"/>
  <c r="T42" i="6"/>
  <c r="T44" i="6"/>
  <c r="T51" i="4"/>
  <c r="T129" i="4"/>
  <c r="Q117" i="11"/>
  <c r="M128" i="4"/>
  <c r="O160" i="18"/>
  <c r="R146" i="23"/>
  <c r="F100" i="11"/>
  <c r="U117" i="11"/>
  <c r="J160" i="18"/>
  <c r="S114" i="4"/>
  <c r="S78" i="20"/>
  <c r="S169" i="4" s="1"/>
  <c r="S59" i="20"/>
  <c r="U54" i="8"/>
  <c r="U100" i="4"/>
  <c r="U66" i="8"/>
  <c r="U155" i="4" s="1"/>
  <c r="J55" i="4"/>
  <c r="N171" i="15"/>
  <c r="R79" i="16"/>
  <c r="R109" i="4"/>
  <c r="R101" i="16"/>
  <c r="R164" i="4" s="1"/>
  <c r="R132" i="23"/>
  <c r="N54" i="8"/>
  <c r="N100" i="4"/>
  <c r="N66" i="8"/>
  <c r="N155" i="4" s="1"/>
  <c r="J100" i="11"/>
  <c r="R55" i="4"/>
  <c r="H101" i="12"/>
  <c r="H162" i="4" s="1"/>
  <c r="H107" i="4"/>
  <c r="H73" i="12"/>
  <c r="H102" i="4" s="1"/>
  <c r="V75" i="12"/>
  <c r="V105" i="4"/>
  <c r="V99" i="12"/>
  <c r="V160" i="4" s="1"/>
  <c r="M101" i="16"/>
  <c r="M164" i="4" s="1"/>
  <c r="V115" i="4"/>
  <c r="V79" i="20"/>
  <c r="V170" i="4" s="1"/>
  <c r="J128" i="4"/>
  <c r="O59" i="20"/>
  <c r="O113" i="4"/>
  <c r="O77" i="20"/>
  <c r="O168" i="4" s="1"/>
  <c r="D101" i="16"/>
  <c r="D164" i="4" s="1"/>
  <c r="E79" i="16"/>
  <c r="E108" i="4" s="1"/>
  <c r="E109" i="4"/>
  <c r="V132" i="23"/>
  <c r="H59" i="20"/>
  <c r="H114" i="4"/>
  <c r="H78" i="20"/>
  <c r="H169" i="4" s="1"/>
  <c r="J5" i="5"/>
  <c r="Q43" i="5"/>
  <c r="Q44" i="5"/>
  <c r="Q42" i="5"/>
  <c r="Q45" i="5"/>
  <c r="Q47" i="5"/>
  <c r="Q46" i="5"/>
  <c r="L128" i="4"/>
  <c r="B75" i="12"/>
  <c r="B99" i="12"/>
  <c r="B160" i="4" s="1"/>
  <c r="B105" i="4"/>
  <c r="B171" i="15"/>
  <c r="D107" i="4"/>
  <c r="D101" i="12"/>
  <c r="D162" i="4" s="1"/>
  <c r="U146" i="23"/>
  <c r="I204" i="15"/>
  <c r="B79" i="16"/>
  <c r="B110" i="4"/>
  <c r="B102" i="16"/>
  <c r="B165" i="4" s="1"/>
  <c r="C114" i="4"/>
  <c r="C59" i="20"/>
  <c r="C78" i="20"/>
  <c r="C169" i="4" s="1"/>
  <c r="P129" i="4"/>
  <c r="K171" i="15"/>
  <c r="T204" i="15"/>
  <c r="W52" i="16"/>
  <c r="W91" i="16"/>
  <c r="W101" i="16"/>
  <c r="W164" i="4" s="1"/>
  <c r="W62" i="4"/>
  <c r="W135" i="4" s="1"/>
  <c r="P160" i="18"/>
  <c r="K79" i="16"/>
  <c r="K110" i="4"/>
  <c r="K102" i="16"/>
  <c r="K165" i="4" s="1"/>
  <c r="R78" i="20"/>
  <c r="R169" i="4" s="1"/>
  <c r="R114" i="4"/>
  <c r="K146" i="23"/>
  <c r="E171" i="15"/>
  <c r="P79" i="16"/>
  <c r="P108" i="4" s="1"/>
  <c r="P109" i="4"/>
  <c r="Q160" i="19"/>
  <c r="P178" i="19"/>
  <c r="R160" i="19"/>
  <c r="D132" i="23"/>
  <c r="D73" i="12"/>
  <c r="L130" i="4"/>
  <c r="Q107" i="4"/>
  <c r="Q101" i="12"/>
  <c r="Q162" i="4" s="1"/>
  <c r="Q73" i="12"/>
  <c r="V165" i="23"/>
  <c r="F59" i="20"/>
  <c r="F113" i="4"/>
  <c r="F77" i="20"/>
  <c r="F168" i="4" s="1"/>
  <c r="K115" i="4"/>
  <c r="K79" i="20"/>
  <c r="K170" i="4" s="1"/>
  <c r="O5" i="5"/>
  <c r="O48" i="5" s="1"/>
  <c r="J59" i="20"/>
  <c r="J113" i="4"/>
  <c r="J77" i="20"/>
  <c r="J168" i="4" s="1"/>
  <c r="M61" i="4"/>
  <c r="M134" i="4" s="1"/>
  <c r="P115" i="4"/>
  <c r="P79" i="20"/>
  <c r="P170" i="4" s="1"/>
  <c r="I54" i="8"/>
  <c r="I101" i="4"/>
  <c r="I67" i="8"/>
  <c r="I156" i="4" s="1"/>
  <c r="R101" i="4"/>
  <c r="R67" i="8"/>
  <c r="R156" i="4" s="1"/>
  <c r="H160" i="18"/>
  <c r="H146" i="23"/>
  <c r="L42" i="6"/>
  <c r="L46" i="6"/>
  <c r="L44" i="6"/>
  <c r="L45" i="6"/>
  <c r="L43" i="6"/>
  <c r="P101" i="16"/>
  <c r="P164" i="4" s="1"/>
  <c r="P91" i="16"/>
  <c r="P52" i="16"/>
  <c r="P62" i="4"/>
  <c r="P135" i="4" s="1"/>
  <c r="Q41" i="6"/>
  <c r="J75" i="12"/>
  <c r="J105" i="4"/>
  <c r="J99" i="12"/>
  <c r="J160" i="4" s="1"/>
  <c r="J171" i="15"/>
  <c r="S160" i="18"/>
  <c r="B178" i="19"/>
  <c r="J132" i="23"/>
  <c r="P65" i="8"/>
  <c r="P154" i="4" s="1"/>
  <c r="C107" i="4"/>
  <c r="C101" i="12"/>
  <c r="C162" i="4" s="1"/>
  <c r="W160" i="17"/>
  <c r="O178" i="19"/>
  <c r="N115" i="4"/>
  <c r="N79" i="20"/>
  <c r="N170" i="4" s="1"/>
  <c r="M59" i="20"/>
  <c r="M113" i="4"/>
  <c r="M77" i="20"/>
  <c r="M168" i="4" s="1"/>
  <c r="E99" i="12"/>
  <c r="E160" i="4" s="1"/>
  <c r="E75" i="12"/>
  <c r="E105" i="4"/>
  <c r="K107" i="4"/>
  <c r="K101" i="12"/>
  <c r="K162" i="4" s="1"/>
  <c r="D47" i="6"/>
  <c r="J117" i="11"/>
  <c r="S107" i="4"/>
  <c r="S101" i="12"/>
  <c r="S162" i="4" s="1"/>
  <c r="D59" i="20"/>
  <c r="D113" i="4"/>
  <c r="D77" i="20"/>
  <c r="D168" i="4" s="1"/>
  <c r="Q204" i="15"/>
  <c r="S75" i="12"/>
  <c r="S105" i="4"/>
  <c r="S99" i="12"/>
  <c r="S160" i="4" s="1"/>
  <c r="C160" i="18"/>
  <c r="V41" i="5"/>
  <c r="N41" i="5"/>
  <c r="R54" i="8"/>
  <c r="R100" i="4"/>
  <c r="R66" i="8"/>
  <c r="R155" i="4" s="1"/>
  <c r="I129" i="4"/>
  <c r="I51" i="4"/>
  <c r="U48" i="5"/>
  <c r="P204" i="15"/>
  <c r="U100" i="16"/>
  <c r="U163" i="4" s="1"/>
  <c r="U61" i="4"/>
  <c r="U134" i="4" s="1"/>
  <c r="P41" i="6"/>
  <c r="V54" i="8"/>
  <c r="V100" i="4"/>
  <c r="V66" i="8"/>
  <c r="V155" i="4" s="1"/>
  <c r="H101" i="16"/>
  <c r="H164" i="4" s="1"/>
  <c r="H91" i="16"/>
  <c r="H52" i="16"/>
  <c r="H62" i="4"/>
  <c r="H135" i="4" s="1"/>
  <c r="E160" i="19"/>
  <c r="L160" i="19"/>
  <c r="O132" i="23"/>
  <c r="O41" i="6"/>
  <c r="C129" i="4"/>
  <c r="C51" i="4"/>
  <c r="K160" i="18"/>
  <c r="G52" i="16"/>
  <c r="G91" i="16"/>
  <c r="G101" i="16"/>
  <c r="G164" i="4" s="1"/>
  <c r="G62" i="4"/>
  <c r="G135" i="4" s="1"/>
  <c r="P160" i="17"/>
  <c r="W79" i="16"/>
  <c r="W108" i="4" s="1"/>
  <c r="W109" i="4"/>
  <c r="B101" i="4"/>
  <c r="B54" i="8"/>
  <c r="B67" i="8"/>
  <c r="B156" i="4" s="1"/>
  <c r="E128" i="4"/>
  <c r="O52" i="16"/>
  <c r="O91" i="16"/>
  <c r="O101" i="16"/>
  <c r="O164" i="4" s="1"/>
  <c r="O62" i="4"/>
  <c r="O135" i="4" s="1"/>
  <c r="H79" i="16"/>
  <c r="H108" i="4" s="1"/>
  <c r="H110" i="4"/>
  <c r="H102" i="16"/>
  <c r="H165" i="4" s="1"/>
  <c r="E59" i="20"/>
  <c r="E113" i="4"/>
  <c r="E77" i="20"/>
  <c r="E168" i="4" s="1"/>
  <c r="T107" i="4"/>
  <c r="T101" i="12"/>
  <c r="G79" i="16"/>
  <c r="G108" i="4" s="1"/>
  <c r="G109" i="4"/>
  <c r="M132" i="23"/>
  <c r="N47" i="7"/>
  <c r="U59" i="20"/>
  <c r="U113" i="4"/>
  <c r="U77" i="20"/>
  <c r="U168" i="4" s="1"/>
  <c r="U100" i="11"/>
  <c r="J101" i="4"/>
  <c r="J67" i="8"/>
  <c r="J156" i="4" s="1"/>
  <c r="P55" i="4"/>
  <c r="P130" i="4" s="1"/>
  <c r="M99" i="12"/>
  <c r="M160" i="4" s="1"/>
  <c r="M75" i="12"/>
  <c r="M105" i="4"/>
  <c r="I115" i="4"/>
  <c r="I59" i="20"/>
  <c r="I79" i="20"/>
  <c r="I170" i="4" s="1"/>
  <c r="J54" i="8"/>
  <c r="J100" i="4"/>
  <c r="J66" i="8"/>
  <c r="J155" i="4" s="1"/>
  <c r="V171" i="15"/>
  <c r="H115" i="4"/>
  <c r="H79" i="20"/>
  <c r="H170" i="4" s="1"/>
  <c r="F130" i="4"/>
  <c r="T110" i="4"/>
  <c r="T102" i="16"/>
  <c r="T165" i="4" s="1"/>
  <c r="W101" i="4"/>
  <c r="W67" i="8"/>
  <c r="W156" i="4" s="1"/>
  <c r="W54" i="8"/>
  <c r="V130" i="4"/>
  <c r="N132" i="23"/>
  <c r="P107" i="4"/>
  <c r="P73" i="12"/>
  <c r="P102" i="4" s="1"/>
  <c r="P101" i="12"/>
  <c r="P162" i="4" s="1"/>
  <c r="B5" i="5"/>
  <c r="B48" i="5" s="1"/>
  <c r="I43" i="5"/>
  <c r="I44" i="5"/>
  <c r="I47" i="5"/>
  <c r="I42" i="5"/>
  <c r="I45" i="5"/>
  <c r="I46" i="5"/>
  <c r="J44" i="6"/>
  <c r="J43" i="6"/>
  <c r="J47" i="6"/>
  <c r="J42" i="6"/>
  <c r="J46" i="6"/>
  <c r="J45" i="6"/>
  <c r="H160" i="17"/>
  <c r="D48" i="6"/>
  <c r="C75" i="12"/>
  <c r="C105" i="4"/>
  <c r="C99" i="12"/>
  <c r="C160" i="4" s="1"/>
  <c r="G160" i="17"/>
  <c r="W160" i="19"/>
  <c r="B146" i="23"/>
  <c r="W132" i="23"/>
  <c r="P59" i="20"/>
  <c r="P114" i="4"/>
  <c r="P78" i="20"/>
  <c r="P169" i="4" s="1"/>
  <c r="R128" i="4"/>
  <c r="E129" i="4"/>
  <c r="H55" i="4"/>
  <c r="H130" i="4" s="1"/>
  <c r="L204" i="15"/>
  <c r="O160" i="17"/>
  <c r="H178" i="19"/>
  <c r="T160" i="19"/>
  <c r="E132" i="23"/>
  <c r="T41" i="5"/>
  <c r="M100" i="11"/>
  <c r="S129" i="4"/>
  <c r="S51" i="4"/>
  <c r="Q54" i="8"/>
  <c r="Q101" i="4"/>
  <c r="Q67" i="8"/>
  <c r="Q156" i="4" s="1"/>
  <c r="C204" i="15"/>
  <c r="K114" i="4"/>
  <c r="K78" i="20"/>
  <c r="K169" i="4" s="1"/>
  <c r="K59" i="20"/>
  <c r="U41" i="6"/>
  <c r="N130" i="4"/>
  <c r="U128" i="4"/>
  <c r="P160" i="19"/>
  <c r="S146" i="23"/>
  <c r="U132" i="23"/>
  <c r="W117" i="11"/>
  <c r="G130" i="4"/>
  <c r="T100" i="16"/>
  <c r="T163" i="4" s="1"/>
  <c r="T61" i="4"/>
  <c r="T134" i="4" s="1"/>
  <c r="S204" i="15"/>
  <c r="V146" i="23"/>
  <c r="I165" i="23"/>
  <c r="Q129" i="4"/>
  <c r="Q51" i="4"/>
  <c r="N100" i="11"/>
  <c r="U171" i="15"/>
  <c r="F132" i="23"/>
  <c r="Q115" i="4"/>
  <c r="Q59" i="20"/>
  <c r="Q79" i="20"/>
  <c r="Q170" i="4" s="1"/>
  <c r="L47" i="7" l="1"/>
  <c r="H47" i="7"/>
  <c r="W47" i="7"/>
  <c r="J108" i="4"/>
  <c r="J100" i="16"/>
  <c r="J163" i="4" s="1"/>
  <c r="G47" i="7"/>
  <c r="L100" i="16"/>
  <c r="L163" i="4" s="1"/>
  <c r="M100" i="16"/>
  <c r="M163" i="4" s="1"/>
  <c r="E51" i="4"/>
  <c r="D104" i="4"/>
  <c r="D98" i="12"/>
  <c r="D159" i="4" s="1"/>
  <c r="E47" i="7"/>
  <c r="Q47" i="7"/>
  <c r="R47" i="7"/>
  <c r="C47" i="7"/>
  <c r="P96" i="12"/>
  <c r="P157" i="4" s="1"/>
  <c r="T47" i="7"/>
  <c r="H41" i="5"/>
  <c r="O47" i="7"/>
  <c r="Q112" i="4"/>
  <c r="Q76" i="20"/>
  <c r="Q167" i="4" s="1"/>
  <c r="M73" i="12"/>
  <c r="M104" i="4"/>
  <c r="M98" i="12"/>
  <c r="M159" i="4" s="1"/>
  <c r="K112" i="4"/>
  <c r="K76" i="20"/>
  <c r="Q99" i="4"/>
  <c r="Q65" i="8"/>
  <c r="Q154" i="4" s="1"/>
  <c r="E112" i="4"/>
  <c r="E76" i="20"/>
  <c r="E167" i="4" s="1"/>
  <c r="O100" i="16"/>
  <c r="O163" i="4" s="1"/>
  <c r="O61" i="4"/>
  <c r="G100" i="16"/>
  <c r="G163" i="4" s="1"/>
  <c r="G61" i="4"/>
  <c r="V99" i="4"/>
  <c r="V65" i="8"/>
  <c r="V154" i="4" s="1"/>
  <c r="H112" i="4"/>
  <c r="H76" i="20"/>
  <c r="H167" i="4" s="1"/>
  <c r="S112" i="4"/>
  <c r="S76" i="20"/>
  <c r="S167" i="4" s="1"/>
  <c r="N104" i="4"/>
  <c r="N73" i="12"/>
  <c r="N98" i="12"/>
  <c r="N159" i="4" s="1"/>
  <c r="G41" i="5"/>
  <c r="M99" i="4"/>
  <c r="M65" i="8"/>
  <c r="B45" i="5"/>
  <c r="B42" i="5"/>
  <c r="B47" i="5"/>
  <c r="B44" i="5"/>
  <c r="B43" i="5"/>
  <c r="B46" i="5"/>
  <c r="Q102" i="4"/>
  <c r="Q96" i="12"/>
  <c r="Q157" i="4" s="1"/>
  <c r="B73" i="12"/>
  <c r="B104" i="4"/>
  <c r="B98" i="12"/>
  <c r="B159" i="4" s="1"/>
  <c r="V104" i="4"/>
  <c r="V73" i="12"/>
  <c r="V98" i="12"/>
  <c r="V159" i="4" s="1"/>
  <c r="R108" i="4"/>
  <c r="R100" i="16"/>
  <c r="R163" i="4" s="1"/>
  <c r="I102" i="4"/>
  <c r="I96" i="12"/>
  <c r="W112" i="4"/>
  <c r="W76" i="20"/>
  <c r="L112" i="4"/>
  <c r="L76" i="20"/>
  <c r="R112" i="4"/>
  <c r="R76" i="20"/>
  <c r="R167" i="4" s="1"/>
  <c r="U51" i="4"/>
  <c r="K73" i="12"/>
  <c r="K104" i="4"/>
  <c r="K98" i="12"/>
  <c r="K159" i="4" s="1"/>
  <c r="L102" i="4"/>
  <c r="L98" i="4" s="1"/>
  <c r="L96" i="12"/>
  <c r="E99" i="4"/>
  <c r="E65" i="8"/>
  <c r="N112" i="4"/>
  <c r="N76" i="20"/>
  <c r="N167" i="4" s="1"/>
  <c r="V89" i="16"/>
  <c r="W41" i="5"/>
  <c r="F100" i="16"/>
  <c r="F163" i="4" s="1"/>
  <c r="F61" i="4"/>
  <c r="Q108" i="4"/>
  <c r="Q100" i="16"/>
  <c r="Q163" i="4" s="1"/>
  <c r="M51" i="4"/>
  <c r="C73" i="12"/>
  <c r="C104" i="4"/>
  <c r="C98" i="12"/>
  <c r="C159" i="4" s="1"/>
  <c r="I41" i="5"/>
  <c r="W99" i="4"/>
  <c r="W65" i="8"/>
  <c r="J99" i="4"/>
  <c r="J65" i="8"/>
  <c r="J154" i="4" s="1"/>
  <c r="I112" i="4"/>
  <c r="I76" i="20"/>
  <c r="I167" i="4" s="1"/>
  <c r="H100" i="16"/>
  <c r="H163" i="4" s="1"/>
  <c r="H61" i="4"/>
  <c r="H134" i="4" s="1"/>
  <c r="C112" i="4"/>
  <c r="C76" i="20"/>
  <c r="J130" i="4"/>
  <c r="J51" i="4"/>
  <c r="L51" i="4"/>
  <c r="U73" i="12"/>
  <c r="U104" i="4"/>
  <c r="U98" i="12"/>
  <c r="U159" i="4" s="1"/>
  <c r="R41" i="6"/>
  <c r="R41" i="5"/>
  <c r="T112" i="4"/>
  <c r="T76" i="20"/>
  <c r="F89" i="16"/>
  <c r="U112" i="4"/>
  <c r="U76" i="20"/>
  <c r="U167" i="4" s="1"/>
  <c r="M112" i="4"/>
  <c r="M76" i="20"/>
  <c r="M167" i="4" s="1"/>
  <c r="P112" i="4"/>
  <c r="P98" i="4" s="1"/>
  <c r="P76" i="20"/>
  <c r="P167" i="4" s="1"/>
  <c r="J41" i="6"/>
  <c r="H89" i="16"/>
  <c r="P100" i="16"/>
  <c r="P163" i="4" s="1"/>
  <c r="P61" i="4"/>
  <c r="P134" i="4" s="1"/>
  <c r="W89" i="16"/>
  <c r="J46" i="5"/>
  <c r="J45" i="5"/>
  <c r="J47" i="5"/>
  <c r="J42" i="5"/>
  <c r="J44" i="5"/>
  <c r="J43" i="5"/>
  <c r="R73" i="12"/>
  <c r="R104" i="4"/>
  <c r="R98" i="12"/>
  <c r="R159" i="4" s="1"/>
  <c r="E100" i="16"/>
  <c r="T162" i="4"/>
  <c r="H98" i="4"/>
  <c r="H96" i="12"/>
  <c r="H157" i="4" s="1"/>
  <c r="B99" i="4"/>
  <c r="B65" i="8"/>
  <c r="R99" i="4"/>
  <c r="R65" i="8"/>
  <c r="R154" i="4" s="1"/>
  <c r="S73" i="12"/>
  <c r="S104" i="4"/>
  <c r="S98" i="12"/>
  <c r="S159" i="4" s="1"/>
  <c r="E73" i="12"/>
  <c r="E104" i="4"/>
  <c r="E98" i="12"/>
  <c r="E159" i="4" s="1"/>
  <c r="J73" i="12"/>
  <c r="J104" i="4"/>
  <c r="J98" i="12"/>
  <c r="J159" i="4" s="1"/>
  <c r="P89" i="16"/>
  <c r="L41" i="6"/>
  <c r="D102" i="4"/>
  <c r="D96" i="12"/>
  <c r="D157" i="4" s="1"/>
  <c r="W100" i="16"/>
  <c r="W163" i="4" s="1"/>
  <c r="W61" i="4"/>
  <c r="J48" i="5"/>
  <c r="R130" i="4"/>
  <c r="R51" i="4"/>
  <c r="T41" i="6"/>
  <c r="D51" i="4"/>
  <c r="N100" i="16"/>
  <c r="N163" i="4" s="1"/>
  <c r="N61" i="4"/>
  <c r="V112" i="4"/>
  <c r="V76" i="20"/>
  <c r="F104" i="4"/>
  <c r="F73" i="12"/>
  <c r="F98" i="12"/>
  <c r="F159" i="4" s="1"/>
  <c r="D112" i="4"/>
  <c r="D76" i="20"/>
  <c r="D167" i="4" s="1"/>
  <c r="N99" i="4"/>
  <c r="N65" i="8"/>
  <c r="N154" i="4" s="1"/>
  <c r="I99" i="4"/>
  <c r="I65" i="8"/>
  <c r="I154" i="4" s="1"/>
  <c r="J112" i="4"/>
  <c r="J76" i="20"/>
  <c r="J167" i="4" s="1"/>
  <c r="O112" i="4"/>
  <c r="O98" i="4" s="1"/>
  <c r="O76" i="20"/>
  <c r="O167" i="4" s="1"/>
  <c r="M41" i="5"/>
  <c r="G112" i="4"/>
  <c r="G98" i="4" s="1"/>
  <c r="G76" i="20"/>
  <c r="G167" i="4" s="1"/>
  <c r="T99" i="4"/>
  <c r="T65" i="8"/>
  <c r="T154" i="4" s="1"/>
  <c r="F99" i="4"/>
  <c r="F65" i="8"/>
  <c r="O89" i="16"/>
  <c r="G89" i="16"/>
  <c r="O42" i="5"/>
  <c r="O46" i="5"/>
  <c r="O47" i="5"/>
  <c r="O44" i="5"/>
  <c r="O45" i="5"/>
  <c r="O43" i="5"/>
  <c r="F112" i="4"/>
  <c r="F76" i="20"/>
  <c r="K108" i="4"/>
  <c r="K100" i="16"/>
  <c r="K163" i="4" s="1"/>
  <c r="B108" i="4"/>
  <c r="B100" i="16"/>
  <c r="B163" i="4" s="1"/>
  <c r="Q41" i="5"/>
  <c r="U99" i="4"/>
  <c r="U65" i="8"/>
  <c r="U154" i="4" s="1"/>
  <c r="N89" i="16"/>
  <c r="V100" i="16"/>
  <c r="V163" i="4" s="1"/>
  <c r="V61" i="4"/>
  <c r="B112" i="4"/>
  <c r="B76" i="20"/>
  <c r="T98" i="4" l="1"/>
  <c r="T153" i="4" s="1"/>
  <c r="I98" i="4"/>
  <c r="I153" i="4" s="1"/>
  <c r="E154" i="4"/>
  <c r="I157" i="4"/>
  <c r="O134" i="4"/>
  <c r="O51" i="4"/>
  <c r="E163" i="4"/>
  <c r="N134" i="4"/>
  <c r="N51" i="4"/>
  <c r="W134" i="4"/>
  <c r="W51" i="4"/>
  <c r="W154" i="4"/>
  <c r="F154" i="4"/>
  <c r="V167" i="4"/>
  <c r="O41" i="5"/>
  <c r="B167" i="4"/>
  <c r="S102" i="4"/>
  <c r="S98" i="4" s="1"/>
  <c r="S96" i="12"/>
  <c r="S157" i="4" s="1"/>
  <c r="R102" i="4"/>
  <c r="R98" i="4" s="1"/>
  <c r="R153" i="4" s="1"/>
  <c r="R96" i="12"/>
  <c r="R157" i="4" s="1"/>
  <c r="U102" i="4"/>
  <c r="U98" i="4" s="1"/>
  <c r="U96" i="12"/>
  <c r="U157" i="4" s="1"/>
  <c r="W98" i="4"/>
  <c r="H51" i="4"/>
  <c r="L157" i="4"/>
  <c r="B41" i="5"/>
  <c r="B98" i="4"/>
  <c r="F167" i="4"/>
  <c r="J102" i="4"/>
  <c r="J98" i="4" s="1"/>
  <c r="J153" i="4" s="1"/>
  <c r="J96" i="12"/>
  <c r="J157" i="4" s="1"/>
  <c r="T167" i="4"/>
  <c r="L153" i="4"/>
  <c r="L167" i="4"/>
  <c r="B102" i="4"/>
  <c r="B96" i="12"/>
  <c r="B157" i="4" s="1"/>
  <c r="M154" i="4"/>
  <c r="M102" i="4"/>
  <c r="M96" i="12"/>
  <c r="M157" i="4" s="1"/>
  <c r="F102" i="4"/>
  <c r="F98" i="4" s="1"/>
  <c r="F96" i="12"/>
  <c r="F157" i="4" s="1"/>
  <c r="M98" i="4"/>
  <c r="M153" i="4" s="1"/>
  <c r="G134" i="4"/>
  <c r="G51" i="4"/>
  <c r="V134" i="4"/>
  <c r="V51" i="4"/>
  <c r="D98" i="4"/>
  <c r="D153" i="4" s="1"/>
  <c r="B154" i="4"/>
  <c r="J41" i="5"/>
  <c r="C167" i="4"/>
  <c r="C102" i="4"/>
  <c r="C98" i="4" s="1"/>
  <c r="C96" i="12"/>
  <c r="C157" i="4" s="1"/>
  <c r="F134" i="4"/>
  <c r="F51" i="4"/>
  <c r="K102" i="4"/>
  <c r="K98" i="4" s="1"/>
  <c r="K96" i="12"/>
  <c r="K157" i="4" s="1"/>
  <c r="W167" i="4"/>
  <c r="V102" i="4"/>
  <c r="V98" i="4" s="1"/>
  <c r="V96" i="12"/>
  <c r="V157" i="4" s="1"/>
  <c r="Q98" i="4"/>
  <c r="E102" i="4"/>
  <c r="E98" i="4" s="1"/>
  <c r="E96" i="12"/>
  <c r="E157" i="4" s="1"/>
  <c r="N102" i="4"/>
  <c r="N98" i="4" s="1"/>
  <c r="N96" i="12"/>
  <c r="N157" i="4" s="1"/>
  <c r="P51" i="4"/>
  <c r="K167" i="4"/>
  <c r="E153" i="4" l="1"/>
  <c r="U153" i="4"/>
  <c r="P153" i="4"/>
  <c r="G153" i="4"/>
  <c r="C153" i="4"/>
  <c r="S153" i="4"/>
  <c r="B153" i="4"/>
  <c r="H153" i="4"/>
  <c r="W153" i="4"/>
  <c r="Q153" i="4"/>
  <c r="O153" i="4"/>
  <c r="K153" i="4"/>
  <c r="F153" i="4"/>
  <c r="V153" i="4"/>
  <c r="N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<sst xmlns="http://schemas.openxmlformats.org/spreadsheetml/2006/main" count="8364" uniqueCount="3249">
  <si>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</si>
  <si>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</si>
  <si>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</si>
  <si>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</si>
  <si>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</si>
  <si>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</si>
  <si>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</si>
  <si>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</si>
  <si>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</si>
  <si>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</si>
  <si>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SE</t>
  </si>
  <si>
    <t>Sweden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</si>
  <si>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</si>
  <si>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</si>
  <si>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</si>
  <si>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</si>
  <si>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</si>
  <si>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</si>
  <si>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</si>
  <si>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</si>
  <si>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</si>
  <si>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</si>
  <si>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</si>
  <si>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</si>
  <si>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</si>
  <si>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</si>
  <si>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</si>
  <si>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</si>
  <si>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</si>
  <si>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</si>
  <si>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</si>
  <si>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</si>
  <si>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</si>
  <si>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</si>
  <si>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</si>
  <si>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</si>
  <si>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</si>
  <si>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</si>
  <si>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</si>
  <si>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</si>
  <si>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</si>
  <si>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</si>
  <si>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</si>
  <si>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</si>
  <si>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</si>
  <si>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</si>
  <si>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</si>
  <si>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</si>
  <si>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</si>
  <si>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</si>
  <si>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</si>
  <si>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</si>
  <si>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</si>
  <si>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</si>
  <si>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</si>
  <si>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</si>
  <si>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</si>
  <si>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</si>
  <si>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</si>
  <si>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</si>
  <si>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</si>
  <si>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</si>
  <si>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</si>
  <si>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</si>
  <si>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</si>
  <si>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</si>
  <si>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</si>
  <si>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</si>
  <si>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</si>
  <si>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</si>
  <si>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</si>
  <si>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</si>
  <si>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</si>
  <si>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</si>
  <si>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</si>
  <si>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</si>
  <si>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</si>
  <si>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</si>
  <si>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</si>
  <si>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</si>
  <si>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</si>
  <si>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</si>
  <si>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</si>
  <si>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</si>
  <si>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</si>
  <si>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</si>
  <si>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</si>
  <si>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</si>
  <si>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</si>
  <si>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</si>
  <si>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</si>
  <si>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</si>
  <si>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</si>
  <si>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</si>
  <si>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</si>
  <si>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</si>
  <si>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</si>
  <si>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</si>
  <si>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</si>
  <si>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</si>
  <si>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</si>
  <si>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</si>
  <si>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</si>
  <si>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</si>
  <si>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</si>
  <si>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</si>
  <si>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</si>
  <si>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</si>
  <si>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</si>
  <si>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</si>
  <si>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</si>
  <si>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</si>
  <si>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PROCESS_EMI.ktCO2.SE.NSI.TOTAL</t>
  </si>
  <si>
    <t>Market shares of CO2 emissions (%)</t>
  </si>
  <si>
    <t>VA.Meuro2015.SE.ISI.BF_BOF</t>
  </si>
  <si>
    <t>VA.Meuro2015.SE.ISI.EAF</t>
  </si>
  <si>
    <t>Physical output (kt steel)</t>
  </si>
  <si>
    <t>OUTPUT.kt.SE.ISI.BF_BOF</t>
  </si>
  <si>
    <t>OUTPUT.kt.SE.ISI.EAF</t>
  </si>
  <si>
    <t>Installed capacity (kt steel production)</t>
  </si>
  <si>
    <t>CAP.kt.SE.ISI.BF_BOF</t>
  </si>
  <si>
    <t>CAP.kt.SE.ISI.EAF</t>
  </si>
  <si>
    <t>Capacity investment (kt steel production)</t>
  </si>
  <si>
    <t>NEWCAP.kt.SE.ISI.BF_BOF</t>
  </si>
  <si>
    <t>NEWCAP.kt.SE.ISI.EAF</t>
  </si>
  <si>
    <t>Decommissioned capacity (kt steel production)</t>
  </si>
  <si>
    <t>Idle capacity (kt steel production)</t>
  </si>
  <si>
    <t>FEC.ktoe.SE.ISI.TOTAL.TOTAL.TOTAL.TOTAL</t>
  </si>
  <si>
    <t>FEC.ktoe.SE.ISI.TOTAL.TOTAL.TOTAL.NONCOKE_SOLIDS</t>
  </si>
  <si>
    <t>FEC.ktoe.SE.ISI.TOTAL.TOTAL.TOTAL.COKE</t>
  </si>
  <si>
    <t>FEC.ktoe.SE.ISI.TOTAL.TOTAL.TOTAL.RFG</t>
  </si>
  <si>
    <t>FEC.ktoe.SE.ISI.TOTAL.TOTAL.TOTAL.LPG</t>
  </si>
  <si>
    <t>FEC.ktoe.SE.ISI.TOTAL.TOTAL.TOTAL.DIESEL</t>
  </si>
  <si>
    <t>FEC.ktoe.SE.ISI.TOTAL.TOTAL.TOTAL.RFO</t>
  </si>
  <si>
    <t>FEC.ktoe.SE.ISI.TOTAL.TOTAL.TOTAL.OTHER</t>
  </si>
  <si>
    <t>FEC.ktoe.SE.ISI.TOTAL.TOTAL.TOTAL.NG</t>
  </si>
  <si>
    <t>FEC.ktoe.SE.ISI.TOTAL.TOTAL.TOTAL.DERIVED</t>
  </si>
  <si>
    <t>FEC.ktoe.SE.ISI.TOTAL.TOTAL.TOTAL.BIOMASS_WASTE</t>
  </si>
  <si>
    <t>FEC.ktoe.SE.ISI.TOTAL.TOTAL.TOTAL.BIOGAS</t>
  </si>
  <si>
    <t>FEC.ktoe.SE.ISI.TOTAL.TOTAL.TOTAL.LIQBIO</t>
  </si>
  <si>
    <t>FEC.ktoe.SE.ISI.TOTAL.TOTAL.TOTAL.SOLAR</t>
  </si>
  <si>
    <t>FEC.ktoe.SE.ISI.TOTAL.TOTAL.TOTAL.GEO</t>
  </si>
  <si>
    <t>FEC.ktoe.SE.ISI.TOTAL.TOTAL.TOTAL.AMBIENT</t>
  </si>
  <si>
    <t>FEC.ktoe.SE.ISI.TOTAL.TOTAL.TOTAL.STEAM_DISTR</t>
  </si>
  <si>
    <t>FEC.ktoe.SE.ISI.TOTAL.TOTAL.TOTAL.ELEC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</si>
  <si>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</si>
  <si>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</si>
  <si>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</si>
  <si>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</si>
  <si>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</si>
  <si>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</si>
  <si>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</si>
  <si>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</si>
  <si>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</si>
  <si>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FEC.ktoe.SE.ISI.BF_BOF.TOTAL.TOTAL.TOTAL</t>
  </si>
  <si>
    <t>FEC.ktoe.SE.ISI.BF_BOF.LIGHT.GENERIC.ELEC</t>
  </si>
  <si>
    <t>FEC.ktoe.SE.ISI.BF_BOF.AIRCOMP.GENERIC.ELEC</t>
  </si>
  <si>
    <t>FEC.ktoe.SE.ISI.BF_BOF.MOTOR.GENERIC.ELEC</t>
  </si>
  <si>
    <t>FEC.ktoe.SE.ISI.BF_BOF.FANS.GENERIC.ELEC</t>
  </si>
  <si>
    <t>FEC.ktoe.SE.ISI.BF_BOF.LOW_ENTH.TOTAL.TOTAL</t>
  </si>
  <si>
    <t>Diesel oil and liquid biofuels</t>
  </si>
  <si>
    <t>FEC.ktoe.SE.ISI.BF_BOF.LOW_ENTH.THERM.DIESEL_LIQBIO</t>
  </si>
  <si>
    <t>Natural gas and biogas</t>
  </si>
  <si>
    <t>FEC.ktoe.SE.ISI.BF_BOF.LOW_ENTH.THERM.NG_BIOGAS</t>
  </si>
  <si>
    <t>FEC.ktoe.SE.ISI.BF_BOF.LOW_ENTH.THERM.SOLAR_GEO</t>
  </si>
  <si>
    <t>FEC.ktoe.SE.ISI.BF_BOF.LOW_ENTH.HP.AMBIENT</t>
  </si>
  <si>
    <t>FEC.ktoe.SE.ISI.BF_BOF.LOW_ENTH.THERM.ELEC</t>
  </si>
  <si>
    <t>Steel: Sinter/Pellet-making</t>
  </si>
  <si>
    <t>FEC.ktoe.SE.ISI.BF_BOF.SINTERING.TOTAL.TOTAL</t>
  </si>
  <si>
    <t>FEC.ktoe.SE.ISI.BF_BOF.SINTERING.THERM.NONCOKE_SOLIDS</t>
  </si>
  <si>
    <t>FEC.ktoe.SE.ISI.BF_BOF.SINTERING.THERM.RFO</t>
  </si>
  <si>
    <t>FEC.ktoe.SE.ISI.BF_BOF.SINTERING.THERM.NG_BIOGAS</t>
  </si>
  <si>
    <t>FEC.ktoe.SE.ISI.BF_BOF.SINTERING.THERM.DERIVED</t>
  </si>
  <si>
    <t>FEC.ktoe.SE.ISI.BF_BOF.SINTERING.THERM.ELEC</t>
  </si>
  <si>
    <t>Steel: Blast /Basic oxygen furnace</t>
  </si>
  <si>
    <t>FEC.ktoe.SE.ISI.BF_BOF.BLAST_FURNACE.TOTAL.TOTAL</t>
  </si>
  <si>
    <t>FEC.ktoe.SE.ISI.BF_BOF.BLAST_FURNACE.THERM.NONCOKE_SOLIDS</t>
  </si>
  <si>
    <t>FEC.ktoe.SE.ISI.BF_BOF.BLAST_FURNACE.THERM.COKE</t>
  </si>
  <si>
    <t>FEC.ktoe.SE.ISI.BF_BOF.BLAST_FURNACE.THERM.RFO</t>
  </si>
  <si>
    <t>FEC.ktoe.SE.ISI.BF_BOF.BLAST_FURNACE.THERM.NG_BIOGAS</t>
  </si>
  <si>
    <t>FEC.ktoe.SE.ISI.BF_BOF.BLAST_FURNACE.THERM.DERIVED</t>
  </si>
  <si>
    <t>Steel: Furnaces, refining and rolling</t>
  </si>
  <si>
    <t>FEC.ktoe.SE.ISI.BF_BOF.REFINING.TOTAL.TOTAL</t>
  </si>
  <si>
    <t>Steel: Furnaces, refining and rolling - Thermal</t>
  </si>
  <si>
    <t>FEC.ktoe.SE.ISI.BF_BOF.REFINING.THERM.TOTAL</t>
  </si>
  <si>
    <t>FEC.ktoe.SE.ISI.BF_BOF.REFINING.THERM.LPG</t>
  </si>
  <si>
    <t>FEC.ktoe.SE.ISI.BF_BOF.REFINING.THERM.DIESEL_LIQBIO</t>
  </si>
  <si>
    <t>FEC.ktoe.SE.ISI.BF_BOF.REFINING.THERM.RFO</t>
  </si>
  <si>
    <t>FEC.ktoe.SE.ISI.BF_BOF.REFINING.THERM.NG_BIOGAS</t>
  </si>
  <si>
    <t>Steel: Furnaces, refining and rolling - Electric</t>
  </si>
  <si>
    <t>FEC.ktoe.SE.ISI.BF_BOF.REFINING.ELEC.ELEC</t>
  </si>
  <si>
    <t>Steel: Product finishing</t>
  </si>
  <si>
    <t>Steel: Product finishing - Thermal</t>
  </si>
  <si>
    <t>FEC.ktoe.SE.ISI.BF_BOF.FINISHING.THERM.TOTAL</t>
  </si>
  <si>
    <t>FEC.ktoe.SE.ISI.BF_BOF.FINISHING.THERM.LPG</t>
  </si>
  <si>
    <t>FEC.ktoe.SE.ISI.BF_BOF.FINISHING.THERM.DIESEL_LIQBIO</t>
  </si>
  <si>
    <t>FEC.ktoe.SE.ISI.BF_BOF.FINISHING.THERM.NG_BIOGAS</t>
  </si>
  <si>
    <t>Steel: Product finishing - Steam</t>
  </si>
  <si>
    <t>FEC.ktoe.SE.ISI.BF_BOF.FINISHING_STEAM.TOTAL.TOTAL</t>
  </si>
  <si>
    <t>FEC.ktoe.SE.ISI.BF_BOF.FINISHING_STEAM.STEAM.NONCOKE_SOLIDS</t>
  </si>
  <si>
    <t>FEC.ktoe.SE.ISI.BF_BOF.FINISHING_STEAM.STEAM.RFG</t>
  </si>
  <si>
    <t>FEC.ktoe.SE.ISI.BF_BOF.FINISHING_STEAM.STEAM.LPG</t>
  </si>
  <si>
    <t>FEC.ktoe.SE.ISI.BF_BOF.FINISHING_STEAM.STEAM.DIESEL_LIQBIO</t>
  </si>
  <si>
    <t>FEC.ktoe.SE.ISI.BF_BOF.FINISHING_STEAM.STEAM.RFO</t>
  </si>
  <si>
    <t>FEC.ktoe.SE.ISI.BF_BOF.FINISHING_STEAM.STEAM.OTHER</t>
  </si>
  <si>
    <t>FEC.ktoe.SE.ISI.BF_BOF.FINISHING_STEAM.STEAM.NG_BIOGAS</t>
  </si>
  <si>
    <t>FEC.ktoe.SE.ISI.BF_BOF.FINISHING_STEAM.STEAM.DERIVED</t>
  </si>
  <si>
    <t>FEC.ktoe.SE.ISI.BF_BOF.FINISHING_STEAM.STEAM.BIOMASS_WASTE</t>
  </si>
  <si>
    <t>FEC.ktoe.SE.ISI.BF_BOF.FINISHING_STEAM.STEAM.STEAM_DISTR</t>
  </si>
  <si>
    <t>Steel: Product finishing - Electric</t>
  </si>
  <si>
    <t>FEC.ktoe.SE.ISI.BF_BOF.FINISHING.ELEC.ELEC</t>
  </si>
  <si>
    <t>FEC.ktoe.SE.ISI.EAF.TOTAL.TOTAL.TOTAL</t>
  </si>
  <si>
    <t>FEC.ktoe.SE.ISI.EAF.LIGHT.GENERIC.ELEC</t>
  </si>
  <si>
    <t>FEC.ktoe.SE.ISI.EAF.AIRCOMP.GENERIC.ELEC</t>
  </si>
  <si>
    <t>FEC.ktoe.SE.ISI.EAF.MOTOR.GENERIC.ELEC</t>
  </si>
  <si>
    <t>FEC.ktoe.SE.ISI.EAF.FANS.GENERIC.ELEC</t>
  </si>
  <si>
    <t>FEC.ktoe.SE.ISI.EAF.LOW_ENTH.TOTAL.TOTAL</t>
  </si>
  <si>
    <t>FEC.ktoe.SE.ISI.EAF.LOW_ENTH.THERM.DIESEL_LIQBIO</t>
  </si>
  <si>
    <t>FEC.ktoe.SE.ISI.EAF.LOW_ENTH.THERM.NG_BIOGAS</t>
  </si>
  <si>
    <t>FEC.ktoe.SE.ISI.EAF.LOW_ENTH.THERM.SOLAR_GEO</t>
  </si>
  <si>
    <t>FEC.ktoe.SE.ISI.EAF.LOW_ENTH.HP.AMBIENT</t>
  </si>
  <si>
    <t>FEC.ktoe.SE.ISI.EAF.LOW_ENTH.THERM.ELEC</t>
  </si>
  <si>
    <t>Steel: Smelters</t>
  </si>
  <si>
    <t>FEC.ktoe.SE.ISI.EAF.SMELTING.TOTAL.TOTAL</t>
  </si>
  <si>
    <t>FEC.ktoe.SE.ISI.EAF.SMELTING.THERM.NONCOKE_SOLIDS</t>
  </si>
  <si>
    <t>FEC.ktoe.SE.ISI.EAF.SMELTING.THERM.RFO</t>
  </si>
  <si>
    <t>FEC.ktoe.SE.ISI.EAF.SMELTING.THERM.NG_BIOGAS</t>
  </si>
  <si>
    <t>FEC.ktoe.SE.ISI.EAF.SMELTING.THERM.DERIVED</t>
  </si>
  <si>
    <t>Steel: Electric arc</t>
  </si>
  <si>
    <t>FEC.ktoe.SE.ISI.EAF.ARC_FURNACE.ELEC.ELEC</t>
  </si>
  <si>
    <t>FEC.ktoe.SE.ISI.EAF.REFINING.TOTAL.TOTAL</t>
  </si>
  <si>
    <t>FEC.ktoe.SE.ISI.EAF.REFINING.THERM.TOTAL</t>
  </si>
  <si>
    <t>FEC.ktoe.SE.ISI.EAF.REFINING.THERM.LPG</t>
  </si>
  <si>
    <t>FEC.ktoe.SE.ISI.EAF.REFINING.THERM.DIESEL_LIQBIO</t>
  </si>
  <si>
    <t>FEC.ktoe.SE.ISI.EAF.REFINING.THERM.RFO</t>
  </si>
  <si>
    <t>FEC.ktoe.SE.ISI.EAF.REFINING.THERM.NG_BIOGAS</t>
  </si>
  <si>
    <t>FEC.ktoe.SE.ISI.EAF.REFINING.ELEC.ELEC</t>
  </si>
  <si>
    <t>FEC.ktoe.SE.ISI.EAF.FINISHING.THERM.TOTAL</t>
  </si>
  <si>
    <t>FEC.ktoe.SE.ISI.EAF.FINISHING.THERM.LPG</t>
  </si>
  <si>
    <t>FEC.ktoe.SE.ISI.EAF.FINISHING.THERM.DIESEL_LIQBIO</t>
  </si>
  <si>
    <t>FEC.ktoe.SE.ISI.EAF.FINISHING.THERM.NG_BIOGAS</t>
  </si>
  <si>
    <t>FEC.ktoe.SE.ISI.EAF.FINISHING_STEAM.TOTAL.TOTAL</t>
  </si>
  <si>
    <t>FEC.ktoe.SE.ISI.EAF.FINISHING_STEAM.STEAM.NONCOKE_SOLIDS</t>
  </si>
  <si>
    <t>FEC.ktoe.SE.ISI.EAF.FINISHING_STEAM.STEAM.RFG</t>
  </si>
  <si>
    <t>FEC.ktoe.SE.ISI.EAF.FINISHING_STEAM.STEAM.LPG</t>
  </si>
  <si>
    <t>FEC.ktoe.SE.ISI.EAF.FINISHING_STEAM.STEAM.DIESEL_LIQBIO</t>
  </si>
  <si>
    <t>FEC.ktoe.SE.ISI.EAF.FINISHING_STEAM.STEAM.RFO</t>
  </si>
  <si>
    <t>FEC.ktoe.SE.ISI.EAF.FINISHING_STEAM.STEAM.OTHER</t>
  </si>
  <si>
    <t>FEC.ktoe.SE.ISI.EAF.FINISHING_STEAM.STEAM.NG_BIOGAS</t>
  </si>
  <si>
    <t>FEC.ktoe.SE.ISI.EAF.FINISHING_STEAM.STEAM.DERIVED</t>
  </si>
  <si>
    <t>FEC.ktoe.SE.ISI.EAF.FINISHING_STEAM.STEAM.BIOMASS_WASTE</t>
  </si>
  <si>
    <t>FEC.ktoe.SE.ISI.EAF.FINISHING_STEAM.STEAM.STEAM_DISTR</t>
  </si>
  <si>
    <t>FEC.ktoe.SE.ISI.EAF.FINISHING.ELEC.ELEC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</si>
  <si>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</si>
  <si>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</si>
  <si>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</si>
  <si>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UED.ktoe.SE.ISI.BF_BOF.TOTAL.TOTAL.TOTAL</t>
  </si>
  <si>
    <t>UED.ktoe.SE.ISI.BF_BOF.LIGHT.GENERIC.ELEC</t>
  </si>
  <si>
    <t>UED.ktoe.SE.ISI.BF_BOF.AIRCOMP.GENERIC.ELEC</t>
  </si>
  <si>
    <t>UED.ktoe.SE.ISI.BF_BOF.MOTOR.GENERIC.ELEC</t>
  </si>
  <si>
    <t>UED.ktoe.SE.ISI.BF_BOF.FANS.GENERIC.ELEC</t>
  </si>
  <si>
    <t>UED.ktoe.SE.ISI.BF_BOF.LOW_ENTH.TOTAL.TOTAL</t>
  </si>
  <si>
    <t>UED.ktoe.SE.ISI.BF_BOF.LOW_ENTH.THERM.DIESEL_LIQBIO</t>
  </si>
  <si>
    <t>UED.ktoe.SE.ISI.BF_BOF.LOW_ENTH.THERM.NG_BIOGAS</t>
  </si>
  <si>
    <t>UED.ktoe.SE.ISI.BF_BOF.LOW_ENTH.THERM.SOLAR_GEO</t>
  </si>
  <si>
    <t>UED.ktoe.SE.ISI.BF_BOF.LOW_ENTH.HP.AMBIENT</t>
  </si>
  <si>
    <t>UED.ktoe.SE.ISI.BF_BOF.LOW_ENTH.THERM.ELEC</t>
  </si>
  <si>
    <t>UED.ktoe.SE.ISI.BF_BOF.SINTERING.TOTAL.TOTAL</t>
  </si>
  <si>
    <t>UED.ktoe.SE.ISI.BF_BOF.SINTERING.THERM.NONCOKE_SOLIDS</t>
  </si>
  <si>
    <t>UED.ktoe.SE.ISI.BF_BOF.SINTERING.THERM.RFO</t>
  </si>
  <si>
    <t>UED.ktoe.SE.ISI.BF_BOF.SINTERING.THERM.NG_BIOGAS</t>
  </si>
  <si>
    <t>UED.ktoe.SE.ISI.BF_BOF.SINTERING.THERM.DERIVED</t>
  </si>
  <si>
    <t>UED.ktoe.SE.ISI.BF_BOF.SINTERING.THERM.ELEC</t>
  </si>
  <si>
    <t>UED.ktoe.SE.ISI.BF_BOF.BLAST_FURNACE.TOTAL.TOTAL</t>
  </si>
  <si>
    <t>UED.ktoe.SE.ISI.BF_BOF.BLAST_FURNACE.THERM.NONCOKE_SOLIDS</t>
  </si>
  <si>
    <t>UED.ktoe.SE.ISI.BF_BOF.BLAST_FURNACE.THERM.COKE</t>
  </si>
  <si>
    <t>UED.ktoe.SE.ISI.BF_BOF.BLAST_FURNACE.THERM.RFO</t>
  </si>
  <si>
    <t>UED.ktoe.SE.ISI.BF_BOF.BLAST_FURNACE.THERM.NG_BIOGAS</t>
  </si>
  <si>
    <t>UED.ktoe.SE.ISI.BF_BOF.BLAST_FURNACE.THERM.DERIVED</t>
  </si>
  <si>
    <t>UED.ktoe.SE.ISI.BF_BOF.REFINING.TOTAL.TOTAL</t>
  </si>
  <si>
    <t>UED.ktoe.SE.ISI.BF_BOF.REFINING.THERM.TOTAL</t>
  </si>
  <si>
    <t>UED.ktoe.SE.ISI.BF_BOF.REFINING.THERM.LPG</t>
  </si>
  <si>
    <t>UED.ktoe.SE.ISI.BF_BOF.REFINING.THERM.DIESEL_LIQBIO</t>
  </si>
  <si>
    <t>UED.ktoe.SE.ISI.BF_BOF.REFINING.THERM.RFO</t>
  </si>
  <si>
    <t>UED.ktoe.SE.ISI.BF_BOF.REFINING.THERM.NG_BIOGAS</t>
  </si>
  <si>
    <t>UED.ktoe.SE.ISI.BF_BOF.REFINING.ELEC.ELEC</t>
  </si>
  <si>
    <t>UED.ktoe.SE.ISI.BF_BOF.FINISHING.THERM.TOTAL</t>
  </si>
  <si>
    <t>UED.ktoe.SE.ISI.BF_BOF.FINISHING.THERM.LPG</t>
  </si>
  <si>
    <t>UED.ktoe.SE.ISI.BF_BOF.FINISHING.THERM.DIESEL_LIQBIO</t>
  </si>
  <si>
    <t>UED.ktoe.SE.ISI.BF_BOF.FINISHING.THERM.NG_BIOGAS</t>
  </si>
  <si>
    <t>UED.ktoe.SE.ISI.BF_BOF.FINISHING_STEAM.TOTAL.TOTAL</t>
  </si>
  <si>
    <t>UED.ktoe.SE.ISI.BF_BOF.FINISHING_STEAM.STEAM.NONCOKE_SOLIDS</t>
  </si>
  <si>
    <t>UED.ktoe.SE.ISI.BF_BOF.FINISHING_STEAM.STEAM.RFG</t>
  </si>
  <si>
    <t>UED.ktoe.SE.ISI.BF_BOF.FINISHING_STEAM.STEAM.LPG</t>
  </si>
  <si>
    <t>UED.ktoe.SE.ISI.BF_BOF.FINISHING_STEAM.STEAM.DIESEL_LIQBIO</t>
  </si>
  <si>
    <t>UED.ktoe.SE.ISI.BF_BOF.FINISHING_STEAM.STEAM.RFO</t>
  </si>
  <si>
    <t>UED.ktoe.SE.ISI.BF_BOF.FINISHING_STEAM.STEAM.OTHER</t>
  </si>
  <si>
    <t>UED.ktoe.SE.ISI.BF_BOF.FINISHING_STEAM.STEAM.NG_BIOGAS</t>
  </si>
  <si>
    <t>UED.ktoe.SE.ISI.BF_BOF.FINISHING_STEAM.STEAM.DERIVED</t>
  </si>
  <si>
    <t>UED.ktoe.SE.ISI.BF_BOF.FINISHING_STEAM.STEAM.BIOMASS_WASTE</t>
  </si>
  <si>
    <t>UED.ktoe.SE.ISI.BF_BOF.FINISHING_STEAM.STEAM.STEAM_DISTR</t>
  </si>
  <si>
    <t>UED.ktoe.SE.ISI.BF_BOF.FINISHING.ELEC.ELEC</t>
  </si>
  <si>
    <t>UED.ktoe.SE.ISI.EAF.TOTAL.TOTAL.TOTAL</t>
  </si>
  <si>
    <t>UED.ktoe.SE.ISI.EAF.LIGHT.GENERIC.ELEC</t>
  </si>
  <si>
    <t>UED.ktoe.SE.ISI.EAF.AIRCOMP.GENERIC.ELEC</t>
  </si>
  <si>
    <t>UED.ktoe.SE.ISI.EAF.MOTOR.GENERIC.ELEC</t>
  </si>
  <si>
    <t>UED.ktoe.SE.ISI.EAF.FANS.GENERIC.ELEC</t>
  </si>
  <si>
    <t>UED.ktoe.SE.ISI.EAF.LOW_ENTH.TOTAL.TOTAL</t>
  </si>
  <si>
    <t>UED.ktoe.SE.ISI.EAF.LOW_ENTH.THERM.DIESEL_LIQBIO</t>
  </si>
  <si>
    <t>UED.ktoe.SE.ISI.EAF.LOW_ENTH.THERM.NG_BIOGAS</t>
  </si>
  <si>
    <t>UED.ktoe.SE.ISI.EAF.LOW_ENTH.THERM.SOLAR_GEO</t>
  </si>
  <si>
    <t>UED.ktoe.SE.ISI.EAF.LOW_ENTH.HP.AMBIENT</t>
  </si>
  <si>
    <t>UED.ktoe.SE.ISI.EAF.LOW_ENTH.THERM.ELEC</t>
  </si>
  <si>
    <t>UED.ktoe.SE.ISI.EAF.SMELTING.TOTAL.TOTAL</t>
  </si>
  <si>
    <t>UED.ktoe.SE.ISI.EAF.SMELTING.THERM.NONCOKE_SOLIDS</t>
  </si>
  <si>
    <t>UED.ktoe.SE.ISI.EAF.SMELTING.THERM.RFO</t>
  </si>
  <si>
    <t>UED.ktoe.SE.ISI.EAF.SMELTING.THERM.NG_BIOGAS</t>
  </si>
  <si>
    <t>UED.ktoe.SE.ISI.EAF.SMELTING.THERM.DERIVED</t>
  </si>
  <si>
    <t>UED.ktoe.SE.ISI.EAF.ARC_FURNACE.ELEC.ELEC</t>
  </si>
  <si>
    <t>UED.ktoe.SE.ISI.EAF.REFINING.TOTAL.TOTAL</t>
  </si>
  <si>
    <t>UED.ktoe.SE.ISI.EAF.REFINING.THERM.TOTAL</t>
  </si>
  <si>
    <t>UED.ktoe.SE.ISI.EAF.REFINING.THERM.LPG</t>
  </si>
  <si>
    <t>UED.ktoe.SE.ISI.EAF.REFINING.THERM.DIESEL_LIQBIO</t>
  </si>
  <si>
    <t>UED.ktoe.SE.ISI.EAF.REFINING.THERM.RFO</t>
  </si>
  <si>
    <t>UED.ktoe.SE.ISI.EAF.REFINING.THERM.NG_BIOGAS</t>
  </si>
  <si>
    <t>UED.ktoe.SE.ISI.EAF.REFINING.ELEC.ELEC</t>
  </si>
  <si>
    <t>UED.ktoe.SE.ISI.EAF.FINISHING.THERM.TOTAL</t>
  </si>
  <si>
    <t>UED.ktoe.SE.ISI.EAF.FINISHING.THERM.LPG</t>
  </si>
  <si>
    <t>UED.ktoe.SE.ISI.EAF.FINISHING.THERM.DIESEL_LIQBIO</t>
  </si>
  <si>
    <t>UED.ktoe.SE.ISI.EAF.FINISHING.THERM.NG_BIOGAS</t>
  </si>
  <si>
    <t>UED.ktoe.SE.ISI.EAF.FINISHING_STEAM.TOTAL.TOTAL</t>
  </si>
  <si>
    <t>UED.ktoe.SE.ISI.EAF.FINISHING_STEAM.STEAM.NONCOKE_SOLIDS</t>
  </si>
  <si>
    <t>UED.ktoe.SE.ISI.EAF.FINISHING_STEAM.STEAM.RFG</t>
  </si>
  <si>
    <t>UED.ktoe.SE.ISI.EAF.FINISHING_STEAM.STEAM.LPG</t>
  </si>
  <si>
    <t>UED.ktoe.SE.ISI.EAF.FINISHING_STEAM.STEAM.DIESEL_LIQBIO</t>
  </si>
  <si>
    <t>UED.ktoe.SE.ISI.EAF.FINISHING_STEAM.STEAM.RFO</t>
  </si>
  <si>
    <t>UED.ktoe.SE.ISI.EAF.FINISHING_STEAM.STEAM.OTHER</t>
  </si>
  <si>
    <t>UED.ktoe.SE.ISI.EAF.FINISHING_STEAM.STEAM.NG_BIOGAS</t>
  </si>
  <si>
    <t>UED.ktoe.SE.ISI.EAF.FINISHING_STEAM.STEAM.DERIVED</t>
  </si>
  <si>
    <t>UED.ktoe.SE.ISI.EAF.FINISHING_STEAM.STEAM.BIOMASS_WASTE</t>
  </si>
  <si>
    <t>UED.ktoe.SE.ISI.EAF.FINISHING_STEAM.STEAM.STEAM_DISTR</t>
  </si>
  <si>
    <t>UED.ktoe.SE.ISI.EAF.FINISHING.ELEC.ELEC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</si>
  <si>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</si>
  <si>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</si>
  <si>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</si>
  <si>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FUEL_EMI.ktCO2.SE.ISI.BF_BOF.LIGHT.GENERIC.ELEC</t>
  </si>
  <si>
    <t>FUEL_EMI.ktCO2.SE.ISI.BF_BOF.AIRCOMP.GENERIC.ELEC</t>
  </si>
  <si>
    <t>FUEL_EMI.ktCO2.SE.ISI.BF_BOF.MOTOR.GENERIC.ELEC</t>
  </si>
  <si>
    <t>FUEL_EMI.ktCO2.SE.ISI.BF_BOF.FANS.GENERIC.ELEC</t>
  </si>
  <si>
    <t>FUEL_EMI.ktCO2.SE.ISI.BF_BOF.LOW_ENTH.TOTAL.TOTAL</t>
  </si>
  <si>
    <t>FUEL_EMI.ktCO2.SE.ISI.BF_BOF.LOW_ENTH.THERM.DIESEL_LIQBIO</t>
  </si>
  <si>
    <t>FUEL_EMI.ktCO2.SE.ISI.BF_BOF.LOW_ENTH.THERM.NG_BIOGAS</t>
  </si>
  <si>
    <t>FUEL_EMI.ktCO2.SE.ISI.BF_BOF.LOW_ENTH.THERM.SOLAR_GEO</t>
  </si>
  <si>
    <t>FUEL_EMI.ktCO2.SE.ISI.BF_BOF.LOW_ENTH.HP.AMBIENT</t>
  </si>
  <si>
    <t>FUEL_EMI.ktCO2.SE.ISI.BF_BOF.LOW_ENTH.THERM.ELEC</t>
  </si>
  <si>
    <t>FUEL_EMI.ktCO2.SE.ISI.BF_BOF.SINTERING.TOTAL.TOTAL</t>
  </si>
  <si>
    <t>FUEL_EMI.ktCO2.SE.ISI.BF_BOF.SINTERING.THERM.NONCOKE_SOLIDS</t>
  </si>
  <si>
    <t>FUEL_EMI.ktCO2.SE.ISI.BF_BOF.SINTERING.THERM.RFO</t>
  </si>
  <si>
    <t>FUEL_EMI.ktCO2.SE.ISI.BF_BOF.SINTERING.THERM.NG_BIOGAS</t>
  </si>
  <si>
    <t>FUEL_EMI.ktCO2.SE.ISI.BF_BOF.SINTERING.THERM.DERIVED</t>
  </si>
  <si>
    <t>FUEL_EMI.ktCO2.SE.ISI.BF_BOF.SINTERING.THERM.ELEC</t>
  </si>
  <si>
    <t>FUEL_EMI.ktCO2.SE.ISI.BF_BOF.BLAST_FURNACE.TOTAL.TOTAL</t>
  </si>
  <si>
    <t>FUEL_EMI.ktCO2.SE.ISI.BF_BOF.BLAST_FURNACE.THERM.NONCOKE_SOLIDS</t>
  </si>
  <si>
    <t>FUEL_EMI.ktCO2.SE.ISI.BF_BOF.BLAST_FURNACE.THERM.COKE</t>
  </si>
  <si>
    <t>FUEL_EMI.ktCO2.SE.ISI.BF_BOF.BLAST_FURNACE.THERM.RFO</t>
  </si>
  <si>
    <t>FUEL_EMI.ktCO2.SE.ISI.BF_BOF.BLAST_FURNACE.THERM.NG_BIOGAS</t>
  </si>
  <si>
    <t>FUEL_EMI.ktCO2.SE.ISI.BF_BOF.BLAST_FURNACE.THERM.DERIVED</t>
  </si>
  <si>
    <t>FUEL_EMI.ktCO2.SE.ISI.BF_BOF.REFINING.TOTAL.TOTAL</t>
  </si>
  <si>
    <t>FUEL_EMI.ktCO2.SE.ISI.BF_BOF.REFINING.THERM.TOTAL</t>
  </si>
  <si>
    <t>FUEL_EMI.ktCO2.SE.ISI.BF_BOF.REFINING.THERM.LPG</t>
  </si>
  <si>
    <t>FUEL_EMI.ktCO2.SE.ISI.BF_BOF.REFINING.THERM.DIESEL_LIQBIO</t>
  </si>
  <si>
    <t>FUEL_EMI.ktCO2.SE.ISI.BF_BOF.REFINING.THERM.RFO</t>
  </si>
  <si>
    <t>FUEL_EMI.ktCO2.SE.ISI.BF_BOF.REFINING.THERM.NG_BIOGAS</t>
  </si>
  <si>
    <t>FUEL_EMI.ktCO2.SE.ISI.BF_BOF.REFINING.ELEC.ELEC</t>
  </si>
  <si>
    <t>FUEL_EMI.ktCO2.SE.ISI.BF_BOF.FINISHING.THERM.TOTAL</t>
  </si>
  <si>
    <t>FUEL_EMI.ktCO2.SE.ISI.BF_BOF.FINISHING.THERM.LPG</t>
  </si>
  <si>
    <t>FUEL_EMI.ktCO2.SE.ISI.BF_BOF.FINISHING.THERM.DIESEL_LIQBIO</t>
  </si>
  <si>
    <t>FUEL_EMI.ktCO2.SE.ISI.BF_BOF.FINISHING.THERM.NG_BIOGAS</t>
  </si>
  <si>
    <t>FUEL_EMI.ktCO2.SE.ISI.BF_BOF.FINISHING_STEAM.TOTAL.TOTAL</t>
  </si>
  <si>
    <t>FUEL_EMI.ktCO2.SE.ISI.BF_BOF.FINISHING_STEAM.STEAM.NONCOKE_SOLIDS</t>
  </si>
  <si>
    <t>FUEL_EMI.ktCO2.SE.ISI.BF_BOF.FINISHING_STEAM.STEAM.RFG</t>
  </si>
  <si>
    <t>FUEL_EMI.ktCO2.SE.ISI.BF_BOF.FINISHING_STEAM.STEAM.LPG</t>
  </si>
  <si>
    <t>FUEL_EMI.ktCO2.SE.ISI.BF_BOF.FINISHING_STEAM.STEAM.DIESEL_LIQBIO</t>
  </si>
  <si>
    <t>FUEL_EMI.ktCO2.SE.ISI.BF_BOF.FINISHING_STEAM.STEAM.RFO</t>
  </si>
  <si>
    <t>FUEL_EMI.ktCO2.SE.ISI.BF_BOF.FINISHING_STEAM.STEAM.OTHER</t>
  </si>
  <si>
    <t>FUEL_EMI.ktCO2.SE.ISI.BF_BOF.FINISHING_STEAM.STEAM.NG_BIOGAS</t>
  </si>
  <si>
    <t>FUEL_EMI.ktCO2.SE.ISI.BF_BOF.FINISHING_STEAM.STEAM.DERIVED</t>
  </si>
  <si>
    <t>FUEL_EMI.ktCO2.SE.ISI.BF_BOF.FINISHING_STEAM.STEAM.BIOMASS_WASTE</t>
  </si>
  <si>
    <t>FUEL_EMI.ktCO2.SE.ISI.BF_BOF.FINISHING_STEAM.STEAM.STEAM_DISTR</t>
  </si>
  <si>
    <t>FUEL_EMI.ktCO2.SE.ISI.BF_BOF.FINISHING.ELEC.ELEC</t>
  </si>
  <si>
    <t>PROCESS_EMI.ktCO2.SE.ISI.BF_BOF</t>
  </si>
  <si>
    <t>FUEL_EMI.ktCO2.SE.ISI.EAF.LIGHT.GENERIC.ELEC</t>
  </si>
  <si>
    <t>FUEL_EMI.ktCO2.SE.ISI.EAF.AIRCOMP.GENERIC.ELEC</t>
  </si>
  <si>
    <t>FUEL_EMI.ktCO2.SE.ISI.EAF.MOTOR.GENERIC.ELEC</t>
  </si>
  <si>
    <t>FUEL_EMI.ktCO2.SE.ISI.EAF.FANS.GENERIC.ELEC</t>
  </si>
  <si>
    <t>FUEL_EMI.ktCO2.SE.ISI.EAF.LOW_ENTH.TOTAL.TOTAL</t>
  </si>
  <si>
    <t>FUEL_EMI.ktCO2.SE.ISI.EAF.LOW_ENTH.THERM.DIESEL_LIQBIO</t>
  </si>
  <si>
    <t>FUEL_EMI.ktCO2.SE.ISI.EAF.LOW_ENTH.THERM.NG_BIOGAS</t>
  </si>
  <si>
    <t>FUEL_EMI.ktCO2.SE.ISI.EAF.LOW_ENTH.THERM.SOLAR_GEO</t>
  </si>
  <si>
    <t>FUEL_EMI.ktCO2.SE.ISI.EAF.LOW_ENTH.HP.AMBIENT</t>
  </si>
  <si>
    <t>FUEL_EMI.ktCO2.SE.ISI.EAF.LOW_ENTH.THERM.ELEC</t>
  </si>
  <si>
    <t>FUEL_EMI.ktCO2.SE.ISI.EAF.SMELTING.TOTAL.TOTAL</t>
  </si>
  <si>
    <t>FUEL_EMI.ktCO2.SE.ISI.EAF.SMELTING.THERM.NONCOKE_SOLIDS</t>
  </si>
  <si>
    <t>FUEL_EMI.ktCO2.SE.ISI.EAF.SMELTING.THERM.RFO</t>
  </si>
  <si>
    <t>FUEL_EMI.ktCO2.SE.ISI.EAF.SMELTING.THERM.NG_BIOGAS</t>
  </si>
  <si>
    <t>FUEL_EMI.ktCO2.SE.ISI.EAF.SMELTING.THERM.DERIVED</t>
  </si>
  <si>
    <t>FUEL_EMI.ktCO2.SE.ISI.EAF.ARC_FURNACE.ELEC.ELEC</t>
  </si>
  <si>
    <t>FUEL_EMI.ktCO2.SE.ISI.EAF.REFINING.TOTAL.TOTAL</t>
  </si>
  <si>
    <t>FUEL_EMI.ktCO2.SE.ISI.EAF.REFINING.THERM.TOTAL</t>
  </si>
  <si>
    <t>FUEL_EMI.ktCO2.SE.ISI.EAF.REFINING.THERM.LPG</t>
  </si>
  <si>
    <t>FUEL_EMI.ktCO2.SE.ISI.EAF.REFINING.THERM.DIESEL_LIQBIO</t>
  </si>
  <si>
    <t>FUEL_EMI.ktCO2.SE.ISI.EAF.REFINING.THERM.RFO</t>
  </si>
  <si>
    <t>FUEL_EMI.ktCO2.SE.ISI.EAF.REFINING.THERM.NG_BIOGAS</t>
  </si>
  <si>
    <t>FUEL_EMI.ktCO2.SE.ISI.EAF.REFINING.ELEC.ELEC</t>
  </si>
  <si>
    <t>FUEL_EMI.ktCO2.SE.ISI.EAF.FINISHING.THERM.TOTAL</t>
  </si>
  <si>
    <t>FUEL_EMI.ktCO2.SE.ISI.EAF.FINISHING.THERM.LPG</t>
  </si>
  <si>
    <t>FUEL_EMI.ktCO2.SE.ISI.EAF.FINISHING.THERM.DIESEL_LIQBIO</t>
  </si>
  <si>
    <t>FUEL_EMI.ktCO2.SE.ISI.EAF.FINISHING.THERM.NG_BIOGAS</t>
  </si>
  <si>
    <t>FUEL_EMI.ktCO2.SE.ISI.EAF.FINISHING_STEAM.TOTAL.TOTAL</t>
  </si>
  <si>
    <t>FUEL_EMI.ktCO2.SE.ISI.EAF.FINISHING_STEAM.STEAM.NONCOKE_SOLIDS</t>
  </si>
  <si>
    <t>FUEL_EMI.ktCO2.SE.ISI.EAF.FINISHING_STEAM.STEAM.RFG</t>
  </si>
  <si>
    <t>FUEL_EMI.ktCO2.SE.ISI.EAF.FINISHING_STEAM.STEAM.LPG</t>
  </si>
  <si>
    <t>FUEL_EMI.ktCO2.SE.ISI.EAF.FINISHING_STEAM.STEAM.DIESEL_LIQBIO</t>
  </si>
  <si>
    <t>FUEL_EMI.ktCO2.SE.ISI.EAF.FINISHING_STEAM.STEAM.RFO</t>
  </si>
  <si>
    <t>FUEL_EMI.ktCO2.SE.ISI.EAF.FINISHING_STEAM.STEAM.OTHER</t>
  </si>
  <si>
    <t>FUEL_EMI.ktCO2.SE.ISI.EAF.FINISHING_STEAM.STEAM.NG_BIOGAS</t>
  </si>
  <si>
    <t>FUEL_EMI.ktCO2.SE.ISI.EAF.FINISHING_STEAM.STEAM.DERIVED</t>
  </si>
  <si>
    <t>FUEL_EMI.ktCO2.SE.ISI.EAF.FINISHING_STEAM.STEAM.BIOMASS_WASTE</t>
  </si>
  <si>
    <t>FUEL_EMI.ktCO2.SE.ISI.EAF.FINISHING_STEAM.STEAM.STEAM_DISTR</t>
  </si>
  <si>
    <t>FUEL_EMI.ktCO2.SE.ISI.EAF.FINISHING.ELEC.ELEC</t>
  </si>
  <si>
    <t>PROCESS_EMI.ktCO2.SE.ISI.EAF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</si>
  <si>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</si>
  <si>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</si>
  <si>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</si>
  <si>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</si>
  <si>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VA.Meuro2015.SE.NFM.ALUMINA</t>
  </si>
  <si>
    <t>VA.Meuro2015.SE.NFM.PRIM_ALU</t>
  </si>
  <si>
    <t>VA.Meuro2015.SE.NFM.SEC_ALU</t>
  </si>
  <si>
    <t>VA.Meuro2015.SE.NFM.OTHER_NFM</t>
  </si>
  <si>
    <t>Physical output (kt)</t>
  </si>
  <si>
    <t>Alumina production (kt)</t>
  </si>
  <si>
    <t>OUTPUT.kt.SE.NFM.ALUMINA</t>
  </si>
  <si>
    <t>Aluminium production (kt)</t>
  </si>
  <si>
    <t>OUTPUT.kt.SE.NFM.PRIM_ALU</t>
  </si>
  <si>
    <t>OUTPUT.kt.SE.NFM.SEC_ALU</t>
  </si>
  <si>
    <t>Other non-ferrous metals (kt lead eq.)</t>
  </si>
  <si>
    <t>OUTPUT.kt.SE.NFM.OTHER_NFM</t>
  </si>
  <si>
    <t>Installed capacity (kt production)</t>
  </si>
  <si>
    <t>CAP.kt.SE.NFM.ALUMINA</t>
  </si>
  <si>
    <t>CAP.kt.SE.NFM.PRIM_ALU</t>
  </si>
  <si>
    <t>CAP.kt.SE.NFM.SEC_ALU</t>
  </si>
  <si>
    <t>CAP.kt.SE.NFM.OTHER_NFM</t>
  </si>
  <si>
    <t>Capacity investment (kt production)</t>
  </si>
  <si>
    <t>NEWCAP.kt.SE.NFM.ALUMINA</t>
  </si>
  <si>
    <t>NEWCAP.kt.SE.NFM.PRIM_ALU</t>
  </si>
  <si>
    <t>NEWCAP.kt.SE.NFM.SEC_ALU</t>
  </si>
  <si>
    <t>NEWCAP.kt.SE.NFM.OTHER_NFM</t>
  </si>
  <si>
    <t>Decommissioned capacity (kt production)</t>
  </si>
  <si>
    <t>Idle capacity (kt production)</t>
  </si>
  <si>
    <t>FEC.ktoe.SE.NFM.TOTAL.TOTAL.TOTAL.TOTAL</t>
  </si>
  <si>
    <t>FEC.ktoe.SE.NFM.TOTAL.TOTAL.TOTAL.SOLIDS</t>
  </si>
  <si>
    <t>FEC.ktoe.SE.NFM.TOTAL.TOTAL.TOTAL.RFG</t>
  </si>
  <si>
    <t>FEC.ktoe.SE.NFM.TOTAL.TOTAL.TOTAL.LPG</t>
  </si>
  <si>
    <t>FEC.ktoe.SE.NFM.TOTAL.TOTAL.TOTAL.DIESEL</t>
  </si>
  <si>
    <t>FEC.ktoe.SE.NFM.TOTAL.TOTAL.TOTAL.RFO</t>
  </si>
  <si>
    <t>FEC.ktoe.SE.NFM.TOTAL.TOTAL.TOTAL.OTHER</t>
  </si>
  <si>
    <t>FEC.ktoe.SE.NFM.TOTAL.TOTAL.TOTAL.NG</t>
  </si>
  <si>
    <t>FEC.ktoe.SE.NFM.TOTAL.TOTAL.TOTAL.DERIVED</t>
  </si>
  <si>
    <t>FEC.ktoe.SE.NFM.TOTAL.TOTAL.TOTAL.BIOMASS_WASTE</t>
  </si>
  <si>
    <t>FEC.ktoe.SE.NFM.TOTAL.TOTAL.TOTAL.BIOGAS</t>
  </si>
  <si>
    <t>FEC.ktoe.SE.NFM.TOTAL.TOTAL.TOTAL.LIQBIO</t>
  </si>
  <si>
    <t>FEC.ktoe.SE.NFM.TOTAL.TOTAL.TOTAL.SOLAR</t>
  </si>
  <si>
    <t>FEC.ktoe.SE.NFM.TOTAL.TOTAL.TOTAL.GEO</t>
  </si>
  <si>
    <t>FEC.ktoe.SE.NFM.TOTAL.TOTAL.TOTAL.AMBIENT</t>
  </si>
  <si>
    <t>FEC.ktoe.SE.NFM.TOTAL.TOTAL.TOTAL.STEAM_DISTR</t>
  </si>
  <si>
    <t>FEC.ktoe.SE.NFM.TOTAL.TOTAL.TOTAL.ELEC</t>
  </si>
  <si>
    <t>FEC.ktoe.SE.NFM.ALUMINA.TOTAL.TOTAL.TOTAL</t>
  </si>
  <si>
    <t>FEC.ktoe.SE.NFM.ALUMINA.LIGHT.GENERIC.ELEC</t>
  </si>
  <si>
    <t>FEC.ktoe.SE.NFM.ALUMINA.AIRCOMP.GENERIC.ELEC</t>
  </si>
  <si>
    <t>FEC.ktoe.SE.NFM.ALUMINA.MOTOR.GENERIC.ELEC</t>
  </si>
  <si>
    <t>FEC.ktoe.SE.NFM.ALUMINA.FANS.GENERIC.ELEC</t>
  </si>
  <si>
    <t>FEC.ktoe.SE.NFM.ALUMINA.LOW_ENTH.TOTAL.TOTAL</t>
  </si>
  <si>
    <t>FEC.ktoe.SE.NFM.ALUMINA.LOW_ENTH.THERM.DIESEL_LIQBIO</t>
  </si>
  <si>
    <t>FEC.ktoe.SE.NFM.ALUMINA.LOW_ENTH.THERM.NG_BIOGAS</t>
  </si>
  <si>
    <t>FEC.ktoe.SE.NFM.ALUMINA.LOW_ENTH.THERM.SOLAR_GEO</t>
  </si>
  <si>
    <t>FEC.ktoe.SE.NFM.ALUMINA.LOW_ENTH.HP.AMBIENT</t>
  </si>
  <si>
    <t>FEC.ktoe.SE.NFM.ALUMINA.LOW_ENTH.THERM.ELEC</t>
  </si>
  <si>
    <t>Alumina production: High-enthalpy heat</t>
  </si>
  <si>
    <t>FEC.ktoe.SE.NFM.ALUMINA.A_PRODUCTION.TOTAL.TOTAL</t>
  </si>
  <si>
    <t>FEC.ktoe.SE.NFM.ALUMINA.A_PRODUCTION.STEAM.SOLIDS</t>
  </si>
  <si>
    <t>FEC.ktoe.SE.NFM.ALUMINA.A_PRODUCTION.STEAM.RFG</t>
  </si>
  <si>
    <t>FEC.ktoe.SE.NFM.ALUMINA.A_PRODUCTION.STEAM.LPG</t>
  </si>
  <si>
    <t>FEC.ktoe.SE.NFM.ALUMINA.A_PRODUCTION.STEAM.DIESEL_LIQBIO</t>
  </si>
  <si>
    <t>FEC.ktoe.SE.NFM.ALUMINA.A_PRODUCTION.STEAM.RFO</t>
  </si>
  <si>
    <t>FEC.ktoe.SE.NFM.ALUMINA.A_PRODUCTION.STEAM.OTHER</t>
  </si>
  <si>
    <t>FEC.ktoe.SE.NFM.ALUMINA.A_PRODUCTION.STEAM.NG_BIOGAS</t>
  </si>
  <si>
    <t>FEC.ktoe.SE.NFM.ALUMINA.A_PRODUCTION.STEAM.DERIVED</t>
  </si>
  <si>
    <t>FEC.ktoe.SE.NFM.ALUMINA.A_PRODUCTION.STEAM.BIOMASS_WASTE</t>
  </si>
  <si>
    <t>FEC.ktoe.SE.NFM.ALUMINA.A_PRODUCTION.STEAM.STEAM_DISTR</t>
  </si>
  <si>
    <t>Alumina production: Refining</t>
  </si>
  <si>
    <t>FEC.ktoe.SE.NFM.ALUMINA.A_REFINING.TOTAL.TOTAL</t>
  </si>
  <si>
    <t>FEC.ktoe.SE.NFM.ALUMINA.A_REFINING.THERM.LPG</t>
  </si>
  <si>
    <t>FEC.ktoe.SE.NFM.ALUMINA.A_REFINING.THERM.DIESEL_LIQBIO</t>
  </si>
  <si>
    <t>FEC.ktoe.SE.NFM.ALUMINA.A_REFINING.THERM.RFO</t>
  </si>
  <si>
    <t>FEC.ktoe.SE.NFM.ALUMINA.A_REFINING.THERM.NG_BIOGAS</t>
  </si>
  <si>
    <t>FEC.ktoe.SE.NFM.ALUMINA.A_REFINING.THERM.ELEC</t>
  </si>
  <si>
    <t>FEC.ktoe.SE.NFM.PRIM_ALU.TOTAL.TOTAL.TOTAL</t>
  </si>
  <si>
    <t>FEC.ktoe.SE.NFM.PRIM_ALU.LIGHT.GENERIC.ELEC</t>
  </si>
  <si>
    <t>FEC.ktoe.SE.NFM.PRIM_ALU.AIRCOMP.GENERIC.ELEC</t>
  </si>
  <si>
    <t>FEC.ktoe.SE.NFM.PRIM_ALU.MOTOR.GENERIC.ELEC</t>
  </si>
  <si>
    <t>FEC.ktoe.SE.NFM.PRIM_ALU.FANS.GENERIC.ELEC</t>
  </si>
  <si>
    <t>FEC.ktoe.SE.NFM.PRIM_ALU.LOW_ENTH.TOTAL.TOTAL</t>
  </si>
  <si>
    <t>FEC.ktoe.SE.NFM.PRIM_ALU.LOW_ENTH.THERM.DIESEL_LIQBIO</t>
  </si>
  <si>
    <t>FEC.ktoe.SE.NFM.PRIM_ALU.LOW_ENTH.THERM.NG_BIOGAS</t>
  </si>
  <si>
    <t>FEC.ktoe.SE.NFM.PRIM_ALU.LOW_ENTH.THERM.SOLAR_GEO</t>
  </si>
  <si>
    <t>FEC.ktoe.SE.NFM.PRIM_ALU.LOW_ENTH.HP.AMBIENT</t>
  </si>
  <si>
    <t>FEC.ktoe.SE.NFM.PRIM_ALU.LOW_ENTH.THERM.ELEC</t>
  </si>
  <si>
    <t>Aluminium electrolysis (smelting)</t>
  </si>
  <si>
    <t>FEC.ktoe.SE.NFM.PRIM_ALU.SMELTING.ELEC.ELEC</t>
  </si>
  <si>
    <t>Aluminium processing  (metallurgy e.g. cast house, reheating)</t>
  </si>
  <si>
    <t>FEC.ktoe.SE.NFM.PRIM_ALU.PROCESSING.TOTAL.TOTAL</t>
  </si>
  <si>
    <t>Aluminium processing - Thermal</t>
  </si>
  <si>
    <t>FEC.ktoe.SE.NFM.PRIM_ALU.PROCESSING.THERM.TOTAL</t>
  </si>
  <si>
    <t>FEC.ktoe.SE.NFM.PRIM_ALU.PROCESSING.THERM.LPG</t>
  </si>
  <si>
    <t>FEC.ktoe.SE.NFM.PRIM_ALU.PROCESSING.THERM.DIESEL_LIQBIO</t>
  </si>
  <si>
    <t>FEC.ktoe.SE.NFM.PRIM_ALU.PROCESSING.THERM.RFO</t>
  </si>
  <si>
    <t>FEC.ktoe.SE.NFM.PRIM_ALU.PROCESSING.THERM.NG_BIOGAS</t>
  </si>
  <si>
    <t>Aluminium processing - Electric</t>
  </si>
  <si>
    <t>FEC.ktoe.SE.NFM.PRIM_ALU.PROCESSING.ELEC.ELEC</t>
  </si>
  <si>
    <t>Aluminium finishing</t>
  </si>
  <si>
    <t>Aluminium finishing - Thermal</t>
  </si>
  <si>
    <t>FEC.ktoe.SE.NFM.PRIM_ALU.FINISHING.THERM.TOTAL</t>
  </si>
  <si>
    <t>FEC.ktoe.SE.NFM.PRIM_ALU.FINISHING.THERM.LPG</t>
  </si>
  <si>
    <t>FEC.ktoe.SE.NFM.PRIM_ALU.FINISHING.THERM.DIESEL_LIQBIO</t>
  </si>
  <si>
    <t>FEC.ktoe.SE.NFM.PRIM_ALU.FINISHING.THERM.NG_BIOGAS</t>
  </si>
  <si>
    <t>Aluminium finishing - Steam</t>
  </si>
  <si>
    <t>FEC.ktoe.SE.NFM.PRIM_ALU.FINISHING_STEAM.TOTAL.TOTAL</t>
  </si>
  <si>
    <t>FEC.ktoe.SE.NFM.PRIM_ALU.FINISHING_STEAM.STEAM.SOLIDS</t>
  </si>
  <si>
    <t>FEC.ktoe.SE.NFM.PRIM_ALU.FINISHING_STEAM.STEAM.RFG</t>
  </si>
  <si>
    <t>FEC.ktoe.SE.NFM.PRIM_ALU.FINISHING_STEAM.STEAM.LPG</t>
  </si>
  <si>
    <t>FEC.ktoe.SE.NFM.PRIM_ALU.FINISHING_STEAM.STEAM.DIESEL_LIQBIO</t>
  </si>
  <si>
    <t>FEC.ktoe.SE.NFM.PRIM_ALU.FINISHING_STEAM.STEAM.RFO</t>
  </si>
  <si>
    <t>FEC.ktoe.SE.NFM.PRIM_ALU.FINISHING_STEAM.STEAM.OTHER</t>
  </si>
  <si>
    <t>FEC.ktoe.SE.NFM.PRIM_ALU.FINISHING_STEAM.STEAM.NG_BIOGAS</t>
  </si>
  <si>
    <t>FEC.ktoe.SE.NFM.PRIM_ALU.FINISHING_STEAM.STEAM.DERIVED</t>
  </si>
  <si>
    <t>FEC.ktoe.SE.NFM.PRIM_ALU.FINISHING_STEAM.STEAM.BIOMASS_WASTE</t>
  </si>
  <si>
    <t>FEC.ktoe.SE.NFM.PRIM_ALU.FINISHING_STEAM.STEAM.STEAM_DISTR</t>
  </si>
  <si>
    <t>Aluminium finishing - Electric</t>
  </si>
  <si>
    <t>FEC.ktoe.SE.NFM.PRIM_ALU.FINISHING.ELEC.ELEC</t>
  </si>
  <si>
    <t>FEC.ktoe.SE.NFM.SEC_ALU.TOTAL.TOTAL.TOTAL</t>
  </si>
  <si>
    <t>FEC.ktoe.SE.NFM.SEC_ALU.LIGHT.GENERIC.ELEC</t>
  </si>
  <si>
    <t>FEC.ktoe.SE.NFM.SEC_ALU.AIRCOMP.GENERIC.ELEC</t>
  </si>
  <si>
    <t>FEC.ktoe.SE.NFM.SEC_ALU.MOTOR.GENERIC.ELEC</t>
  </si>
  <si>
    <t>FEC.ktoe.SE.NFM.SEC_ALU.FANS.GENERIC.ELEC</t>
  </si>
  <si>
    <t>FEC.ktoe.SE.NFM.SEC_ALU.LOW_ENTH.TOTAL.TOTAL</t>
  </si>
  <si>
    <t>FEC.ktoe.SE.NFM.SEC_ALU.LOW_ENTH.THERM.DIESEL_LIQBIO</t>
  </si>
  <si>
    <t>FEC.ktoe.SE.NFM.SEC_ALU.LOW_ENTH.THERM.NG_BIOGAS</t>
  </si>
  <si>
    <t>FEC.ktoe.SE.NFM.SEC_ALU.LOW_ENTH.THERM.SOLAR_GEO</t>
  </si>
  <si>
    <t>FEC.ktoe.SE.NFM.SEC_ALU.LOW_ENTH.HP.AMBIENT</t>
  </si>
  <si>
    <t>FEC.ktoe.SE.NFM.SEC_ALU.LOW_ENTH.THERM.ELEC</t>
  </si>
  <si>
    <t>Secondary aluminium (incl. pre-treatment, remelting)</t>
  </si>
  <si>
    <t>FEC.ktoe.SE.NFM.SEC_ALU.SEC_REMELTING.TOTAL.TOTAL</t>
  </si>
  <si>
    <t>Secondary aluminium - Thermal</t>
  </si>
  <si>
    <t>FEC.ktoe.SE.NFM.SEC_ALU.SEC_REMELTING.THERM.TOTAL</t>
  </si>
  <si>
    <t>FEC.ktoe.SE.NFM.SEC_ALU.SEC_REMELTING.THERM.LPG</t>
  </si>
  <si>
    <t>FEC.ktoe.SE.NFM.SEC_ALU.SEC_REMELTING.THERM.DIESEL_LIQBIO</t>
  </si>
  <si>
    <t>FEC.ktoe.SE.NFM.SEC_ALU.SEC_REMELTING.THERM.RFO</t>
  </si>
  <si>
    <t>FEC.ktoe.SE.NFM.SEC_ALU.SEC_REMELTING.THERM.NG_BIOGAS</t>
  </si>
  <si>
    <t>Secondary aluminium - Electric</t>
  </si>
  <si>
    <t>FEC.ktoe.SE.NFM.SEC_ALU.SEC_REMELTING.ELEC.ELEC</t>
  </si>
  <si>
    <t>FEC.ktoe.SE.NFM.SEC_ALU.SEC_PROCESSING.TOTAL.TOTAL</t>
  </si>
  <si>
    <t>FEC.ktoe.SE.NFM.SEC_ALU.SEC_PROCESSING.THERM.TOTAL</t>
  </si>
  <si>
    <t>FEC.ktoe.SE.NFM.SEC_ALU.SEC_PROCESSING.THERM.LPG</t>
  </si>
  <si>
    <t>FEC.ktoe.SE.NFM.SEC_ALU.SEC_PROCESSING.THERM.DIESEL_LIQBIO</t>
  </si>
  <si>
    <t>FEC.ktoe.SE.NFM.SEC_ALU.SEC_PROCESSING.THERM.RFO</t>
  </si>
  <si>
    <t>FEC.ktoe.SE.NFM.SEC_ALU.SEC_PROCESSING.THERM.NG_BIOGAS</t>
  </si>
  <si>
    <t>FEC.ktoe.SE.NFM.SEC_ALU.SEC_PROCESSING.ELEC.ELEC</t>
  </si>
  <si>
    <t>FEC.ktoe.SE.NFM.SEC_ALU.SEC_FINISHING.THERM.TOTAL</t>
  </si>
  <si>
    <t>FEC.ktoe.SE.NFM.SEC_ALU.SEC_FINISHING.THERM.LPG</t>
  </si>
  <si>
    <t>FEC.ktoe.SE.NFM.SEC_ALU.SEC_FINISHING.THERM.DIESEL_LIQBIO</t>
  </si>
  <si>
    <t>FEC.ktoe.SE.NFM.SEC_ALU.SEC_FINISHING.THERM.NG_BIOGAS</t>
  </si>
  <si>
    <t>FEC.ktoe.SE.NFM.SEC_ALU.SEC_FINISHING_STEAM.TOTAL.TOTAL</t>
  </si>
  <si>
    <t>FEC.ktoe.SE.NFM.SEC_ALU.SEC_FINISHING_STEAM.STEAM.SOLIDS</t>
  </si>
  <si>
    <t>FEC.ktoe.SE.NFM.SEC_ALU.SEC_FINISHING_STEAM.STEAM.RFG</t>
  </si>
  <si>
    <t>FEC.ktoe.SE.NFM.SEC_ALU.SEC_FINISHING_STEAM.STEAM.LPG</t>
  </si>
  <si>
    <t>FEC.ktoe.SE.NFM.SEC_ALU.SEC_FINISHING_STEAM.STEAM.DIESEL_LIQBIO</t>
  </si>
  <si>
    <t>FEC.ktoe.SE.NFM.SEC_ALU.SEC_FINISHING_STEAM.STEAM.RFO</t>
  </si>
  <si>
    <t>FEC.ktoe.SE.NFM.SEC_ALU.SEC_FINISHING_STEAM.STEAM.OTHER</t>
  </si>
  <si>
    <t>FEC.ktoe.SE.NFM.SEC_ALU.SEC_FINISHING_STEAM.STEAM.NG_BIOGAS</t>
  </si>
  <si>
    <t>FEC.ktoe.SE.NFM.SEC_ALU.SEC_FINISHING_STEAM.STEAM.DERIVED</t>
  </si>
  <si>
    <t>FEC.ktoe.SE.NFM.SEC_ALU.SEC_FINISHING_STEAM.STEAM.BIOMASS_WASTE</t>
  </si>
  <si>
    <t>FEC.ktoe.SE.NFM.SEC_ALU.SEC_FINISHING_STEAM.STEAM.STEAM_DISTR</t>
  </si>
  <si>
    <t>FEC.ktoe.SE.NFM.SEC_ALU.SEC_FINISHING.ELEC.ELEC</t>
  </si>
  <si>
    <t>FEC.ktoe.SE.NFM.OTHER_NFM.TOTAL.TOTAL.TOTAL</t>
  </si>
  <si>
    <t>FEC.ktoe.SE.NFM.OTHER_NFM.LIGHT.GENERIC.ELEC</t>
  </si>
  <si>
    <t>FEC.ktoe.SE.NFM.OTHER_NFM.AIRCOMP.GENERIC.ELEC</t>
  </si>
  <si>
    <t>FEC.ktoe.SE.NFM.OTHER_NFM.MOTOR.GENERIC.ELEC</t>
  </si>
  <si>
    <t>FEC.ktoe.SE.NFM.OTHER_NFM.FANS.GENERIC.ELEC</t>
  </si>
  <si>
    <t>FEC.ktoe.SE.NFM.OTHER_NFM.LOW_ENTH.TOTAL.TOTAL</t>
  </si>
  <si>
    <t>FEC.ktoe.SE.NFM.OTHER_NFM.LOW_ENTH.THERM.DIESEL_LIQBIO</t>
  </si>
  <si>
    <t>FEC.ktoe.SE.NFM.OTHER_NFM.LOW_ENTH.THERM.NG_BIOGAS</t>
  </si>
  <si>
    <t>FEC.ktoe.SE.NFM.OTHER_NFM.LOW_ENTH.THERM.SOLAR_GEO</t>
  </si>
  <si>
    <t>FEC.ktoe.SE.NFM.OTHER_NFM.LOW_ENTH.HP.AMBIENT</t>
  </si>
  <si>
    <t>FEC.ktoe.SE.NFM.OTHER_NFM.LOW_ENTH.THERM.ELEC</t>
  </si>
  <si>
    <t>Other Metals: production</t>
  </si>
  <si>
    <t>FEC.ktoe.SE.NFM.OTHER_NFM.OTH_PRODUCTION.TOTAL.TOTAL</t>
  </si>
  <si>
    <t>Metal production - Thermal</t>
  </si>
  <si>
    <t>FEC.ktoe.SE.NFM.OTHER_NFM.OTH_PRODUCTION.THERM.TOTAL</t>
  </si>
  <si>
    <t>FEC.ktoe.SE.NFM.OTHER_NFM.OTH_PRODUCTION.THERM.SOLIDS</t>
  </si>
  <si>
    <t>FEC.ktoe.SE.NFM.OTHER_NFM.OTH_PRODUCTION.THERM.LPG</t>
  </si>
  <si>
    <t>FEC.ktoe.SE.NFM.OTHER_NFM.OTH_PRODUCTION.THERM.DIESEL_LIQBIO</t>
  </si>
  <si>
    <t>FEC.ktoe.SE.NFM.OTHER_NFM.OTH_PRODUCTION.THERM.RFO</t>
  </si>
  <si>
    <t>FEC.ktoe.SE.NFM.OTHER_NFM.OTH_PRODUCTION.THERM.NG_BIOGAS</t>
  </si>
  <si>
    <t>Metal production - Electric</t>
  </si>
  <si>
    <t>FEC.ktoe.SE.NFM.OTHER_NFM.OTH_PRODUCTION.ELEC.ELEC</t>
  </si>
  <si>
    <t>Metal processing  (metallurgy e.g. cast house, reheating)</t>
  </si>
  <si>
    <t>FEC.ktoe.SE.NFM.OTHER_NFM.OTH_PROCESSING.TOTAL.TOTAL</t>
  </si>
  <si>
    <t>Metal processing - Thermal</t>
  </si>
  <si>
    <t>FEC.ktoe.SE.NFM.OTHER_NFM.OTH_PROCESSING.THERM.TOTAL</t>
  </si>
  <si>
    <t>FEC.ktoe.SE.NFM.OTHER_NFM.OTH_PROCESSING.THERM.LPG</t>
  </si>
  <si>
    <t>FEC.ktoe.SE.NFM.OTHER_NFM.OTH_PROCESSING.THERM.DIESEL_LIQBIO</t>
  </si>
  <si>
    <t>FEC.ktoe.SE.NFM.OTHER_NFM.OTH_PROCESSING.THERM.RFO</t>
  </si>
  <si>
    <t>FEC.ktoe.SE.NFM.OTHER_NFM.OTH_PROCESSING.THERM.NG_BIOGAS</t>
  </si>
  <si>
    <t>Metal processing - Electric</t>
  </si>
  <si>
    <t>FEC.ktoe.SE.NFM.OTHER_NFM.OTH_PROCESSING.ELEC.ELEC</t>
  </si>
  <si>
    <t>Metal finishing</t>
  </si>
  <si>
    <t>Metal finishing - Thermal</t>
  </si>
  <si>
    <t>FEC.ktoe.SE.NFM.OTHER_NFM.OTH_FINISHING.THERM.TOTAL</t>
  </si>
  <si>
    <t>FEC.ktoe.SE.NFM.OTHER_NFM.OTH_FINISHING.THERM.LPG</t>
  </si>
  <si>
    <t>FEC.ktoe.SE.NFM.OTHER_NFM.OTH_FINISHING.THERM.DIESEL_LIQBIO</t>
  </si>
  <si>
    <t>FEC.ktoe.SE.NFM.OTHER_NFM.OTH_FINISHING.THERM.NG_BIOGAS</t>
  </si>
  <si>
    <t>Metal finishing - Steam</t>
  </si>
  <si>
    <t>FEC.ktoe.SE.NFM.OTHER_NFM.OTH_FINISHING_STEAM.TOTAL.TOTAL</t>
  </si>
  <si>
    <t>FEC.ktoe.SE.NFM.OTHER_NFM.OTH_FINISHING_STEAM.STEAM.SOLIDS</t>
  </si>
  <si>
    <t>FEC.ktoe.SE.NFM.OTHER_NFM.OTH_FINISHING_STEAM.STEAM.RFG</t>
  </si>
  <si>
    <t>FEC.ktoe.SE.NFM.OTHER_NFM.OTH_FINISHING_STEAM.STEAM.LPG</t>
  </si>
  <si>
    <t>FEC.ktoe.SE.NFM.OTHER_NFM.OTH_FINISHING_STEAM.STEAM.DIESEL_LIQBIO</t>
  </si>
  <si>
    <t>FEC.ktoe.SE.NFM.OTHER_NFM.OTH_FINISHING_STEAM.STEAM.RFO</t>
  </si>
  <si>
    <t>FEC.ktoe.SE.NFM.OTHER_NFM.OTH_FINISHING_STEAM.STEAM.OTHER</t>
  </si>
  <si>
    <t>FEC.ktoe.SE.NFM.OTHER_NFM.OTH_FINISHING_STEAM.STEAM.NG_BIOGAS</t>
  </si>
  <si>
    <t>FEC.ktoe.SE.NFM.OTHER_NFM.OTH_FINISHING_STEAM.STEAM.DERIVED</t>
  </si>
  <si>
    <t>FEC.ktoe.SE.NFM.OTHER_NFM.OTH_FINISHING_STEAM.STEAM.BIOMASS_WASTE</t>
  </si>
  <si>
    <t>FEC.ktoe.SE.NFM.OTHER_NFM.OTH_FINISHING_STEAM.STEAM.STEAM_DISTR</t>
  </si>
  <si>
    <t>Metal finishing - Electric</t>
  </si>
  <si>
    <t>FEC.ktoe.SE.NFM.OTHER_NFM.OTH_FINISHING.ELEC.ELEC</t>
  </si>
  <si>
    <t>UED.ktoe.SE.NFM.ALUMINA.TOTAL.TOTAL.TOTAL</t>
  </si>
  <si>
    <t>UED.ktoe.SE.NFM.ALUMINA.LIGHT.GENERIC.ELEC</t>
  </si>
  <si>
    <t>UED.ktoe.SE.NFM.ALUMINA.AIRCOMP.GENERIC.ELEC</t>
  </si>
  <si>
    <t>UED.ktoe.SE.NFM.ALUMINA.MOTOR.GENERIC.ELEC</t>
  </si>
  <si>
    <t>UED.ktoe.SE.NFM.ALUMINA.FANS.GENERIC.ELEC</t>
  </si>
  <si>
    <t>UED.ktoe.SE.NFM.ALUMINA.LOW_ENTH.TOTAL.TOTAL</t>
  </si>
  <si>
    <t>UED.ktoe.SE.NFM.ALUMINA.LOW_ENTH.THERM.DIESEL_LIQBIO</t>
  </si>
  <si>
    <t>UED.ktoe.SE.NFM.ALUMINA.LOW_ENTH.THERM.NG_BIOGAS</t>
  </si>
  <si>
    <t>UED.ktoe.SE.NFM.ALUMINA.LOW_ENTH.THERM.SOLAR_GEO</t>
  </si>
  <si>
    <t>UED.ktoe.SE.NFM.ALUMINA.LOW_ENTH.HP.AMBIENT</t>
  </si>
  <si>
    <t>UED.ktoe.SE.NFM.ALUMINA.LOW_ENTH.THERM.ELEC</t>
  </si>
  <si>
    <t>UED.ktoe.SE.NFM.ALUMINA.A_PRODUCTION.TOTAL.TOTAL</t>
  </si>
  <si>
    <t>UED.ktoe.SE.NFM.ALUMINA.A_PRODUCTION.STEAM.SOLIDS</t>
  </si>
  <si>
    <t>UED.ktoe.SE.NFM.ALUMINA.A_PRODUCTION.STEAM.RFG</t>
  </si>
  <si>
    <t>UED.ktoe.SE.NFM.ALUMINA.A_PRODUCTION.STEAM.LPG</t>
  </si>
  <si>
    <t>UED.ktoe.SE.NFM.ALUMINA.A_PRODUCTION.STEAM.DIESEL_LIQBIO</t>
  </si>
  <si>
    <t>UED.ktoe.SE.NFM.ALUMINA.A_PRODUCTION.STEAM.RFO</t>
  </si>
  <si>
    <t>UED.ktoe.SE.NFM.ALUMINA.A_PRODUCTION.STEAM.OTHER</t>
  </si>
  <si>
    <t>UED.ktoe.SE.NFM.ALUMINA.A_PRODUCTION.STEAM.NG_BIOGAS</t>
  </si>
  <si>
    <t>UED.ktoe.SE.NFM.ALUMINA.A_PRODUCTION.STEAM.DERIVED</t>
  </si>
  <si>
    <t>UED.ktoe.SE.NFM.ALUMINA.A_PRODUCTION.STEAM.BIOMASS_WASTE</t>
  </si>
  <si>
    <t>UED.ktoe.SE.NFM.ALUMINA.A_PRODUCTION.STEAM.STEAM_DISTR</t>
  </si>
  <si>
    <t>UED.ktoe.SE.NFM.ALUMINA.A_REFINING.TOTAL.TOTAL</t>
  </si>
  <si>
    <t>UED.ktoe.SE.NFM.ALUMINA.A_REFINING.THERM.LPG</t>
  </si>
  <si>
    <t>UED.ktoe.SE.NFM.ALUMINA.A_REFINING.THERM.DIESEL_LIQBIO</t>
  </si>
  <si>
    <t>UED.ktoe.SE.NFM.ALUMINA.A_REFINING.THERM.RFO</t>
  </si>
  <si>
    <t>UED.ktoe.SE.NFM.ALUMINA.A_REFINING.THERM.NG_BIOGAS</t>
  </si>
  <si>
    <t>UED.ktoe.SE.NFM.ALUMINA.A_REFINING.THERM.ELEC</t>
  </si>
  <si>
    <t>UED.ktoe.SE.NFM.PRIM_ALU.TOTAL.TOTAL.TOTAL</t>
  </si>
  <si>
    <t>UED.ktoe.SE.NFM.PRIM_ALU.LIGHT.GENERIC.ELEC</t>
  </si>
  <si>
    <t>UED.ktoe.SE.NFM.PRIM_ALU.AIRCOMP.GENERIC.ELEC</t>
  </si>
  <si>
    <t>UED.ktoe.SE.NFM.PRIM_ALU.MOTOR.GENERIC.ELEC</t>
  </si>
  <si>
    <t>UED.ktoe.SE.NFM.PRIM_ALU.FANS.GENERIC.ELEC</t>
  </si>
  <si>
    <t>UED.ktoe.SE.NFM.PRIM_ALU.LOW_ENTH.TOTAL.TOTAL</t>
  </si>
  <si>
    <t>UED.ktoe.SE.NFM.PRIM_ALU.LOW_ENTH.THERM.DIESEL_LIQBIO</t>
  </si>
  <si>
    <t>UED.ktoe.SE.NFM.PRIM_ALU.LOW_ENTH.THERM.NG_BIOGAS</t>
  </si>
  <si>
    <t>UED.ktoe.SE.NFM.PRIM_ALU.LOW_ENTH.THERM.SOLAR_GEO</t>
  </si>
  <si>
    <t>UED.ktoe.SE.NFM.PRIM_ALU.LOW_ENTH.HP.AMBIENT</t>
  </si>
  <si>
    <t>UED.ktoe.SE.NFM.PRIM_ALU.LOW_ENTH.THERM.ELEC</t>
  </si>
  <si>
    <t>UED.ktoe.SE.NFM.PRIM_ALU.SMELTING.ELEC.ELEC</t>
  </si>
  <si>
    <t>UED.ktoe.SE.NFM.PRIM_ALU.PROCESSING.TOTAL.TOTAL</t>
  </si>
  <si>
    <t>UED.ktoe.SE.NFM.PRIM_ALU.PROCESSING.THERM.TOTAL</t>
  </si>
  <si>
    <t>UED.ktoe.SE.NFM.PRIM_ALU.PROCESSING.THERM.LPG</t>
  </si>
  <si>
    <t>UED.ktoe.SE.NFM.PRIM_ALU.PROCESSING.THERM.DIESEL_LIQBIO</t>
  </si>
  <si>
    <t>UED.ktoe.SE.NFM.PRIM_ALU.PROCESSING.THERM.RFO</t>
  </si>
  <si>
    <t>UED.ktoe.SE.NFM.PRIM_ALU.PROCESSING.THERM.NG_BIOGAS</t>
  </si>
  <si>
    <t>UED.ktoe.SE.NFM.PRIM_ALU.PROCESSING.ELEC.ELEC</t>
  </si>
  <si>
    <t>UED.ktoe.SE.NFM.PRIM_ALU.FINISHING.THERM.TOTAL</t>
  </si>
  <si>
    <t>UED.ktoe.SE.NFM.PRIM_ALU.FINISHING.THERM.LPG</t>
  </si>
  <si>
    <t>UED.ktoe.SE.NFM.PRIM_ALU.FINISHING.THERM.DIESEL_LIQBIO</t>
  </si>
  <si>
    <t>UED.ktoe.SE.NFM.PRIM_ALU.FINISHING.THERM.NG_BIOGAS</t>
  </si>
  <si>
    <t>UED.ktoe.SE.NFM.PRIM_ALU.FINISHING_STEAM.TOTAL.TOTAL</t>
  </si>
  <si>
    <t>UED.ktoe.SE.NFM.PRIM_ALU.FINISHING_STEAM.STEAM.SOLIDS</t>
  </si>
  <si>
    <t>UED.ktoe.SE.NFM.PRIM_ALU.FINISHING_STEAM.STEAM.RFG</t>
  </si>
  <si>
    <t>UED.ktoe.SE.NFM.PRIM_ALU.FINISHING_STEAM.STEAM.LPG</t>
  </si>
  <si>
    <t>UED.ktoe.SE.NFM.PRIM_ALU.FINISHING_STEAM.STEAM.DIESEL_LIQBIO</t>
  </si>
  <si>
    <t>UED.ktoe.SE.NFM.PRIM_ALU.FINISHING_STEAM.STEAM.RFO</t>
  </si>
  <si>
    <t>UED.ktoe.SE.NFM.PRIM_ALU.FINISHING_STEAM.STEAM.OTHER</t>
  </si>
  <si>
    <t>UED.ktoe.SE.NFM.PRIM_ALU.FINISHING_STEAM.STEAM.NG_BIOGAS</t>
  </si>
  <si>
    <t>UED.ktoe.SE.NFM.PRIM_ALU.FINISHING_STEAM.STEAM.DERIVED</t>
  </si>
  <si>
    <t>UED.ktoe.SE.NFM.PRIM_ALU.FINISHING_STEAM.STEAM.BIOMASS_WASTE</t>
  </si>
  <si>
    <t>UED.ktoe.SE.NFM.PRIM_ALU.FINISHING_STEAM.STEAM.STEAM_DISTR</t>
  </si>
  <si>
    <t>UED.ktoe.SE.NFM.PRIM_ALU.FINISHING.ELEC.ELEC</t>
  </si>
  <si>
    <t>UED.ktoe.SE.NFM.SEC_ALU.TOTAL.TOTAL.TOTAL</t>
  </si>
  <si>
    <t>UED.ktoe.SE.NFM.SEC_ALU.LIGHT.GENERIC.ELEC</t>
  </si>
  <si>
    <t>UED.ktoe.SE.NFM.SEC_ALU.AIRCOMP.GENERIC.ELEC</t>
  </si>
  <si>
    <t>UED.ktoe.SE.NFM.SEC_ALU.MOTOR.GENERIC.ELEC</t>
  </si>
  <si>
    <t>UED.ktoe.SE.NFM.SEC_ALU.FANS.GENERIC.ELEC</t>
  </si>
  <si>
    <t>UED.ktoe.SE.NFM.SEC_ALU.LOW_ENTH.TOTAL.TOTAL</t>
  </si>
  <si>
    <t>UED.ktoe.SE.NFM.SEC_ALU.LOW_ENTH.THERM.DIESEL_LIQBIO</t>
  </si>
  <si>
    <t>UED.ktoe.SE.NFM.SEC_ALU.LOW_ENTH.THERM.NG_BIOGAS</t>
  </si>
  <si>
    <t>UED.ktoe.SE.NFM.SEC_ALU.LOW_ENTH.THERM.SOLAR_GEO</t>
  </si>
  <si>
    <t>UED.ktoe.SE.NFM.SEC_ALU.LOW_ENTH.HP.AMBIENT</t>
  </si>
  <si>
    <t>UED.ktoe.SE.NFM.SEC_ALU.LOW_ENTH.THERM.ELEC</t>
  </si>
  <si>
    <t>UED.ktoe.SE.NFM.SEC_ALU.SEC_REMELTING.TOTAL.TOTAL</t>
  </si>
  <si>
    <t>UED.ktoe.SE.NFM.SEC_ALU.SEC_REMELTING.THERM.TOTAL</t>
  </si>
  <si>
    <t>UED.ktoe.SE.NFM.SEC_ALU.SEC_REMELTING.THERM.LPG</t>
  </si>
  <si>
    <t>UED.ktoe.SE.NFM.SEC_ALU.SEC_REMELTING.THERM.DIESEL_LIQBIO</t>
  </si>
  <si>
    <t>UED.ktoe.SE.NFM.SEC_ALU.SEC_REMELTING.THERM.RFO</t>
  </si>
  <si>
    <t>UED.ktoe.SE.NFM.SEC_ALU.SEC_REMELTING.THERM.NG_BIOGAS</t>
  </si>
  <si>
    <t>UED.ktoe.SE.NFM.SEC_ALU.SEC_REMELTING.ELEC.ELEC</t>
  </si>
  <si>
    <t>UED.ktoe.SE.NFM.SEC_ALU.SEC_PROCESSING.TOTAL.TOTAL</t>
  </si>
  <si>
    <t>UED.ktoe.SE.NFM.SEC_ALU.SEC_PROCESSING.THERM.TOTAL</t>
  </si>
  <si>
    <t>UED.ktoe.SE.NFM.SEC_ALU.SEC_PROCESSING.THERM.LPG</t>
  </si>
  <si>
    <t>UED.ktoe.SE.NFM.SEC_ALU.SEC_PROCESSING.THERM.DIESEL_LIQBIO</t>
  </si>
  <si>
    <t>UED.ktoe.SE.NFM.SEC_ALU.SEC_PROCESSING.THERM.RFO</t>
  </si>
  <si>
    <t>UED.ktoe.SE.NFM.SEC_ALU.SEC_PROCESSING.THERM.NG_BIOGAS</t>
  </si>
  <si>
    <t>UED.ktoe.SE.NFM.SEC_ALU.SEC_PROCESSING.ELEC.ELEC</t>
  </si>
  <si>
    <t>UED.ktoe.SE.NFM.SEC_ALU.SEC_FINISHING.THERM.TOTAL</t>
  </si>
  <si>
    <t>UED.ktoe.SE.NFM.SEC_ALU.SEC_FINISHING.THERM.LPG</t>
  </si>
  <si>
    <t>UED.ktoe.SE.NFM.SEC_ALU.SEC_FINISHING.THERM.DIESEL_LIQBIO</t>
  </si>
  <si>
    <t>UED.ktoe.SE.NFM.SEC_ALU.SEC_FINISHING.THERM.NG_BIOGAS</t>
  </si>
  <si>
    <t>UED.ktoe.SE.NFM.SEC_ALU.SEC_FINISHING_STEAM.TOTAL.TOTAL</t>
  </si>
  <si>
    <t>UED.ktoe.SE.NFM.SEC_ALU.SEC_FINISHING_STEAM.STEAM.SOLIDS</t>
  </si>
  <si>
    <t>UED.ktoe.SE.NFM.SEC_ALU.SEC_FINISHING_STEAM.STEAM.RFG</t>
  </si>
  <si>
    <t>UED.ktoe.SE.NFM.SEC_ALU.SEC_FINISHING_STEAM.STEAM.LPG</t>
  </si>
  <si>
    <t>UED.ktoe.SE.NFM.SEC_ALU.SEC_FINISHING_STEAM.STEAM.DIESEL_LIQBIO</t>
  </si>
  <si>
    <t>UED.ktoe.SE.NFM.SEC_ALU.SEC_FINISHING_STEAM.STEAM.RFO</t>
  </si>
  <si>
    <t>UED.ktoe.SE.NFM.SEC_ALU.SEC_FINISHING_STEAM.STEAM.OTHER</t>
  </si>
  <si>
    <t>UED.ktoe.SE.NFM.SEC_ALU.SEC_FINISHING_STEAM.STEAM.NG_BIOGAS</t>
  </si>
  <si>
    <t>UED.ktoe.SE.NFM.SEC_ALU.SEC_FINISHING_STEAM.STEAM.DERIVED</t>
  </si>
  <si>
    <t>UED.ktoe.SE.NFM.SEC_ALU.SEC_FINISHING_STEAM.STEAM.BIOMASS_WASTE</t>
  </si>
  <si>
    <t>UED.ktoe.SE.NFM.SEC_ALU.SEC_FINISHING_STEAM.STEAM.STEAM_DISTR</t>
  </si>
  <si>
    <t>UED.ktoe.SE.NFM.SEC_ALU.SEC_FINISHING.ELEC.ELEC</t>
  </si>
  <si>
    <t>UED.ktoe.SE.NFM.OTHER_NFM.TOTAL.TOTAL.TOTAL</t>
  </si>
  <si>
    <t>UED.ktoe.SE.NFM.OTHER_NFM.LIGHT.GENERIC.ELEC</t>
  </si>
  <si>
    <t>UED.ktoe.SE.NFM.OTHER_NFM.AIRCOMP.GENERIC.ELEC</t>
  </si>
  <si>
    <t>UED.ktoe.SE.NFM.OTHER_NFM.MOTOR.GENERIC.ELEC</t>
  </si>
  <si>
    <t>UED.ktoe.SE.NFM.OTHER_NFM.FANS.GENERIC.ELEC</t>
  </si>
  <si>
    <t>UED.ktoe.SE.NFM.OTHER_NFM.LOW_ENTH.TOTAL.TOTAL</t>
  </si>
  <si>
    <t>UED.ktoe.SE.NFM.OTHER_NFM.LOW_ENTH.THERM.DIESEL_LIQBIO</t>
  </si>
  <si>
    <t>UED.ktoe.SE.NFM.OTHER_NFM.LOW_ENTH.THERM.NG_BIOGAS</t>
  </si>
  <si>
    <t>UED.ktoe.SE.NFM.OTHER_NFM.LOW_ENTH.THERM.SOLAR_GEO</t>
  </si>
  <si>
    <t>UED.ktoe.SE.NFM.OTHER_NFM.LOW_ENTH.HP.AMBIENT</t>
  </si>
  <si>
    <t>UED.ktoe.SE.NFM.OTHER_NFM.LOW_ENTH.THERM.ELEC</t>
  </si>
  <si>
    <t>UED.ktoe.SE.NFM.OTHER_NFM.OTH_PRODUCTION.TOTAL.TOTAL</t>
  </si>
  <si>
    <t>UED.ktoe.SE.NFM.OTHER_NFM.OTH_PRODUCTION.THERM.TOTAL</t>
  </si>
  <si>
    <t>UED.ktoe.SE.NFM.OTHER_NFM.OTH_PRODUCTION.THERM.SOLIDS</t>
  </si>
  <si>
    <t>UED.ktoe.SE.NFM.OTHER_NFM.OTH_PRODUCTION.THERM.LPG</t>
  </si>
  <si>
    <t>UED.ktoe.SE.NFM.OTHER_NFM.OTH_PRODUCTION.THERM.DIESEL_LIQBIO</t>
  </si>
  <si>
    <t>UED.ktoe.SE.NFM.OTHER_NFM.OTH_PRODUCTION.THERM.RFO</t>
  </si>
  <si>
    <t>UED.ktoe.SE.NFM.OTHER_NFM.OTH_PRODUCTION.THERM.NG_BIOGAS</t>
  </si>
  <si>
    <t>UED.ktoe.SE.NFM.OTHER_NFM.OTH_PRODUCTION.ELEC.ELEC</t>
  </si>
  <si>
    <t>UED.ktoe.SE.NFM.OTHER_NFM.OTH_PROCESSING.TOTAL.TOTAL</t>
  </si>
  <si>
    <t>UED.ktoe.SE.NFM.OTHER_NFM.OTH_PROCESSING.THERM.TOTAL</t>
  </si>
  <si>
    <t>UED.ktoe.SE.NFM.OTHER_NFM.OTH_PROCESSING.THERM.LPG</t>
  </si>
  <si>
    <t>UED.ktoe.SE.NFM.OTHER_NFM.OTH_PROCESSING.THERM.DIESEL_LIQBIO</t>
  </si>
  <si>
    <t>UED.ktoe.SE.NFM.OTHER_NFM.OTH_PROCESSING.THERM.RFO</t>
  </si>
  <si>
    <t>UED.ktoe.SE.NFM.OTHER_NFM.OTH_PROCESSING.THERM.NG_BIOGAS</t>
  </si>
  <si>
    <t>UED.ktoe.SE.NFM.OTHER_NFM.OTH_PROCESSING.ELEC.ELEC</t>
  </si>
  <si>
    <t>UED.ktoe.SE.NFM.OTHER_NFM.OTH_FINISHING.THERM.TOTAL</t>
  </si>
  <si>
    <t>UED.ktoe.SE.NFM.OTHER_NFM.OTH_FINISHING.THERM.LPG</t>
  </si>
  <si>
    <t>UED.ktoe.SE.NFM.OTHER_NFM.OTH_FINISHING.THERM.DIESEL_LIQBIO</t>
  </si>
  <si>
    <t>UED.ktoe.SE.NFM.OTHER_NFM.OTH_FINISHING.THERM.NG_BIOGAS</t>
  </si>
  <si>
    <t>UED.ktoe.SE.NFM.OTHER_NFM.OTH_FINISHING_STEAM.TOTAL.TOTAL</t>
  </si>
  <si>
    <t>UED.ktoe.SE.NFM.OTHER_NFM.OTH_FINISHING_STEAM.STEAM.SOLIDS</t>
  </si>
  <si>
    <t>UED.ktoe.SE.NFM.OTHER_NFM.OTH_FINISHING_STEAM.STEAM.RFG</t>
  </si>
  <si>
    <t>UED.ktoe.SE.NFM.OTHER_NFM.OTH_FINISHING_STEAM.STEAM.LPG</t>
  </si>
  <si>
    <t>UED.ktoe.SE.NFM.OTHER_NFM.OTH_FINISHING_STEAM.STEAM.DIESEL_LIQBIO</t>
  </si>
  <si>
    <t>UED.ktoe.SE.NFM.OTHER_NFM.OTH_FINISHING_STEAM.STEAM.RFO</t>
  </si>
  <si>
    <t>UED.ktoe.SE.NFM.OTHER_NFM.OTH_FINISHING_STEAM.STEAM.OTHER</t>
  </si>
  <si>
    <t>UED.ktoe.SE.NFM.OTHER_NFM.OTH_FINISHING_STEAM.STEAM.NG_BIOGAS</t>
  </si>
  <si>
    <t>UED.ktoe.SE.NFM.OTHER_NFM.OTH_FINISHING_STEAM.STEAM.DERIVED</t>
  </si>
  <si>
    <t>UED.ktoe.SE.NFM.OTHER_NFM.OTH_FINISHING_STEAM.STEAM.BIOMASS_WASTE</t>
  </si>
  <si>
    <t>UED.ktoe.SE.NFM.OTHER_NFM.OTH_FINISHING_STEAM.STEAM.STEAM_DISTR</t>
  </si>
  <si>
    <t>UED.ktoe.SE.NFM.OTHER_NFM.OTH_FINISHING.ELEC.ELEC</t>
  </si>
  <si>
    <t>FUEL_EMI.ktCO2.SE.NFM.ALUMINA.TOTAL.TOTAL.TOTAL</t>
  </si>
  <si>
    <t>FUEL_EMI.ktCO2.SE.NFM.ALUMINA.LIGHT.GENERIC.ELEC</t>
  </si>
  <si>
    <t>FUEL_EMI.ktCO2.SE.NFM.ALUMINA.AIRCOMP.GENERIC.ELEC</t>
  </si>
  <si>
    <t>FUEL_EMI.ktCO2.SE.NFM.ALUMINA.MOTOR.GENERIC.ELEC</t>
  </si>
  <si>
    <t>FUEL_EMI.ktCO2.SE.NFM.ALUMINA.FANS.GENERIC.ELEC</t>
  </si>
  <si>
    <t>FUEL_EMI.ktCO2.SE.NFM.ALUMINA.LOW_ENTH.TOTAL.TOTAL</t>
  </si>
  <si>
    <t>FUEL_EMI.ktCO2.SE.NFM.ALUMINA.LOW_ENTH.THERM.DIESEL_LIQBIO</t>
  </si>
  <si>
    <t>FUEL_EMI.ktCO2.SE.NFM.ALUMINA.LOW_ENTH.THERM.NG_BIOGAS</t>
  </si>
  <si>
    <t>FUEL_EMI.ktCO2.SE.NFM.ALUMINA.LOW_ENTH.THERM.SOLAR_GEO</t>
  </si>
  <si>
    <t>FUEL_EMI.ktCO2.SE.NFM.ALUMINA.LOW_ENTH.HP.AMBIENT</t>
  </si>
  <si>
    <t>FUEL_EMI.ktCO2.SE.NFM.ALUMINA.LOW_ENTH.THERM.ELEC</t>
  </si>
  <si>
    <t>FUEL_EMI.ktCO2.SE.NFM.ALUMINA.A_PRODUCTION.TOTAL.TOTAL</t>
  </si>
  <si>
    <t>FUEL_EMI.ktCO2.SE.NFM.ALUMINA.A_PRODUCTION.STEAM.SOLIDS</t>
  </si>
  <si>
    <t>FUEL_EMI.ktCO2.SE.NFM.ALUMINA.A_PRODUCTION.STEAM.RFG</t>
  </si>
  <si>
    <t>FUEL_EMI.ktCO2.SE.NFM.ALUMINA.A_PRODUCTION.STEAM.LPG</t>
  </si>
  <si>
    <t>FUEL_EMI.ktCO2.SE.NFM.ALUMINA.A_PRODUCTION.STEAM.DIESEL_LIQBIO</t>
  </si>
  <si>
    <t>FUEL_EMI.ktCO2.SE.NFM.ALUMINA.A_PRODUCTION.STEAM.RFO</t>
  </si>
  <si>
    <t>FUEL_EMI.ktCO2.SE.NFM.ALUMINA.A_PRODUCTION.STEAM.OTHER</t>
  </si>
  <si>
    <t>FUEL_EMI.ktCO2.SE.NFM.ALUMINA.A_PRODUCTION.STEAM.NG_BIOGAS</t>
  </si>
  <si>
    <t>FUEL_EMI.ktCO2.SE.NFM.ALUMINA.A_PRODUCTION.STEAM.DERIVED</t>
  </si>
  <si>
    <t>FUEL_EMI.ktCO2.SE.NFM.ALUMINA.A_PRODUCTION.STEAM.BIOMASS_WASTE</t>
  </si>
  <si>
    <t>FUEL_EMI.ktCO2.SE.NFM.ALUMINA.A_PRODUCTION.STEAM.STEAM_DISTR</t>
  </si>
  <si>
    <t>FUEL_EMI.ktCO2.SE.NFM.ALUMINA.A_REFINING.TOTAL.TOTAL</t>
  </si>
  <si>
    <t>FUEL_EMI.ktCO2.SE.NFM.ALUMINA.A_REFINING.THERM.LPG</t>
  </si>
  <si>
    <t>FUEL_EMI.ktCO2.SE.NFM.ALUMINA.A_REFINING.THERM.DIESEL_LIQBIO</t>
  </si>
  <si>
    <t>FUEL_EMI.ktCO2.SE.NFM.ALUMINA.A_REFINING.THERM.RFO</t>
  </si>
  <si>
    <t>FUEL_EMI.ktCO2.SE.NFM.ALUMINA.A_REFINING.THERM.NG_BIOGAS</t>
  </si>
  <si>
    <t>FUEL_EMI.ktCO2.SE.NFM.ALUMINA.A_REFINING.THERM.ELEC</t>
  </si>
  <si>
    <t>FUEL_EMI.ktCO2.SE.NFM.PRIM_ALU.LIGHT.GENERIC.ELEC</t>
  </si>
  <si>
    <t>FUEL_EMI.ktCO2.SE.NFM.PRIM_ALU.AIRCOMP.GENERIC.ELEC</t>
  </si>
  <si>
    <t>FUEL_EMI.ktCO2.SE.NFM.PRIM_ALU.MOTOR.GENERIC.ELEC</t>
  </si>
  <si>
    <t>FUEL_EMI.ktCO2.SE.NFM.PRIM_ALU.FANS.GENERIC.ELEC</t>
  </si>
  <si>
    <t>FUEL_EMI.ktCO2.SE.NFM.PRIM_ALU.LOW_ENTH.TOTAL.TOTAL</t>
  </si>
  <si>
    <t>FUEL_EMI.ktCO2.SE.NFM.PRIM_ALU.LOW_ENTH.THERM.DIESEL_LIQBIO</t>
  </si>
  <si>
    <t>FUEL_EMI.ktCO2.SE.NFM.PRIM_ALU.LOW_ENTH.THERM.NG_BIOGAS</t>
  </si>
  <si>
    <t>FUEL_EMI.ktCO2.SE.NFM.PRIM_ALU.LOW_ENTH.THERM.SOLAR_GEO</t>
  </si>
  <si>
    <t>FUEL_EMI.ktCO2.SE.NFM.PRIM_ALU.LOW_ENTH.HP.AMBIENT</t>
  </si>
  <si>
    <t>FUEL_EMI.ktCO2.SE.NFM.PRIM_ALU.LOW_ENTH.THERM.ELEC</t>
  </si>
  <si>
    <t>FUEL_EMI.ktCO2.SE.NFM.PRIM_ALU.SMELTING.ELEC.ELEC</t>
  </si>
  <si>
    <t>FUEL_EMI.ktCO2.SE.NFM.PRIM_ALU.PROCESSING.TOTAL.TOTAL</t>
  </si>
  <si>
    <t>FUEL_EMI.ktCO2.SE.NFM.PRIM_ALU.PROCESSING.THERM.TOTAL</t>
  </si>
  <si>
    <t>FUEL_EMI.ktCO2.SE.NFM.PRIM_ALU.PROCESSING.THERM.LPG</t>
  </si>
  <si>
    <t>FUEL_EMI.ktCO2.SE.NFM.PRIM_ALU.PROCESSING.THERM.DIESEL_LIQBIO</t>
  </si>
  <si>
    <t>FUEL_EMI.ktCO2.SE.NFM.PRIM_ALU.PROCESSING.THERM.RFO</t>
  </si>
  <si>
    <t>FUEL_EMI.ktCO2.SE.NFM.PRIM_ALU.PROCESSING.THERM.NG_BIOGAS</t>
  </si>
  <si>
    <t>FUEL_EMI.ktCO2.SE.NFM.PRIM_ALU.PROCESSING.ELEC.ELEC</t>
  </si>
  <si>
    <t>FUEL_EMI.ktCO2.SE.NFM.PRIM_ALU.FINISHING.THERM.TOTAL</t>
  </si>
  <si>
    <t>FUEL_EMI.ktCO2.SE.NFM.PRIM_ALU.FINISHING.THERM.LPG</t>
  </si>
  <si>
    <t>FUEL_EMI.ktCO2.SE.NFM.PRIM_ALU.FINISHING.THERM.DIESEL_LIQBIO</t>
  </si>
  <si>
    <t>FUEL_EMI.ktCO2.SE.NFM.PRIM_ALU.FINISHING.THERM.NG_BIOGAS</t>
  </si>
  <si>
    <t>FUEL_EMI.ktCO2.SE.NFM.PRIM_ALU.FINISHING_STEAM.TOTAL.TOTAL</t>
  </si>
  <si>
    <t>FUEL_EMI.ktCO2.SE.NFM.PRIM_ALU.FINISHING_STEAM.STEAM.SOLIDS</t>
  </si>
  <si>
    <t>FUEL_EMI.ktCO2.SE.NFM.PRIM_ALU.FINISHING_STEAM.STEAM.RFG</t>
  </si>
  <si>
    <t>FUEL_EMI.ktCO2.SE.NFM.PRIM_ALU.FINISHING_STEAM.STEAM.LPG</t>
  </si>
  <si>
    <t>FUEL_EMI.ktCO2.SE.NFM.PRIM_ALU.FINISHING_STEAM.STEAM.DIESEL_LIQBIO</t>
  </si>
  <si>
    <t>FUEL_EMI.ktCO2.SE.NFM.PRIM_ALU.FINISHING_STEAM.STEAM.RFO</t>
  </si>
  <si>
    <t>FUEL_EMI.ktCO2.SE.NFM.PRIM_ALU.FINISHING_STEAM.STEAM.OTHER</t>
  </si>
  <si>
    <t>FUEL_EMI.ktCO2.SE.NFM.PRIM_ALU.FINISHING_STEAM.STEAM.NG_BIOGAS</t>
  </si>
  <si>
    <t>FUEL_EMI.ktCO2.SE.NFM.PRIM_ALU.FINISHING_STEAM.STEAM.DERIVED</t>
  </si>
  <si>
    <t>FUEL_EMI.ktCO2.SE.NFM.PRIM_ALU.FINISHING_STEAM.STEAM.BIOMASS_WASTE</t>
  </si>
  <si>
    <t>FUEL_EMI.ktCO2.SE.NFM.PRIM_ALU.FINISHING_STEAM.STEAM.STEAM_DISTR</t>
  </si>
  <si>
    <t>FUEL_EMI.ktCO2.SE.NFM.PRIM_ALU.FINISHING.ELEC.ELEC</t>
  </si>
  <si>
    <t>PROCESS_EMI.ktCO2.SE.NFM.PRIM_ALU</t>
  </si>
  <si>
    <t>FUEL_EMI.ktCO2.SE.NFM.SEC_ALU.TOTAL.TOTAL.TOTAL</t>
  </si>
  <si>
    <t>FUEL_EMI.ktCO2.SE.NFM.SEC_ALU.LIGHT.GENERIC.ELEC</t>
  </si>
  <si>
    <t>FUEL_EMI.ktCO2.SE.NFM.SEC_ALU.AIRCOMP.GENERIC.ELEC</t>
  </si>
  <si>
    <t>FUEL_EMI.ktCO2.SE.NFM.SEC_ALU.MOTOR.GENERIC.ELEC</t>
  </si>
  <si>
    <t>FUEL_EMI.ktCO2.SE.NFM.SEC_ALU.FANS.GENERIC.ELEC</t>
  </si>
  <si>
    <t>FUEL_EMI.ktCO2.SE.NFM.SEC_ALU.LOW_ENTH.TOTAL.TOTAL</t>
  </si>
  <si>
    <t>FUEL_EMI.ktCO2.SE.NFM.SEC_ALU.LOW_ENTH.THERM.DIESEL_LIQBIO</t>
  </si>
  <si>
    <t>FUEL_EMI.ktCO2.SE.NFM.SEC_ALU.LOW_ENTH.THERM.NG_BIOGAS</t>
  </si>
  <si>
    <t>FUEL_EMI.ktCO2.SE.NFM.SEC_ALU.LOW_ENTH.THERM.SOLAR_GEO</t>
  </si>
  <si>
    <t>FUEL_EMI.ktCO2.SE.NFM.SEC_ALU.LOW_ENTH.HP.AMBIENT</t>
  </si>
  <si>
    <t>FUEL_EMI.ktCO2.SE.NFM.SEC_ALU.LOW_ENTH.THERM.ELEC</t>
  </si>
  <si>
    <t>FUEL_EMI.ktCO2.SE.NFM.SEC_ALU.SEC_REMELTING.TOTAL.TOTAL</t>
  </si>
  <si>
    <t>FUEL_EMI.ktCO2.SE.NFM.SEC_ALU.SEC_REMELTING.THERM.TOTAL</t>
  </si>
  <si>
    <t>FUEL_EMI.ktCO2.SE.NFM.SEC_ALU.SEC_REMELTING.THERM.LPG</t>
  </si>
  <si>
    <t>FUEL_EMI.ktCO2.SE.NFM.SEC_ALU.SEC_REMELTING.THERM.DIESEL_LIQBIO</t>
  </si>
  <si>
    <t>FUEL_EMI.ktCO2.SE.NFM.SEC_ALU.SEC_REMELTING.THERM.RFO</t>
  </si>
  <si>
    <t>FUEL_EMI.ktCO2.SE.NFM.SEC_ALU.SEC_REMELTING.THERM.NG_BIOGAS</t>
  </si>
  <si>
    <t>FUEL_EMI.ktCO2.SE.NFM.SEC_ALU.SEC_REMELTING.ELEC.ELEC</t>
  </si>
  <si>
    <t>FUEL_EMI.ktCO2.SE.NFM.SEC_ALU.SEC_PROCESSING.TOTAL.TOTAL</t>
  </si>
  <si>
    <t>FUEL_EMI.ktCO2.SE.NFM.SEC_ALU.SEC_PROCESSING.THERM.TOTAL</t>
  </si>
  <si>
    <t>FUEL_EMI.ktCO2.SE.NFM.SEC_ALU.SEC_PROCESSING.THERM.LPG</t>
  </si>
  <si>
    <t>FUEL_EMI.ktCO2.SE.NFM.SEC_ALU.SEC_PROCESSING.THERM.DIESEL_LIQBIO</t>
  </si>
  <si>
    <t>FUEL_EMI.ktCO2.SE.NFM.SEC_ALU.SEC_PROCESSING.THERM.RFO</t>
  </si>
  <si>
    <t>FUEL_EMI.ktCO2.SE.NFM.SEC_ALU.SEC_PROCESSING.THERM.NG_BIOGAS</t>
  </si>
  <si>
    <t>FUEL_EMI.ktCO2.SE.NFM.SEC_ALU.SEC_PROCESSING.ELEC.ELEC</t>
  </si>
  <si>
    <t>FUEL_EMI.ktCO2.SE.NFM.SEC_ALU.SEC_FINISHING.THERM.TOTAL</t>
  </si>
  <si>
    <t>FUEL_EMI.ktCO2.SE.NFM.SEC_ALU.SEC_FINISHING.THERM.LPG</t>
  </si>
  <si>
    <t>FUEL_EMI.ktCO2.SE.NFM.SEC_ALU.SEC_FINISHING.THERM.DIESEL_LIQBIO</t>
  </si>
  <si>
    <t>FUEL_EMI.ktCO2.SE.NFM.SEC_ALU.SEC_FINISHING.THERM.NG_BIOGAS</t>
  </si>
  <si>
    <t>FUEL_EMI.ktCO2.SE.NFM.SEC_ALU.SEC_FINISHING_STEAM.TOTAL.TOTAL</t>
  </si>
  <si>
    <t>FUEL_EMI.ktCO2.SE.NFM.SEC_ALU.SEC_FINISHING_STEAM.STEAM.SOLIDS</t>
  </si>
  <si>
    <t>FUEL_EMI.ktCO2.SE.NFM.SEC_ALU.SEC_FINISHING_STEAM.STEAM.RFG</t>
  </si>
  <si>
    <t>FUEL_EMI.ktCO2.SE.NFM.SEC_ALU.SEC_FINISHING_STEAM.STEAM.LPG</t>
  </si>
  <si>
    <t>FUEL_EMI.ktCO2.SE.NFM.SEC_ALU.SEC_FINISHING_STEAM.STEAM.DIESEL_LIQBIO</t>
  </si>
  <si>
    <t>FUEL_EMI.ktCO2.SE.NFM.SEC_ALU.SEC_FINISHING_STEAM.STEAM.RFO</t>
  </si>
  <si>
    <t>FUEL_EMI.ktCO2.SE.NFM.SEC_ALU.SEC_FINISHING_STEAM.STEAM.OTHER</t>
  </si>
  <si>
    <t>FUEL_EMI.ktCO2.SE.NFM.SEC_ALU.SEC_FINISHING_STEAM.STEAM.NG_BIOGAS</t>
  </si>
  <si>
    <t>FUEL_EMI.ktCO2.SE.NFM.SEC_ALU.SEC_FINISHING_STEAM.STEAM.DERIVED</t>
  </si>
  <si>
    <t>FUEL_EMI.ktCO2.SE.NFM.SEC_ALU.SEC_FINISHING_STEAM.STEAM.BIOMASS_WASTE</t>
  </si>
  <si>
    <t>FUEL_EMI.ktCO2.SE.NFM.SEC_ALU.SEC_FINISHING_STEAM.STEAM.STEAM_DISTR</t>
  </si>
  <si>
    <t>FUEL_EMI.ktCO2.SE.NFM.SEC_ALU.SEC_FINISHING.ELEC.ELEC</t>
  </si>
  <si>
    <t>FUEL_EMI.ktCO2.SE.NFM.OTHER_NFM.LIGHT.GENERIC.ELEC</t>
  </si>
  <si>
    <t>FUEL_EMI.ktCO2.SE.NFM.OTHER_NFM.AIRCOMP.GENERIC.ELEC</t>
  </si>
  <si>
    <t>FUEL_EMI.ktCO2.SE.NFM.OTHER_NFM.MOTOR.GENERIC.ELEC</t>
  </si>
  <si>
    <t>FUEL_EMI.ktCO2.SE.NFM.OTHER_NFM.FANS.GENERIC.ELEC</t>
  </si>
  <si>
    <t>FUEL_EMI.ktCO2.SE.NFM.OTHER_NFM.LOW_ENTH.TOTAL.TOTAL</t>
  </si>
  <si>
    <t>FUEL_EMI.ktCO2.SE.NFM.OTHER_NFM.LOW_ENTH.THERM.DIESEL_LIQBIO</t>
  </si>
  <si>
    <t>FUEL_EMI.ktCO2.SE.NFM.OTHER_NFM.LOW_ENTH.THERM.NG_BIOGAS</t>
  </si>
  <si>
    <t>FUEL_EMI.ktCO2.SE.NFM.OTHER_NFM.LOW_ENTH.THERM.SOLAR_GEO</t>
  </si>
  <si>
    <t>FUEL_EMI.ktCO2.SE.NFM.OTHER_NFM.LOW_ENTH.HP.AMBIENT</t>
  </si>
  <si>
    <t>FUEL_EMI.ktCO2.SE.NFM.OTHER_NFM.LOW_ENTH.THERM.ELEC</t>
  </si>
  <si>
    <t>FUEL_EMI.ktCO2.SE.NFM.OTHER_NFM.OTH_PRODUCTION.TOTAL.TOTAL</t>
  </si>
  <si>
    <t>FUEL_EMI.ktCO2.SE.NFM.OTHER_NFM.OTH_PRODUCTION.THERM.TOTAL</t>
  </si>
  <si>
    <t>FUEL_EMI.ktCO2.SE.NFM.OTHER_NFM.OTH_PRODUCTION.THERM.SOLIDS</t>
  </si>
  <si>
    <t>FUEL_EMI.ktCO2.SE.NFM.OTHER_NFM.OTH_PRODUCTION.THERM.LPG</t>
  </si>
  <si>
    <t>FUEL_EMI.ktCO2.SE.NFM.OTHER_NFM.OTH_PRODUCTION.THERM.DIESEL_LIQBIO</t>
  </si>
  <si>
    <t>FUEL_EMI.ktCO2.SE.NFM.OTHER_NFM.OTH_PRODUCTION.THERM.RFO</t>
  </si>
  <si>
    <t>FUEL_EMI.ktCO2.SE.NFM.OTHER_NFM.OTH_PRODUCTION.THERM.NG_BIOGAS</t>
  </si>
  <si>
    <t>FUEL_EMI.ktCO2.SE.NFM.OTHER_NFM.OTH_PRODUCTION.ELEC.ELEC</t>
  </si>
  <si>
    <t>FUEL_EMI.ktCO2.SE.NFM.OTHER_NFM.OTH_PROCESSING.TOTAL.TOTAL</t>
  </si>
  <si>
    <t>FUEL_EMI.ktCO2.SE.NFM.OTHER_NFM.OTH_PROCESSING.THERM.TOTAL</t>
  </si>
  <si>
    <t>FUEL_EMI.ktCO2.SE.NFM.OTHER_NFM.OTH_PROCESSING.THERM.LPG</t>
  </si>
  <si>
    <t>FUEL_EMI.ktCO2.SE.NFM.OTHER_NFM.OTH_PROCESSING.THERM.DIESEL_LIQBIO</t>
  </si>
  <si>
    <t>FUEL_EMI.ktCO2.SE.NFM.OTHER_NFM.OTH_PROCESSING.THERM.RFO</t>
  </si>
  <si>
    <t>FUEL_EMI.ktCO2.SE.NFM.OTHER_NFM.OTH_PROCESSING.THERM.NG_BIOGAS</t>
  </si>
  <si>
    <t>FUEL_EMI.ktCO2.SE.NFM.OTHER_NFM.OTH_PROCESSING.ELEC.ELEC</t>
  </si>
  <si>
    <t>FUEL_EMI.ktCO2.SE.NFM.OTHER_NFM.OTH_FINISHING.THERM.TOTAL</t>
  </si>
  <si>
    <t>FUEL_EMI.ktCO2.SE.NFM.OTHER_NFM.OTH_FINISHING.THERM.LPG</t>
  </si>
  <si>
    <t>FUEL_EMI.ktCO2.SE.NFM.OTHER_NFM.OTH_FINISHING.THERM.DIESEL_LIQBIO</t>
  </si>
  <si>
    <t>FUEL_EMI.ktCO2.SE.NFM.OTHER_NFM.OTH_FINISHING.THERM.NG_BIOGAS</t>
  </si>
  <si>
    <t>FUEL_EMI.ktCO2.SE.NFM.OTHER_NFM.OTH_FINISHING_STEAM.TOTAL.TOTAL</t>
  </si>
  <si>
    <t>FUEL_EMI.ktCO2.SE.NFM.OTHER_NFM.OTH_FINISHING_STEAM.STEAM.SOLIDS</t>
  </si>
  <si>
    <t>FUEL_EMI.ktCO2.SE.NFM.OTHER_NFM.OTH_FINISHING_STEAM.STEAM.RFG</t>
  </si>
  <si>
    <t>FUEL_EMI.ktCO2.SE.NFM.OTHER_NFM.OTH_FINISHING_STEAM.STEAM.LPG</t>
  </si>
  <si>
    <t>FUEL_EMI.ktCO2.SE.NFM.OTHER_NFM.OTH_FINISHING_STEAM.STEAM.DIESEL_LIQBIO</t>
  </si>
  <si>
    <t>FUEL_EMI.ktCO2.SE.NFM.OTHER_NFM.OTH_FINISHING_STEAM.STEAM.RFO</t>
  </si>
  <si>
    <t>FUEL_EMI.ktCO2.SE.NFM.OTHER_NFM.OTH_FINISHING_STEAM.STEAM.OTHER</t>
  </si>
  <si>
    <t>FUEL_EMI.ktCO2.SE.NFM.OTHER_NFM.OTH_FINISHING_STEAM.STEAM.NG_BIOGAS</t>
  </si>
  <si>
    <t>FUEL_EMI.ktCO2.SE.NFM.OTHER_NFM.OTH_FINISHING_STEAM.STEAM.DERIVED</t>
  </si>
  <si>
    <t>FUEL_EMI.ktCO2.SE.NFM.OTHER_NFM.OTH_FINISHING_STEAM.STEAM.BIOMASS_WASTE</t>
  </si>
  <si>
    <t>FUEL_EMI.ktCO2.SE.NFM.OTHER_NFM.OTH_FINISHING_STEAM.STEAM.STEAM_DISTR</t>
  </si>
  <si>
    <t>FUEL_EMI.ktCO2.SE.NFM.OTHER_NFM.OTH_FINISHING.ELEC.ELEC</t>
  </si>
  <si>
    <t>PROCESS_EMI.ktCO2.SE.NFM.OTHER_NFM</t>
  </si>
  <si>
    <t>Aluminium - primary production (without process emissions)</t>
  </si>
  <si>
    <t>Other non-ferrous metals (without process emissions)</t>
  </si>
  <si>
    <t>Basic and other chemicals</t>
  </si>
  <si>
    <t>VA.Meuro2015.SE.CHI.BASIC_CHEM</t>
  </si>
  <si>
    <t>VA.Meuro2015.SE.CHI.OTHER_CHEM</t>
  </si>
  <si>
    <t>VA.Meuro2015.SE.CHI.PHARM</t>
  </si>
  <si>
    <t>Basic chemicals (kt ethylene eq.)</t>
  </si>
  <si>
    <t>OUTPUT.kt.SE.CHI.BASIC_CHEM</t>
  </si>
  <si>
    <t>Other chemicals (kt ethylene eq.)</t>
  </si>
  <si>
    <t>OUTPUT.kt.SE.CHI.OTHER_CHEM</t>
  </si>
  <si>
    <t>Pharmaceutical products etc. (kt ethylene eq.)</t>
  </si>
  <si>
    <t>OUTPUT.kt.SE.CHI.PHARM</t>
  </si>
  <si>
    <t>CAP.kt.SE.CHI.BASIC_CHEM</t>
  </si>
  <si>
    <t>CAP.kt.SE.CHI.OTHER_CHEM</t>
  </si>
  <si>
    <t>CAP.kt.SE.CHI.PHARM</t>
  </si>
  <si>
    <t>NEWCAP.kt.SE.CHI.BASIC_CHEM</t>
  </si>
  <si>
    <t>NEWCAP.kt.SE.CHI.OTHER_CHEM</t>
  </si>
  <si>
    <t>NEWCAP.kt.SE.CHI.PHARM</t>
  </si>
  <si>
    <t>FEC.ktoe.SE.CHI.TOTAL.TOTAL.TOTAL.TOTAL</t>
  </si>
  <si>
    <t>FEC.ktoe.SE.CHI.TOTAL.TOTAL.TOTAL.SOLIDS</t>
  </si>
  <si>
    <t>FEC.ktoe.SE.CHI.TOTAL.TOTAL.TOTAL.RFG</t>
  </si>
  <si>
    <t>FEC.ktoe.SE.CHI.TOTAL.TOTAL.TOTAL.LPG</t>
  </si>
  <si>
    <t>FEC.ktoe.SE.CHI.TOTAL.TOTAL.TOTAL.DIESEL</t>
  </si>
  <si>
    <t>FEC.ktoe.SE.CHI.TOTAL.TOTAL.TOTAL.RFO</t>
  </si>
  <si>
    <t>FEC.ktoe.SE.CHI.TOTAL.TOTAL.TOTAL.OTHER</t>
  </si>
  <si>
    <t>FEC.ktoe.SE.CHI.TOTAL.TOTAL.TOTAL.NG</t>
  </si>
  <si>
    <t>FEC.ktoe.SE.CHI.TOTAL.TOTAL.TOTAL.DERIVED</t>
  </si>
  <si>
    <t>FEC.ktoe.SE.CHI.TOTAL.TOTAL.TOTAL.BIOMASS_WASTE</t>
  </si>
  <si>
    <t>FEC.ktoe.SE.CHI.TOTAL.TOTAL.TOTAL.BIOGAS</t>
  </si>
  <si>
    <t>FEC.ktoe.SE.CHI.TOTAL.TOTAL.TOTAL.LIQBIO</t>
  </si>
  <si>
    <t>FEC.ktoe.SE.CHI.TOTAL.TOTAL.TOTAL.SOLAR</t>
  </si>
  <si>
    <t>FEC.ktoe.SE.CHI.TOTAL.TOTAL.TOTAL.GEO</t>
  </si>
  <si>
    <t>FEC.ktoe.SE.CHI.TOTAL.TOTAL.TOTAL.AMBIENT</t>
  </si>
  <si>
    <t>FEC.ktoe.SE.CHI.TOTAL.TOTAL.TOTAL.STEAM_DISTR</t>
  </si>
  <si>
    <t>FEC.ktoe.SE.CHI.TOTAL.TOTAL.TOTAL.ELEC</t>
  </si>
  <si>
    <t>Non-energy use in the Chemical industry (ktoe)</t>
  </si>
  <si>
    <t>NONENERGY.ktoe.SE.CHI.TOTAL.TOTAL.TOTAL.TOTAL</t>
  </si>
  <si>
    <t>NONENERGY.ktoe.SE.CHI.TOTAL.TOTAL.TOTAL.SOLIDS</t>
  </si>
  <si>
    <t>NONENERGY.ktoe.SE.CHI.TOTAL.TOTAL.TOTAL.RFG</t>
  </si>
  <si>
    <t>NONENERGY.ktoe.SE.CHI.TOTAL.TOTAL.TOTAL.LPG</t>
  </si>
  <si>
    <t>NONENERGY.ktoe.SE.CHI.TOTAL.TOTAL.TOTAL.DIESEL</t>
  </si>
  <si>
    <t>NONENERGY.ktoe.SE.CHI.TOTAL.TOTAL.TOTAL.RFO</t>
  </si>
  <si>
    <t>NONENERGY.ktoe.SE.CHI.TOTAL.TOTAL.TOTAL.OTHER</t>
  </si>
  <si>
    <t>NONENERGY.ktoe.SE.CHI.TOTAL.TOTAL.TOTAL.NAPHTHA</t>
  </si>
  <si>
    <t>NONENERGY.ktoe.SE.CHI.TOTAL.TOTAL.TOTAL.NG_BIOGAS</t>
  </si>
  <si>
    <t>NONENERGY.ktoe.SE.CHI.TOTAL.TOTAL.TOTAL.DERIVED</t>
  </si>
  <si>
    <t>NONENERGY.ktoe.SE.CHI.TOTAL.TOTAL.TOTAL.BIOMASS_WASTE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</si>
  <si>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</si>
  <si>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</si>
  <si>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</si>
  <si>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</si>
  <si>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</si>
  <si>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FEC.ktoe.SE.CHI.BASIC_CHEM.LIGHT.GENERIC.ELEC</t>
  </si>
  <si>
    <t>FEC.ktoe.SE.CHI.BASIC_CHEM.AIRCOMP.GENERIC.ELEC</t>
  </si>
  <si>
    <t>FEC.ktoe.SE.CHI.BASIC_CHEM.MOTOR.GENERIC.ELEC</t>
  </si>
  <si>
    <t>FEC.ktoe.SE.CHI.BASIC_CHEM.FANS.GENERIC.ELEC</t>
  </si>
  <si>
    <t>FEC.ktoe.SE.CHI.BASIC_CHEM.LOW_ENTH.TOTAL.TOTAL</t>
  </si>
  <si>
    <t>FEC.ktoe.SE.CHI.BASIC_CHEM.LOW_ENTH.THERM.DIESEL_LIQBIO</t>
  </si>
  <si>
    <t>FEC.ktoe.SE.CHI.BASIC_CHEM.LOW_ENTH.THERM.NG_BIOGAS</t>
  </si>
  <si>
    <t>FEC.ktoe.SE.CHI.BASIC_CHEM.LOW_ENTH.THERM.SOLAR_GEO</t>
  </si>
  <si>
    <t>FEC.ktoe.SE.CHI.BASIC_CHEM.LOW_ENTH.HP.AMBIENT</t>
  </si>
  <si>
    <t>FEC.ktoe.SE.CHI.BASIC_CHEM.LOW_ENTH.THERM.ELEC</t>
  </si>
  <si>
    <t>Chemicals: Feedstock (energy used as raw material)</t>
  </si>
  <si>
    <t>Chemicals: Steam processing</t>
  </si>
  <si>
    <t>FEC.ktoe.SE.CHI.BASIC_CHEM.PROCESSING.TOTAL.TOTAL</t>
  </si>
  <si>
    <t>FEC.ktoe.SE.CHI.BASIC_CHEM.PROCESSING.STEAM.SOLIDS</t>
  </si>
  <si>
    <t>FEC.ktoe.SE.CHI.BASIC_CHEM.PROCESSING.STEAM.RFG</t>
  </si>
  <si>
    <t>FEC.ktoe.SE.CHI.BASIC_CHEM.PROCESSING.STEAM.LPG</t>
  </si>
  <si>
    <t>FEC.ktoe.SE.CHI.BASIC_CHEM.PROCESSING.STEAM.DIESEL_LIQBIO</t>
  </si>
  <si>
    <t>FEC.ktoe.SE.CHI.BASIC_CHEM.PROCESSING.STEAM.RFO</t>
  </si>
  <si>
    <t>FEC.ktoe.SE.CHI.BASIC_CHEM.PROCESSING.STEAM.OTHER</t>
  </si>
  <si>
    <t>FEC.ktoe.SE.CHI.BASIC_CHEM.PROCESSING.STEAM.NG_BIOGAS</t>
  </si>
  <si>
    <t>FEC.ktoe.SE.CHI.BASIC_CHEM.PROCESSING.STEAM.DERIVED</t>
  </si>
  <si>
    <t>FEC.ktoe.SE.CHI.BASIC_CHEM.PROCESSING.STEAM.BIOMASS_WASTE</t>
  </si>
  <si>
    <t>FEC.ktoe.SE.CHI.BASIC_CHEM.PROCESSING.STEAM.STEAM_DISTR</t>
  </si>
  <si>
    <t>Chemicals: Furnaces</t>
  </si>
  <si>
    <t>FEC.ktoe.SE.CHI.BASIC_CHEM.PROC_HEAT.TOTAL.TOTAL</t>
  </si>
  <si>
    <t>Chemicals: Furnaces - Thermal</t>
  </si>
  <si>
    <t>FEC.ktoe.SE.CHI.BASIC_CHEM.PROC_HEAT.THERM.TOTAL</t>
  </si>
  <si>
    <t>FEC.ktoe.SE.CHI.BASIC_CHEM.PROC_HEAT.THERM.SOLIDS</t>
  </si>
  <si>
    <t>FEC.ktoe.SE.CHI.BASIC_CHEM.PROC_HEAT.THERM.LPG</t>
  </si>
  <si>
    <t>FEC.ktoe.SE.CHI.BASIC_CHEM.PROC_HEAT.THERM.DIESEL_LIQBIO</t>
  </si>
  <si>
    <t>FEC.ktoe.SE.CHI.BASIC_CHEM.PROC_HEAT.THERM.RFO</t>
  </si>
  <si>
    <t>FEC.ktoe.SE.CHI.BASIC_CHEM.PROC_HEAT.THERM.NG_BIOGAS</t>
  </si>
  <si>
    <t>Chemicals: Furnaces - Electric</t>
  </si>
  <si>
    <t>FEC.ktoe.SE.CHI.BASIC_CHEM.PROC_HEAT.ELEC.ELEC</t>
  </si>
  <si>
    <t>Chemicals: Process cooling</t>
  </si>
  <si>
    <t>Chemicals: Process cooling - Natural gas and biogas</t>
  </si>
  <si>
    <t>FEC.ktoe.SE.CHI.BASIC_CHEM.PROC_COOL.THERM.NG_BIOGAS</t>
  </si>
  <si>
    <t>Chemicals: Process cooling - Steam</t>
  </si>
  <si>
    <t>FEC.ktoe.SE.CHI.BASIC_CHEM.PROC_COOL_STEAM.TOTAL.TOTAL</t>
  </si>
  <si>
    <t>FEC.ktoe.SE.CHI.BASIC_CHEM.PROC_COOL_STEAM.STEAM.SOLIDS</t>
  </si>
  <si>
    <t>FEC.ktoe.SE.CHI.BASIC_CHEM.PROC_COOL_STEAM.STEAM.RFG</t>
  </si>
  <si>
    <t>FEC.ktoe.SE.CHI.BASIC_CHEM.PROC_COOL_STEAM.STEAM.LPG</t>
  </si>
  <si>
    <t>FEC.ktoe.SE.CHI.BASIC_CHEM.PROC_COOL_STEAM.STEAM.DIESEL_LIQBIO</t>
  </si>
  <si>
    <t>FEC.ktoe.SE.CHI.BASIC_CHEM.PROC_COOL_STEAM.STEAM.RFO</t>
  </si>
  <si>
    <t>FEC.ktoe.SE.CHI.BASIC_CHEM.PROC_COOL_STEAM.STEAM.OTHER</t>
  </si>
  <si>
    <t>FEC.ktoe.SE.CHI.BASIC_CHEM.PROC_COOL_STEAM.STEAM.NG_BIOGAS</t>
  </si>
  <si>
    <t>FEC.ktoe.SE.CHI.BASIC_CHEM.PROC_COOL_STEAM.STEAM.DERIVED</t>
  </si>
  <si>
    <t>FEC.ktoe.SE.CHI.BASIC_CHEM.PROC_COOL_STEAM.STEAM.BIOMASS_WASTE</t>
  </si>
  <si>
    <t>FEC.ktoe.SE.CHI.BASIC_CHEM.PROC_COOL_STEAM.STEAM.STEAM_DISTR</t>
  </si>
  <si>
    <t>Chemicals: Process cooling - Electric</t>
  </si>
  <si>
    <t>FEC.ktoe.SE.CHI.BASIC_CHEM.PROC_COOL.ELEC.ELEC</t>
  </si>
  <si>
    <t>Chemicals: Generic electric process</t>
  </si>
  <si>
    <t>FEC.ktoe.SE.CHI.BASIC_CHEM.GENERIC.MECH.ELEC</t>
  </si>
  <si>
    <t>FEC.ktoe.SE.CHI.OTHER_CHEM.TOTAL.TOTAL.TOTAL</t>
  </si>
  <si>
    <t>FEC.ktoe.SE.CHI.OTHER_CHEM.LIGHT.GENERIC.ELEC</t>
  </si>
  <si>
    <t>FEC.ktoe.SE.CHI.OTHER_CHEM.AIRCOMP.GENERIC.ELEC</t>
  </si>
  <si>
    <t>FEC.ktoe.SE.CHI.OTHER_CHEM.MOTOR.GENERIC.ELEC</t>
  </si>
  <si>
    <t>FEC.ktoe.SE.CHI.OTHER_CHEM.FANS.GENERIC.ELEC</t>
  </si>
  <si>
    <t>FEC.ktoe.SE.CHI.OTHER_CHEM.LOW_ENTH.TOTAL.TOTAL</t>
  </si>
  <si>
    <t>FEC.ktoe.SE.CHI.OTHER_CHEM.LOW_ENTH.THERM.DIESEL_LIQBIO</t>
  </si>
  <si>
    <t>FEC.ktoe.SE.CHI.OTHER_CHEM.LOW_ENTH.THERM.NG_BIOGAS</t>
  </si>
  <si>
    <t>FEC.ktoe.SE.CHI.OTHER_CHEM.LOW_ENTH.THERM.SOLAR_GEO</t>
  </si>
  <si>
    <t>FEC.ktoe.SE.CHI.OTHER_CHEM.LOW_ENTH.HP.AMBIENT</t>
  </si>
  <si>
    <t>FEC.ktoe.SE.CHI.OTHER_CHEM.LOW_ENTH.THERM.ELEC</t>
  </si>
  <si>
    <t>Chemicals: High-enthalpy heat processing</t>
  </si>
  <si>
    <t>High-enthalpy heat processing - Steam</t>
  </si>
  <si>
    <t>FEC.ktoe.SE.CHI.OTHER_CHEM.PROCESSING_STEAM.TOTAL.TOTAL</t>
  </si>
  <si>
    <t>FEC.ktoe.SE.CHI.OTHER_CHEM.PROCESSING_STEAM.STEAM.SOLIDS</t>
  </si>
  <si>
    <t>FEC.ktoe.SE.CHI.OTHER_CHEM.PROCESSING_STEAM.STEAM.RFG</t>
  </si>
  <si>
    <t>FEC.ktoe.SE.CHI.OTHER_CHEM.PROCESSING_STEAM.STEAM.LPG</t>
  </si>
  <si>
    <t>FEC.ktoe.SE.CHI.OTHER_CHEM.PROCESSING_STEAM.STEAM.DIESEL_LIQBIO</t>
  </si>
  <si>
    <t>FEC.ktoe.SE.CHI.OTHER_CHEM.PROCESSING_STEAM.STEAM.RFO</t>
  </si>
  <si>
    <t>FEC.ktoe.SE.CHI.OTHER_CHEM.PROCESSING_STEAM.STEAM.OTHER</t>
  </si>
  <si>
    <t>FEC.ktoe.SE.CHI.OTHER_CHEM.PROCESSING_STEAM.STEAM.NG_BIOGAS</t>
  </si>
  <si>
    <t>FEC.ktoe.SE.CHI.OTHER_CHEM.PROCESSING_STEAM.STEAM.DERIVED</t>
  </si>
  <si>
    <t>FEC.ktoe.SE.CHI.OTHER_CHEM.PROCESSING_STEAM.STEAM.BIOMASS_WASTE</t>
  </si>
  <si>
    <t>FEC.ktoe.SE.CHI.OTHER_CHEM.PROCESSING_STEAM.STEAM.STEAM_DISTR</t>
  </si>
  <si>
    <t>High-enthalpy heat processing - Electric (microwave)</t>
  </si>
  <si>
    <t>FEC.ktoe.SE.CHI.OTHER_CHEM.PROCESSING.MICROW.ELEC</t>
  </si>
  <si>
    <t>FEC.ktoe.SE.CHI.OTHER_CHEM.PROC_HEAT.TOTAL.TOTAL</t>
  </si>
  <si>
    <t>FEC.ktoe.SE.CHI.OTHER_CHEM.PROC_HEAT.THERM.TOTAL</t>
  </si>
  <si>
    <t>FEC.ktoe.SE.CHI.OTHER_CHEM.PROC_HEAT.THERM.SOLIDS</t>
  </si>
  <si>
    <t>FEC.ktoe.SE.CHI.OTHER_CHEM.PROC_HEAT.THERM.LPG</t>
  </si>
  <si>
    <t>FEC.ktoe.SE.CHI.OTHER_CHEM.PROC_HEAT.THERM.DIESEL_LIQBIO</t>
  </si>
  <si>
    <t>FEC.ktoe.SE.CHI.OTHER_CHEM.PROC_HEAT.THERM.RFO</t>
  </si>
  <si>
    <t>FEC.ktoe.SE.CHI.OTHER_CHEM.PROC_HEAT.THERM.NG_BIOGAS</t>
  </si>
  <si>
    <t>FEC.ktoe.SE.CHI.OTHER_CHEM.PROC_HEAT.ELEC.ELEC</t>
  </si>
  <si>
    <t>FEC.ktoe.SE.CHI.OTHER_CHEM.PROC_COOL.THERM.NG_BIOGAS</t>
  </si>
  <si>
    <t>FEC.ktoe.SE.CHI.OTHER_CHEM.PROC_COOL_STEAM.TOTAL.TOTAL</t>
  </si>
  <si>
    <t>FEC.ktoe.SE.CHI.OTHER_CHEM.PROC_COOL_STEAM.STEAM.SOLIDS</t>
  </si>
  <si>
    <t>FEC.ktoe.SE.CHI.OTHER_CHEM.PROC_COOL_STEAM.STEAM.RFG</t>
  </si>
  <si>
    <t>FEC.ktoe.SE.CHI.OTHER_CHEM.PROC_COOL_STEAM.STEAM.LPG</t>
  </si>
  <si>
    <t>FEC.ktoe.SE.CHI.OTHER_CHEM.PROC_COOL_STEAM.STEAM.DIESEL_LIQBIO</t>
  </si>
  <si>
    <t>FEC.ktoe.SE.CHI.OTHER_CHEM.PROC_COOL_STEAM.STEAM.RFO</t>
  </si>
  <si>
    <t>FEC.ktoe.SE.CHI.OTHER_CHEM.PROC_COOL_STEAM.STEAM.OTHER</t>
  </si>
  <si>
    <t>FEC.ktoe.SE.CHI.OTHER_CHEM.PROC_COOL_STEAM.STEAM.NG_BIOGAS</t>
  </si>
  <si>
    <t>FEC.ktoe.SE.CHI.OTHER_CHEM.PROC_COOL_STEAM.STEAM.DERIVED</t>
  </si>
  <si>
    <t>FEC.ktoe.SE.CHI.OTHER_CHEM.PROC_COOL_STEAM.STEAM.BIOMASS_WASTE</t>
  </si>
  <si>
    <t>FEC.ktoe.SE.CHI.OTHER_CHEM.PROC_COOL_STEAM.STEAM.STEAM_DISTR</t>
  </si>
  <si>
    <t>FEC.ktoe.SE.CHI.OTHER_CHEM.PROC_COOL.ELEC.ELEC</t>
  </si>
  <si>
    <t>FEC.ktoe.SE.CHI.OTHER_CHEM.GENERIC.MECH.ELEC</t>
  </si>
  <si>
    <t>FEC.ktoe.SE.CHI.PHARM.TOTAL.TOTAL.TOTAL</t>
  </si>
  <si>
    <t>FEC.ktoe.SE.CHI.PHARM.LIGHT.GENERIC.ELEC</t>
  </si>
  <si>
    <t>FEC.ktoe.SE.CHI.PHARM.AIRCOMP.GENERIC.ELEC</t>
  </si>
  <si>
    <t>FEC.ktoe.SE.CHI.PHARM.MOTOR.GENERIC.ELEC</t>
  </si>
  <si>
    <t>FEC.ktoe.SE.CHI.PHARM.FANS.GENERIC.ELEC</t>
  </si>
  <si>
    <t>FEC.ktoe.SE.CHI.PHARM.LOW_ENTH.TOTAL.TOTAL</t>
  </si>
  <si>
    <t>FEC.ktoe.SE.CHI.PHARM.LOW_ENTH.THERM.DIESEL_LIQBIO</t>
  </si>
  <si>
    <t>FEC.ktoe.SE.CHI.PHARM.LOW_ENTH.THERM.NG_BIOGAS</t>
  </si>
  <si>
    <t>FEC.ktoe.SE.CHI.PHARM.LOW_ENTH.THERM.SOLAR_GEO</t>
  </si>
  <si>
    <t>FEC.ktoe.SE.CHI.PHARM.LOW_ENTH.HP.AMBIENT</t>
  </si>
  <si>
    <t>FEC.ktoe.SE.CHI.PHARM.LOW_ENTH.THERM.ELEC</t>
  </si>
  <si>
    <t>FEC.ktoe.SE.CHI.PHARM.PROCESSING_STEAM.TOTAL.TOTAL</t>
  </si>
  <si>
    <t>FEC.ktoe.SE.CHI.PHARM.PROCESSING_STEAM.STEAM.SOLIDS</t>
  </si>
  <si>
    <t>FEC.ktoe.SE.CHI.PHARM.PROCESSING_STEAM.STEAM.RFG</t>
  </si>
  <si>
    <t>FEC.ktoe.SE.CHI.PHARM.PROCESSING_STEAM.STEAM.LPG</t>
  </si>
  <si>
    <t>FEC.ktoe.SE.CHI.PHARM.PROCESSING_STEAM.STEAM.DIESEL_LIQBIO</t>
  </si>
  <si>
    <t>FEC.ktoe.SE.CHI.PHARM.PROCESSING_STEAM.STEAM.RFO</t>
  </si>
  <si>
    <t>FEC.ktoe.SE.CHI.PHARM.PROCESSING_STEAM.STEAM.OTHER</t>
  </si>
  <si>
    <t>FEC.ktoe.SE.CHI.PHARM.PROCESSING_STEAM.STEAM.NG_BIOGAS</t>
  </si>
  <si>
    <t>FEC.ktoe.SE.CHI.PHARM.PROCESSING_STEAM.STEAM.DERIVED</t>
  </si>
  <si>
    <t>FEC.ktoe.SE.CHI.PHARM.PROCESSING_STEAM.STEAM.BIOMASS_WASTE</t>
  </si>
  <si>
    <t>FEC.ktoe.SE.CHI.PHARM.PROCESSING_STEAM.STEAM.STEAM_DISTR</t>
  </si>
  <si>
    <t>FEC.ktoe.SE.CHI.PHARM.PROCESSING.MICROW.ELEC</t>
  </si>
  <si>
    <t>FEC.ktoe.SE.CHI.PHARM.PROC_HEAT.TOTAL.TOTAL</t>
  </si>
  <si>
    <t>FEC.ktoe.SE.CHI.PHARM.PROC_HEAT.THERM.TOTAL</t>
  </si>
  <si>
    <t>FEC.ktoe.SE.CHI.PHARM.PROC_HEAT.THERM.SOLIDS</t>
  </si>
  <si>
    <t>FEC.ktoe.SE.CHI.PHARM.PROC_HEAT.THERM.LPG</t>
  </si>
  <si>
    <t>FEC.ktoe.SE.CHI.PHARM.PROC_HEAT.THERM.DIESEL_LIQBIO</t>
  </si>
  <si>
    <t>FEC.ktoe.SE.CHI.PHARM.PROC_HEAT.THERM.RFO</t>
  </si>
  <si>
    <t>FEC.ktoe.SE.CHI.PHARM.PROC_HEAT.THERM.NG_BIOGAS</t>
  </si>
  <si>
    <t>FEC.ktoe.SE.CHI.PHARM.PROC_HEAT.ELEC.ELEC</t>
  </si>
  <si>
    <t>FEC.ktoe.SE.CHI.PHARM.PROC_COOL.THERM.NG_BIOGAS</t>
  </si>
  <si>
    <t>FEC.ktoe.SE.CHI.PHARM.PROC_COOL_STEAM.TOTAL.TOTAL</t>
  </si>
  <si>
    <t>FEC.ktoe.SE.CHI.PHARM.PROC_COOL_STEAM.STEAM.SOLIDS</t>
  </si>
  <si>
    <t>FEC.ktoe.SE.CHI.PHARM.PROC_COOL_STEAM.STEAM.RFG</t>
  </si>
  <si>
    <t>FEC.ktoe.SE.CHI.PHARM.PROC_COOL_STEAM.STEAM.LPG</t>
  </si>
  <si>
    <t>FEC.ktoe.SE.CHI.PHARM.PROC_COOL_STEAM.STEAM.DIESEL_LIQBIO</t>
  </si>
  <si>
    <t>FEC.ktoe.SE.CHI.PHARM.PROC_COOL_STEAM.STEAM.RFO</t>
  </si>
  <si>
    <t>FEC.ktoe.SE.CHI.PHARM.PROC_COOL_STEAM.STEAM.OTHER</t>
  </si>
  <si>
    <t>FEC.ktoe.SE.CHI.PHARM.PROC_COOL_STEAM.STEAM.NG_BIOGAS</t>
  </si>
  <si>
    <t>FEC.ktoe.SE.CHI.PHARM.PROC_COOL_STEAM.STEAM.DERIVED</t>
  </si>
  <si>
    <t>FEC.ktoe.SE.CHI.PHARM.PROC_COOL_STEAM.STEAM.BIOMASS_WASTE</t>
  </si>
  <si>
    <t>FEC.ktoe.SE.CHI.PHARM.PROC_COOL_STEAM.STEAM.STEAM_DISTR</t>
  </si>
  <si>
    <t>FEC.ktoe.SE.CHI.PHARM.PROC_COOL.ELEC.ELEC</t>
  </si>
  <si>
    <t>FEC.ktoe.SE.CHI.PHARM.GENERIC.MECH.ELEC</t>
  </si>
  <si>
    <t>Chemicals: Process cooling - Natural gas</t>
  </si>
  <si>
    <t>UED.ktoe.SE.CHI.BASIC_CHEM.LIGHT.GENERIC.ELEC</t>
  </si>
  <si>
    <t>UED.ktoe.SE.CHI.BASIC_CHEM.AIRCOMP.GENERIC.ELEC</t>
  </si>
  <si>
    <t>UED.ktoe.SE.CHI.BASIC_CHEM.MOTOR.GENERIC.ELEC</t>
  </si>
  <si>
    <t>UED.ktoe.SE.CHI.BASIC_CHEM.FANS.GENERIC.ELEC</t>
  </si>
  <si>
    <t>UED.ktoe.SE.CHI.BASIC_CHEM.LOW_ENTH.TOTAL.TOTAL</t>
  </si>
  <si>
    <t>UED.ktoe.SE.CHI.BASIC_CHEM.LOW_ENTH.THERM.DIESEL_LIQBIO</t>
  </si>
  <si>
    <t>UED.ktoe.SE.CHI.BASIC_CHEM.LOW_ENTH.THERM.NG_BIOGAS</t>
  </si>
  <si>
    <t>UED.ktoe.SE.CHI.BASIC_CHEM.LOW_ENTH.THERM.SOLAR_GEO</t>
  </si>
  <si>
    <t>UED.ktoe.SE.CHI.BASIC_CHEM.LOW_ENTH.HP.AMBIENT</t>
  </si>
  <si>
    <t>UED.ktoe.SE.CHI.BASIC_CHEM.LOW_ENTH.THERM.ELEC</t>
  </si>
  <si>
    <t>UED.ktoe.SE.CHI.BASIC_CHEM.PROCESSING.TOTAL.TOTAL</t>
  </si>
  <si>
    <t>UED.ktoe.SE.CHI.BASIC_CHEM.PROCESSING.STEAM.SOLIDS</t>
  </si>
  <si>
    <t>UED.ktoe.SE.CHI.BASIC_CHEM.PROCESSING.STEAM.RFG</t>
  </si>
  <si>
    <t>UED.ktoe.SE.CHI.BASIC_CHEM.PROCESSING.STEAM.LPG</t>
  </si>
  <si>
    <t>UED.ktoe.SE.CHI.BASIC_CHEM.PROCESSING.STEAM.DIESEL_LIQBIO</t>
  </si>
  <si>
    <t>UED.ktoe.SE.CHI.BASIC_CHEM.PROCESSING.STEAM.RFO</t>
  </si>
  <si>
    <t>UED.ktoe.SE.CHI.BASIC_CHEM.PROCESSING.STEAM.OTHER</t>
  </si>
  <si>
    <t>UED.ktoe.SE.CHI.BASIC_CHEM.PROCESSING.STEAM.NG_BIOGAS</t>
  </si>
  <si>
    <t>UED.ktoe.SE.CHI.BASIC_CHEM.PROCESSING.STEAM.DERIVED</t>
  </si>
  <si>
    <t>UED.ktoe.SE.CHI.BASIC_CHEM.PROCESSING.STEAM.BIOMASS_WASTE</t>
  </si>
  <si>
    <t>UED.ktoe.SE.CHI.BASIC_CHEM.PROCESSING.STEAM.STEAM_DISTR</t>
  </si>
  <si>
    <t>UED.ktoe.SE.CHI.BASIC_CHEM.PROC_HEAT.TOTAL.TOTAL</t>
  </si>
  <si>
    <t>UED.ktoe.SE.CHI.BASIC_CHEM.PROC_HEAT.THERM.TOTAL</t>
  </si>
  <si>
    <t>UED.ktoe.SE.CHI.BASIC_CHEM.PROC_HEAT.THERM.SOLIDS</t>
  </si>
  <si>
    <t>UED.ktoe.SE.CHI.BASIC_CHEM.PROC_HEAT.THERM.LPG</t>
  </si>
  <si>
    <t>UED.ktoe.SE.CHI.BASIC_CHEM.PROC_HEAT.THERM.DIESEL_LIQBIO</t>
  </si>
  <si>
    <t>UED.ktoe.SE.CHI.BASIC_CHEM.PROC_HEAT.THERM.RFO</t>
  </si>
  <si>
    <t>UED.ktoe.SE.CHI.BASIC_CHEM.PROC_HEAT.THERM.NG_BIOGAS</t>
  </si>
  <si>
    <t>UED.ktoe.SE.CHI.BASIC_CHEM.PROC_HEAT.ELEC.ELEC</t>
  </si>
  <si>
    <t>UED.ktoe.SE.CHI.BASIC_CHEM.PROC_COOL.THERM.NG_BIOGAS</t>
  </si>
  <si>
    <t>UED.ktoe.SE.CHI.BASIC_CHEM.PROC_COOL_STEAM.TOTAL.TOTAL</t>
  </si>
  <si>
    <t>UED.ktoe.SE.CHI.BASIC_CHEM.PROC_COOL_STEAM.STEAM.SOLIDS</t>
  </si>
  <si>
    <t>UED.ktoe.SE.CHI.BASIC_CHEM.PROC_COOL_STEAM.STEAM.RFG</t>
  </si>
  <si>
    <t>UED.ktoe.SE.CHI.BASIC_CHEM.PROC_COOL_STEAM.STEAM.LPG</t>
  </si>
  <si>
    <t>UED.ktoe.SE.CHI.BASIC_CHEM.PROC_COOL_STEAM.STEAM.DIESEL_LIQBIO</t>
  </si>
  <si>
    <t>UED.ktoe.SE.CHI.BASIC_CHEM.PROC_COOL_STEAM.STEAM.RFO</t>
  </si>
  <si>
    <t>UED.ktoe.SE.CHI.BASIC_CHEM.PROC_COOL_STEAM.STEAM.OTHER</t>
  </si>
  <si>
    <t>UED.ktoe.SE.CHI.BASIC_CHEM.PROC_COOL_STEAM.STEAM.NG_BIOGAS</t>
  </si>
  <si>
    <t>UED.ktoe.SE.CHI.BASIC_CHEM.PROC_COOL_STEAM.STEAM.DERIVED</t>
  </si>
  <si>
    <t>UED.ktoe.SE.CHI.BASIC_CHEM.PROC_COOL_STEAM.STEAM.BIOMASS_WASTE</t>
  </si>
  <si>
    <t>UED.ktoe.SE.CHI.BASIC_CHEM.PROC_COOL_STEAM.STEAM.STEAM_DISTR</t>
  </si>
  <si>
    <t>UED.ktoe.SE.CHI.BASIC_CHEM.PROC_COOL.ELEC.ELEC</t>
  </si>
  <si>
    <t>UED.ktoe.SE.CHI.BASIC_CHEM.GENERIC.MECH.ELEC</t>
  </si>
  <si>
    <t>UED.ktoe.SE.CHI.OTHER_CHEM.TOTAL.TOTAL.TOTAL</t>
  </si>
  <si>
    <t>UED.ktoe.SE.CHI.OTHER_CHEM.LIGHT.GENERIC.ELEC</t>
  </si>
  <si>
    <t>UED.ktoe.SE.CHI.OTHER_CHEM.AIRCOMP.GENERIC.ELEC</t>
  </si>
  <si>
    <t>UED.ktoe.SE.CHI.OTHER_CHEM.MOTOR.GENERIC.ELEC</t>
  </si>
  <si>
    <t>UED.ktoe.SE.CHI.OTHER_CHEM.FANS.GENERIC.ELEC</t>
  </si>
  <si>
    <t>UED.ktoe.SE.CHI.OTHER_CHEM.LOW_ENTH.TOTAL.TOTAL</t>
  </si>
  <si>
    <t>UED.ktoe.SE.CHI.OTHER_CHEM.LOW_ENTH.THERM.DIESEL_LIQBIO</t>
  </si>
  <si>
    <t>UED.ktoe.SE.CHI.OTHER_CHEM.LOW_ENTH.THERM.NG_BIOGAS</t>
  </si>
  <si>
    <t>UED.ktoe.SE.CHI.OTHER_CHEM.LOW_ENTH.THERM.SOLAR_GEO</t>
  </si>
  <si>
    <t>UED.ktoe.SE.CHI.OTHER_CHEM.LOW_ENTH.HP.AMBIENT</t>
  </si>
  <si>
    <t>UED.ktoe.SE.CHI.OTHER_CHEM.LOW_ENTH.THERM.ELEC</t>
  </si>
  <si>
    <t>UED.ktoe.SE.CHI.OTHER_CHEM.PROCESSING_STEAM.TOTAL.TOTAL</t>
  </si>
  <si>
    <t>UED.ktoe.SE.CHI.OTHER_CHEM.PROCESSING_STEAM.STEAM.SOLIDS</t>
  </si>
  <si>
    <t>UED.ktoe.SE.CHI.OTHER_CHEM.PROCESSING_STEAM.STEAM.RFG</t>
  </si>
  <si>
    <t>UED.ktoe.SE.CHI.OTHER_CHEM.PROCESSING_STEAM.STEAM.LPG</t>
  </si>
  <si>
    <t>UED.ktoe.SE.CHI.OTHER_CHEM.PROCESSING_STEAM.STEAM.DIESEL_LIQBIO</t>
  </si>
  <si>
    <t>UED.ktoe.SE.CHI.OTHER_CHEM.PROCESSING_STEAM.STEAM.RFO</t>
  </si>
  <si>
    <t>UED.ktoe.SE.CHI.OTHER_CHEM.PROCESSING_STEAM.STEAM.OTHER</t>
  </si>
  <si>
    <t>UED.ktoe.SE.CHI.OTHER_CHEM.PROCESSING_STEAM.STEAM.NG_BIOGAS</t>
  </si>
  <si>
    <t>UED.ktoe.SE.CHI.OTHER_CHEM.PROCESSING_STEAM.STEAM.DERIVED</t>
  </si>
  <si>
    <t>UED.ktoe.SE.CHI.OTHER_CHEM.PROCESSING_STEAM.STEAM.BIOMASS_WASTE</t>
  </si>
  <si>
    <t>UED.ktoe.SE.CHI.OTHER_CHEM.PROCESSING_STEAM.STEAM.STEAM_DISTR</t>
  </si>
  <si>
    <t>UED.ktoe.SE.CHI.OTHER_CHEM.PROCESSING.MICROW.ELEC</t>
  </si>
  <si>
    <t>UED.ktoe.SE.CHI.OTHER_CHEM.PROC_HEAT.TOTAL.TOTAL</t>
  </si>
  <si>
    <t>UED.ktoe.SE.CHI.OTHER_CHEM.PROC_HEAT.THERM.TOTAL</t>
  </si>
  <si>
    <t>UED.ktoe.SE.CHI.OTHER_CHEM.PROC_HEAT.THERM.SOLIDS</t>
  </si>
  <si>
    <t>UED.ktoe.SE.CHI.OTHER_CHEM.PROC_HEAT.THERM.LPG</t>
  </si>
  <si>
    <t>UED.ktoe.SE.CHI.OTHER_CHEM.PROC_HEAT.THERM.DIESEL_LIQBIO</t>
  </si>
  <si>
    <t>UED.ktoe.SE.CHI.OTHER_CHEM.PROC_HEAT.THERM.RFO</t>
  </si>
  <si>
    <t>UED.ktoe.SE.CHI.OTHER_CHEM.PROC_HEAT.THERM.NG_BIOGAS</t>
  </si>
  <si>
    <t>UED.ktoe.SE.CHI.OTHER_CHEM.PROC_HEAT.ELEC.ELEC</t>
  </si>
  <si>
    <t>UED.ktoe.SE.CHI.OTHER_CHEM.PROC_COOL.THERM.NG_BIOGAS</t>
  </si>
  <si>
    <t>UED.ktoe.SE.CHI.OTHER_CHEM.PROC_COOL_STEAM.TOTAL.TOTAL</t>
  </si>
  <si>
    <t>UED.ktoe.SE.CHI.OTHER_CHEM.PROC_COOL_STEAM.STEAM.SOLIDS</t>
  </si>
  <si>
    <t>UED.ktoe.SE.CHI.OTHER_CHEM.PROC_COOL_STEAM.STEAM.RFG</t>
  </si>
  <si>
    <t>UED.ktoe.SE.CHI.OTHER_CHEM.PROC_COOL_STEAM.STEAM.LPG</t>
  </si>
  <si>
    <t>UED.ktoe.SE.CHI.OTHER_CHEM.PROC_COOL_STEAM.STEAM.DIESEL_LIQBIO</t>
  </si>
  <si>
    <t>UED.ktoe.SE.CHI.OTHER_CHEM.PROC_COOL_STEAM.STEAM.RFO</t>
  </si>
  <si>
    <t>UED.ktoe.SE.CHI.OTHER_CHEM.PROC_COOL_STEAM.STEAM.OTHER</t>
  </si>
  <si>
    <t>UED.ktoe.SE.CHI.OTHER_CHEM.PROC_COOL_STEAM.STEAM.NG_BIOGAS</t>
  </si>
  <si>
    <t>UED.ktoe.SE.CHI.OTHER_CHEM.PROC_COOL_STEAM.STEAM.DERIVED</t>
  </si>
  <si>
    <t>UED.ktoe.SE.CHI.OTHER_CHEM.PROC_COOL_STEAM.STEAM.BIOMASS_WASTE</t>
  </si>
  <si>
    <t>UED.ktoe.SE.CHI.OTHER_CHEM.PROC_COOL_STEAM.STEAM.STEAM_DISTR</t>
  </si>
  <si>
    <t>UED.ktoe.SE.CHI.OTHER_CHEM.PROC_COOL.ELEC.ELEC</t>
  </si>
  <si>
    <t>UED.ktoe.SE.CHI.OTHER_CHEM.GENERIC.MECH.ELEC</t>
  </si>
  <si>
    <t>UED.ktoe.SE.CHI.PHARM.TOTAL.TOTAL.TOTAL</t>
  </si>
  <si>
    <t>UED.ktoe.SE.CHI.PHARM.LIGHT.GENERIC.ELEC</t>
  </si>
  <si>
    <t>UED.ktoe.SE.CHI.PHARM.AIRCOMP.GENERIC.ELEC</t>
  </si>
  <si>
    <t>UED.ktoe.SE.CHI.PHARM.MOTOR.GENERIC.ELEC</t>
  </si>
  <si>
    <t>UED.ktoe.SE.CHI.PHARM.FANS.GENERIC.ELEC</t>
  </si>
  <si>
    <t>UED.ktoe.SE.CHI.PHARM.LOW_ENTH.TOTAL.TOTAL</t>
  </si>
  <si>
    <t>UED.ktoe.SE.CHI.PHARM.LOW_ENTH.THERM.DIESEL_LIQBIO</t>
  </si>
  <si>
    <t>UED.ktoe.SE.CHI.PHARM.LOW_ENTH.THERM.NG_BIOGAS</t>
  </si>
  <si>
    <t>UED.ktoe.SE.CHI.PHARM.LOW_ENTH.THERM.SOLAR_GEO</t>
  </si>
  <si>
    <t>UED.ktoe.SE.CHI.PHARM.LOW_ENTH.HP.AMBIENT</t>
  </si>
  <si>
    <t>UED.ktoe.SE.CHI.PHARM.LOW_ENTH.THERM.ELEC</t>
  </si>
  <si>
    <t>UED.ktoe.SE.CHI.PHARM.PROCESSING_STEAM.TOTAL.TOTAL</t>
  </si>
  <si>
    <t>UED.ktoe.SE.CHI.PHARM.PROCESSING_STEAM.STEAM.SOLIDS</t>
  </si>
  <si>
    <t>UED.ktoe.SE.CHI.PHARM.PROCESSING_STEAM.STEAM.RFG</t>
  </si>
  <si>
    <t>UED.ktoe.SE.CHI.PHARM.PROCESSING_STEAM.STEAM.LPG</t>
  </si>
  <si>
    <t>UED.ktoe.SE.CHI.PHARM.PROCESSING_STEAM.STEAM.DIESEL_LIQBIO</t>
  </si>
  <si>
    <t>UED.ktoe.SE.CHI.PHARM.PROCESSING_STEAM.STEAM.RFO</t>
  </si>
  <si>
    <t>UED.ktoe.SE.CHI.PHARM.PROCESSING_STEAM.STEAM.OTHER</t>
  </si>
  <si>
    <t>UED.ktoe.SE.CHI.PHARM.PROCESSING_STEAM.STEAM.NG_BIOGAS</t>
  </si>
  <si>
    <t>UED.ktoe.SE.CHI.PHARM.PROCESSING_STEAM.STEAM.DERIVED</t>
  </si>
  <si>
    <t>UED.ktoe.SE.CHI.PHARM.PROCESSING_STEAM.STEAM.BIOMASS_WASTE</t>
  </si>
  <si>
    <t>UED.ktoe.SE.CHI.PHARM.PROCESSING_STEAM.STEAM.STEAM_DISTR</t>
  </si>
  <si>
    <t>UED.ktoe.SE.CHI.PHARM.PROCESSING.MICROW.ELEC</t>
  </si>
  <si>
    <t>UED.ktoe.SE.CHI.PHARM.PROC_HEAT.TOTAL.TOTAL</t>
  </si>
  <si>
    <t>UED.ktoe.SE.CHI.PHARM.PROC_HEAT.THERM.TOTAL</t>
  </si>
  <si>
    <t>UED.ktoe.SE.CHI.PHARM.PROC_HEAT.THERM.SOLIDS</t>
  </si>
  <si>
    <t>UED.ktoe.SE.CHI.PHARM.PROC_HEAT.THERM.LPG</t>
  </si>
  <si>
    <t>UED.ktoe.SE.CHI.PHARM.PROC_HEAT.THERM.DIESEL_LIQBIO</t>
  </si>
  <si>
    <t>UED.ktoe.SE.CHI.PHARM.PROC_HEAT.THERM.RFO</t>
  </si>
  <si>
    <t>UED.ktoe.SE.CHI.PHARM.PROC_HEAT.THERM.NG_BIOGAS</t>
  </si>
  <si>
    <t>UED.ktoe.SE.CHI.PHARM.PROC_HEAT.ELEC.ELEC</t>
  </si>
  <si>
    <t>UED.ktoe.SE.CHI.PHARM.PROC_COOL.THERM.NG_BIOGAS</t>
  </si>
  <si>
    <t>UED.ktoe.SE.CHI.PHARM.PROC_COOL_STEAM.TOTAL.TOTAL</t>
  </si>
  <si>
    <t>UED.ktoe.SE.CHI.PHARM.PROC_COOL_STEAM.STEAM.SOLIDS</t>
  </si>
  <si>
    <t>UED.ktoe.SE.CHI.PHARM.PROC_COOL_STEAM.STEAM.RFG</t>
  </si>
  <si>
    <t>UED.ktoe.SE.CHI.PHARM.PROC_COOL_STEAM.STEAM.LPG</t>
  </si>
  <si>
    <t>UED.ktoe.SE.CHI.PHARM.PROC_COOL_STEAM.STEAM.DIESEL_LIQBIO</t>
  </si>
  <si>
    <t>UED.ktoe.SE.CHI.PHARM.PROC_COOL_STEAM.STEAM.RFO</t>
  </si>
  <si>
    <t>UED.ktoe.SE.CHI.PHARM.PROC_COOL_STEAM.STEAM.OTHER</t>
  </si>
  <si>
    <t>UED.ktoe.SE.CHI.PHARM.PROC_COOL_STEAM.STEAM.NG_BIOGAS</t>
  </si>
  <si>
    <t>UED.ktoe.SE.CHI.PHARM.PROC_COOL_STEAM.STEAM.DERIVED</t>
  </si>
  <si>
    <t>UED.ktoe.SE.CHI.PHARM.PROC_COOL_STEAM.STEAM.BIOMASS_WASTE</t>
  </si>
  <si>
    <t>UED.ktoe.SE.CHI.PHARM.PROC_COOL_STEAM.STEAM.STEAM_DISTR</t>
  </si>
  <si>
    <t>UED.ktoe.SE.CHI.PHARM.PROC_COOL.ELEC.ELEC</t>
  </si>
  <si>
    <t>UED.ktoe.SE.CHI.PHARM.GENERIC.MECH.ELEC</t>
  </si>
  <si>
    <t>Basic chemicals (energy consumption)</t>
  </si>
  <si>
    <t>FUEL_EMI.ktCO2.SE.CHI.BASIC_CHEM.LIGHT.GENERIC.ELEC</t>
  </si>
  <si>
    <t>FUEL_EMI.ktCO2.SE.CHI.BASIC_CHEM.AIRCOMP.GENERIC.ELEC</t>
  </si>
  <si>
    <t>FUEL_EMI.ktCO2.SE.CHI.BASIC_CHEM.MOTOR.GENERIC.ELEC</t>
  </si>
  <si>
    <t>FUEL_EMI.ktCO2.SE.CHI.BASIC_CHEM.FANS.GENERIC.ELEC</t>
  </si>
  <si>
    <t>FUEL_EMI.ktCO2.SE.CHI.BASIC_CHEM.LOW_ENTH.TOTAL.TOTAL</t>
  </si>
  <si>
    <t>FUEL_EMI.ktCO2.SE.CHI.BASIC_CHEM.LOW_ENTH.THERM.DIESEL_LIQBIO</t>
  </si>
  <si>
    <t>FUEL_EMI.ktCO2.SE.CHI.BASIC_CHEM.LOW_ENTH.THERM.NG_BIOGAS</t>
  </si>
  <si>
    <t>FUEL_EMI.ktCO2.SE.CHI.BASIC_CHEM.LOW_ENTH.THERM.SOLAR_GEO</t>
  </si>
  <si>
    <t>FUEL_EMI.ktCO2.SE.CHI.BASIC_CHEM.LOW_ENTH.HP.AMBIENT</t>
  </si>
  <si>
    <t>FUEL_EMI.ktCO2.SE.CHI.BASIC_CHEM.LOW_ENTH.THERM.ELEC</t>
  </si>
  <si>
    <t>FUEL_EMI.ktCO2.SE.CHI.BASIC_CHEM.PROCESSING.TOTAL.TOTAL</t>
  </si>
  <si>
    <t>FUEL_EMI.ktCO2.SE.CHI.BASIC_CHEM.PROCESSING.STEAM.SOLIDS</t>
  </si>
  <si>
    <t>FUEL_EMI.ktCO2.SE.CHI.BASIC_CHEM.PROCESSING.STEAM.RFG</t>
  </si>
  <si>
    <t>FUEL_EMI.ktCO2.SE.CHI.BASIC_CHEM.PROCESSING.STEAM.LPG</t>
  </si>
  <si>
    <t>FUEL_EMI.ktCO2.SE.CHI.BASIC_CHEM.PROCESSING.STEAM.DIESEL_LIQBIO</t>
  </si>
  <si>
    <t>FUEL_EMI.ktCO2.SE.CHI.BASIC_CHEM.PROCESSING.STEAM.RFO</t>
  </si>
  <si>
    <t>FUEL_EMI.ktCO2.SE.CHI.BASIC_CHEM.PROCESSING.STEAM.OTHER</t>
  </si>
  <si>
    <t>FUEL_EMI.ktCO2.SE.CHI.BASIC_CHEM.PROCESSING.STEAM.NG_BIOGAS</t>
  </si>
  <si>
    <t>FUEL_EMI.ktCO2.SE.CHI.BASIC_CHEM.PROCESSING.STEAM.DERIVED</t>
  </si>
  <si>
    <t>FUEL_EMI.ktCO2.SE.CHI.BASIC_CHEM.PROCESSING.STEAM.BIOMASS_WASTE</t>
  </si>
  <si>
    <t>FUEL_EMI.ktCO2.SE.CHI.BASIC_CHEM.PROCESSING.STEAM.STEAM_DISTR</t>
  </si>
  <si>
    <t>FUEL_EMI.ktCO2.SE.CHI.BASIC_CHEM.PROC_HEAT.TOTAL.TOTAL</t>
  </si>
  <si>
    <t>FUEL_EMI.ktCO2.SE.CHI.BASIC_CHEM.PROC_HEAT.THERM.TOTAL</t>
  </si>
  <si>
    <t>FUEL_EMI.ktCO2.SE.CHI.BASIC_CHEM.PROC_HEAT.THERM.SOLIDS</t>
  </si>
  <si>
    <t>FUEL_EMI.ktCO2.SE.CHI.BASIC_CHEM.PROC_HEAT.THERM.LPG</t>
  </si>
  <si>
    <t>FUEL_EMI.ktCO2.SE.CHI.BASIC_CHEM.PROC_HEAT.THERM.DIESEL_LIQBIO</t>
  </si>
  <si>
    <t>FUEL_EMI.ktCO2.SE.CHI.BASIC_CHEM.PROC_HEAT.THERM.RFO</t>
  </si>
  <si>
    <t>FUEL_EMI.ktCO2.SE.CHI.BASIC_CHEM.PROC_HEAT.THERM.NG_BIOGAS</t>
  </si>
  <si>
    <t>FUEL_EMI.ktCO2.SE.CHI.BASIC_CHEM.PROC_HEAT.ELEC.ELEC</t>
  </si>
  <si>
    <t>FUEL_EMI.ktCO2.SE.CHI.BASIC_CHEM.PROC_COOL.THERM.NG_BIOGAS</t>
  </si>
  <si>
    <t>FUEL_EMI.ktCO2.SE.CHI.BASIC_CHEM.PROC_COOL_STEAM.TOTAL.TOTAL</t>
  </si>
  <si>
    <t>FUEL_EMI.ktCO2.SE.CHI.BASIC_CHEM.PROC_COOL_STEAM.STEAM.SOLIDS</t>
  </si>
  <si>
    <t>FUEL_EMI.ktCO2.SE.CHI.BASIC_CHEM.PROC_COOL_STEAM.STEAM.RFG</t>
  </si>
  <si>
    <t>FUEL_EMI.ktCO2.SE.CHI.BASIC_CHEM.PROC_COOL_STEAM.STEAM.LPG</t>
  </si>
  <si>
    <t>FUEL_EMI.ktCO2.SE.CHI.BASIC_CHEM.PROC_COOL_STEAM.STEAM.DIESEL_LIQBIO</t>
  </si>
  <si>
    <t>FUEL_EMI.ktCO2.SE.CHI.BASIC_CHEM.PROC_COOL_STEAM.STEAM.RFO</t>
  </si>
  <si>
    <t>FUEL_EMI.ktCO2.SE.CHI.BASIC_CHEM.PROC_COOL_STEAM.STEAM.OTHER</t>
  </si>
  <si>
    <t>FUEL_EMI.ktCO2.SE.CHI.BASIC_CHEM.PROC_COOL_STEAM.STEAM.NG_BIOGAS</t>
  </si>
  <si>
    <t>FUEL_EMI.ktCO2.SE.CHI.BASIC_CHEM.PROC_COOL_STEAM.STEAM.DERIVED</t>
  </si>
  <si>
    <t>FUEL_EMI.ktCO2.SE.CHI.BASIC_CHEM.PROC_COOL_STEAM.STEAM.BIOMASS_WASTE</t>
  </si>
  <si>
    <t>FUEL_EMI.ktCO2.SE.CHI.BASIC_CHEM.PROC_COOL_STEAM.STEAM.STEAM_DISTR</t>
  </si>
  <si>
    <t>FUEL_EMI.ktCO2.SE.CHI.BASIC_CHEM.PROC_COOL.ELEC.ELEC</t>
  </si>
  <si>
    <t>FUEL_EMI.ktCO2.SE.CHI.BASIC_CHEM.GENERIC.MECH.ELEC</t>
  </si>
  <si>
    <t>PROCESS_EMI.ktCO2.SE.CHI.BASIC_CHEM</t>
  </si>
  <si>
    <t>FUEL_EMI.ktCO2.SE.CHI.OTHER_CHEM.LIGHT.GENERIC.ELEC</t>
  </si>
  <si>
    <t>FUEL_EMI.ktCO2.SE.CHI.OTHER_CHEM.AIRCOMP.GENERIC.ELEC</t>
  </si>
  <si>
    <t>FUEL_EMI.ktCO2.SE.CHI.OTHER_CHEM.MOTOR.GENERIC.ELEC</t>
  </si>
  <si>
    <t>FUEL_EMI.ktCO2.SE.CHI.OTHER_CHEM.FANS.GENERIC.ELEC</t>
  </si>
  <si>
    <t>FUEL_EMI.ktCO2.SE.CHI.OTHER_CHEM.LOW_ENTH.TOTAL.TOTAL</t>
  </si>
  <si>
    <t>FUEL_EMI.ktCO2.SE.CHI.OTHER_CHEM.LOW_ENTH.THERM.DIESEL_LIQBIO</t>
  </si>
  <si>
    <t>FUEL_EMI.ktCO2.SE.CHI.OTHER_CHEM.LOW_ENTH.THERM.NG_BIOGAS</t>
  </si>
  <si>
    <t>FUEL_EMI.ktCO2.SE.CHI.OTHER_CHEM.LOW_ENTH.THERM.SOLAR_GEO</t>
  </si>
  <si>
    <t>FUEL_EMI.ktCO2.SE.CHI.OTHER_CHEM.LOW_ENTH.HP.AMBIENT</t>
  </si>
  <si>
    <t>FUEL_EMI.ktCO2.SE.CHI.OTHER_CHEM.LOW_ENTH.THERM.ELEC</t>
  </si>
  <si>
    <t>FUEL_EMI.ktCO2.SE.CHI.OTHER_CHEM.PROCESSING_STEAM.TOTAL.TOTAL</t>
  </si>
  <si>
    <t>FUEL_EMI.ktCO2.SE.CHI.OTHER_CHEM.PROCESSING_STEAM.STEAM.SOLIDS</t>
  </si>
  <si>
    <t>FUEL_EMI.ktCO2.SE.CHI.OTHER_CHEM.PROCESSING_STEAM.STEAM.RFG</t>
  </si>
  <si>
    <t>FUEL_EMI.ktCO2.SE.CHI.OTHER_CHEM.PROCESSING_STEAM.STEAM.LPG</t>
  </si>
  <si>
    <t>FUEL_EMI.ktCO2.SE.CHI.OTHER_CHEM.PROCESSING_STEAM.STEAM.DIESEL_LIQBIO</t>
  </si>
  <si>
    <t>FUEL_EMI.ktCO2.SE.CHI.OTHER_CHEM.PROCESSING_STEAM.STEAM.RFO</t>
  </si>
  <si>
    <t>FUEL_EMI.ktCO2.SE.CHI.OTHER_CHEM.PROCESSING_STEAM.STEAM.OTHER</t>
  </si>
  <si>
    <t>FUEL_EMI.ktCO2.SE.CHI.OTHER_CHEM.PROCESSING_STEAM.STEAM.NG_BIOGAS</t>
  </si>
  <si>
    <t>FUEL_EMI.ktCO2.SE.CHI.OTHER_CHEM.PROCESSING_STEAM.STEAM.DERIVED</t>
  </si>
  <si>
    <t>FUEL_EMI.ktCO2.SE.CHI.OTHER_CHEM.PROCESSING_STEAM.STEAM.BIOMASS_WASTE</t>
  </si>
  <si>
    <t>FUEL_EMI.ktCO2.SE.CHI.OTHER_CHEM.PROCESSING_STEAM.STEAM.STEAM_DISTR</t>
  </si>
  <si>
    <t>FUEL_EMI.ktCO2.SE.CHI.OTHER_CHEM.PROCESSING.MICROW.ELEC</t>
  </si>
  <si>
    <t>FUEL_EMI.ktCO2.SE.CHI.OTHER_CHEM.PROC_HEAT.TOTAL.TOTAL</t>
  </si>
  <si>
    <t>FUEL_EMI.ktCO2.SE.CHI.OTHER_CHEM.PROC_HEAT.THERM.TOTAL</t>
  </si>
  <si>
    <t>FUEL_EMI.ktCO2.SE.CHI.OTHER_CHEM.PROC_HEAT.THERM.SOLIDS</t>
  </si>
  <si>
    <t>FUEL_EMI.ktCO2.SE.CHI.OTHER_CHEM.PROC_HEAT.THERM.LPG</t>
  </si>
  <si>
    <t>FUEL_EMI.ktCO2.SE.CHI.OTHER_CHEM.PROC_HEAT.THERM.DIESEL_LIQBIO</t>
  </si>
  <si>
    <t>FUEL_EMI.ktCO2.SE.CHI.OTHER_CHEM.PROC_HEAT.THERM.RFO</t>
  </si>
  <si>
    <t>FUEL_EMI.ktCO2.SE.CHI.OTHER_CHEM.PROC_HEAT.THERM.NG_BIOGAS</t>
  </si>
  <si>
    <t>FUEL_EMI.ktCO2.SE.CHI.OTHER_CHEM.PROC_HEAT.ELEC.ELEC</t>
  </si>
  <si>
    <t>FUEL_EMI.ktCO2.SE.CHI.OTHER_CHEM.PROC_COOL.THERM.NG_BIOGAS</t>
  </si>
  <si>
    <t>FUEL_EMI.ktCO2.SE.CHI.OTHER_CHEM.PROC_COOL_STEAM.TOTAL.TOTAL</t>
  </si>
  <si>
    <t>FUEL_EMI.ktCO2.SE.CHI.OTHER_CHEM.PROC_COOL_STEAM.STEAM.SOLIDS</t>
  </si>
  <si>
    <t>FUEL_EMI.ktCO2.SE.CHI.OTHER_CHEM.PROC_COOL_STEAM.STEAM.RFG</t>
  </si>
  <si>
    <t>FUEL_EMI.ktCO2.SE.CHI.OTHER_CHEM.PROC_COOL_STEAM.STEAM.LPG</t>
  </si>
  <si>
    <t>FUEL_EMI.ktCO2.SE.CHI.OTHER_CHEM.PROC_COOL_STEAM.STEAM.DIESEL_LIQBIO</t>
  </si>
  <si>
    <t>FUEL_EMI.ktCO2.SE.CHI.OTHER_CHEM.PROC_COOL_STEAM.STEAM.RFO</t>
  </si>
  <si>
    <t>FUEL_EMI.ktCO2.SE.CHI.OTHER_CHEM.PROC_COOL_STEAM.STEAM.OTHER</t>
  </si>
  <si>
    <t>FUEL_EMI.ktCO2.SE.CHI.OTHER_CHEM.PROC_COOL_STEAM.STEAM.NG_BIOGAS</t>
  </si>
  <si>
    <t>FUEL_EMI.ktCO2.SE.CHI.OTHER_CHEM.PROC_COOL_STEAM.STEAM.DERIVED</t>
  </si>
  <si>
    <t>FUEL_EMI.ktCO2.SE.CHI.OTHER_CHEM.PROC_COOL_STEAM.STEAM.BIOMASS_WASTE</t>
  </si>
  <si>
    <t>FUEL_EMI.ktCO2.SE.CHI.OTHER_CHEM.PROC_COOL_STEAM.STEAM.STEAM_DISTR</t>
  </si>
  <si>
    <t>FUEL_EMI.ktCO2.SE.CHI.OTHER_CHEM.PROC_COOL.ELEC.ELEC</t>
  </si>
  <si>
    <t>FUEL_EMI.ktCO2.SE.CHI.OTHER_CHEM.GENERIC.MECH.ELEC</t>
  </si>
  <si>
    <t>PROCESS_EMI.ktCO2.SE.CHI.OTHER_CHEM</t>
  </si>
  <si>
    <t>FUEL_EMI.ktCO2.SE.CHI.PHARM.TOTAL.TOTAL.TOTAL</t>
  </si>
  <si>
    <t>FUEL_EMI.ktCO2.SE.CHI.PHARM.LIGHT.GENERIC.ELEC</t>
  </si>
  <si>
    <t>FUEL_EMI.ktCO2.SE.CHI.PHARM.AIRCOMP.GENERIC.ELEC</t>
  </si>
  <si>
    <t>FUEL_EMI.ktCO2.SE.CHI.PHARM.MOTOR.GENERIC.ELEC</t>
  </si>
  <si>
    <t>FUEL_EMI.ktCO2.SE.CHI.PHARM.FANS.GENERIC.ELEC</t>
  </si>
  <si>
    <t>FUEL_EMI.ktCO2.SE.CHI.PHARM.LOW_ENTH.TOTAL.TOTAL</t>
  </si>
  <si>
    <t>FUEL_EMI.ktCO2.SE.CHI.PHARM.LOW_ENTH.THERM.DIESEL_LIQBIO</t>
  </si>
  <si>
    <t>FUEL_EMI.ktCO2.SE.CHI.PHARM.LOW_ENTH.THERM.NG_BIOGAS</t>
  </si>
  <si>
    <t>FUEL_EMI.ktCO2.SE.CHI.PHARM.LOW_ENTH.THERM.SOLAR_GEO</t>
  </si>
  <si>
    <t>FUEL_EMI.ktCO2.SE.CHI.PHARM.LOW_ENTH.HP.AMBIENT</t>
  </si>
  <si>
    <t>FUEL_EMI.ktCO2.SE.CHI.PHARM.LOW_ENTH.THERM.ELEC</t>
  </si>
  <si>
    <t>FUEL_EMI.ktCO2.SE.CHI.PHARM.PROCESSING_STEAM.TOTAL.TOTAL</t>
  </si>
  <si>
    <t>FUEL_EMI.ktCO2.SE.CHI.PHARM.PROCESSING_STEAM.STEAM.SOLIDS</t>
  </si>
  <si>
    <t>FUEL_EMI.ktCO2.SE.CHI.PHARM.PROCESSING_STEAM.STEAM.RFG</t>
  </si>
  <si>
    <t>FUEL_EMI.ktCO2.SE.CHI.PHARM.PROCESSING_STEAM.STEAM.LPG</t>
  </si>
  <si>
    <t>FUEL_EMI.ktCO2.SE.CHI.PHARM.PROCESSING_STEAM.STEAM.DIESEL_LIQBIO</t>
  </si>
  <si>
    <t>FUEL_EMI.ktCO2.SE.CHI.PHARM.PROCESSING_STEAM.STEAM.RFO</t>
  </si>
  <si>
    <t>FUEL_EMI.ktCO2.SE.CHI.PHARM.PROCESSING_STEAM.STEAM.OTHER</t>
  </si>
  <si>
    <t>FUEL_EMI.ktCO2.SE.CHI.PHARM.PROCESSING_STEAM.STEAM.NG_BIOGAS</t>
  </si>
  <si>
    <t>FUEL_EMI.ktCO2.SE.CHI.PHARM.PROCESSING_STEAM.STEAM.DERIVED</t>
  </si>
  <si>
    <t>FUEL_EMI.ktCO2.SE.CHI.PHARM.PROCESSING_STEAM.STEAM.BIOMASS_WASTE</t>
  </si>
  <si>
    <t>FUEL_EMI.ktCO2.SE.CHI.PHARM.PROCESSING_STEAM.STEAM.STEAM_DISTR</t>
  </si>
  <si>
    <t>FUEL_EMI.ktCO2.SE.CHI.PHARM.PROCESSING.MICROW.ELEC</t>
  </si>
  <si>
    <t>FUEL_EMI.ktCO2.SE.CHI.PHARM.PROC_HEAT.TOTAL.TOTAL</t>
  </si>
  <si>
    <t>FUEL_EMI.ktCO2.SE.CHI.PHARM.PROC_HEAT.THERM.TOTAL</t>
  </si>
  <si>
    <t>FUEL_EMI.ktCO2.SE.CHI.PHARM.PROC_HEAT.THERM.SOLIDS</t>
  </si>
  <si>
    <t>FUEL_EMI.ktCO2.SE.CHI.PHARM.PROC_HEAT.THERM.LPG</t>
  </si>
  <si>
    <t>FUEL_EMI.ktCO2.SE.CHI.PHARM.PROC_HEAT.THERM.DIESEL_LIQBIO</t>
  </si>
  <si>
    <t>FUEL_EMI.ktCO2.SE.CHI.PHARM.PROC_HEAT.THERM.RFO</t>
  </si>
  <si>
    <t>FUEL_EMI.ktCO2.SE.CHI.PHARM.PROC_HEAT.THERM.NG_BIOGAS</t>
  </si>
  <si>
    <t>FUEL_EMI.ktCO2.SE.CHI.PHARM.PROC_HEAT.ELEC.ELEC</t>
  </si>
  <si>
    <t>FUEL_EMI.ktCO2.SE.CHI.PHARM.PROC_COOL.THERM.NG_BIOGAS</t>
  </si>
  <si>
    <t>FUEL_EMI.ktCO2.SE.CHI.PHARM.PROC_COOL_STEAM.TOTAL.TOTAL</t>
  </si>
  <si>
    <t>FUEL_EMI.ktCO2.SE.CHI.PHARM.PROC_COOL_STEAM.STEAM.SOLIDS</t>
  </si>
  <si>
    <t>FUEL_EMI.ktCO2.SE.CHI.PHARM.PROC_COOL_STEAM.STEAM.RFG</t>
  </si>
  <si>
    <t>FUEL_EMI.ktCO2.SE.CHI.PHARM.PROC_COOL_STEAM.STEAM.LPG</t>
  </si>
  <si>
    <t>FUEL_EMI.ktCO2.SE.CHI.PHARM.PROC_COOL_STEAM.STEAM.DIESEL_LIQBIO</t>
  </si>
  <si>
    <t>FUEL_EMI.ktCO2.SE.CHI.PHARM.PROC_COOL_STEAM.STEAM.RFO</t>
  </si>
  <si>
    <t>FUEL_EMI.ktCO2.SE.CHI.PHARM.PROC_COOL_STEAM.STEAM.OTHER</t>
  </si>
  <si>
    <t>FUEL_EMI.ktCO2.SE.CHI.PHARM.PROC_COOL_STEAM.STEAM.NG_BIOGAS</t>
  </si>
  <si>
    <t>FUEL_EMI.ktCO2.SE.CHI.PHARM.PROC_COOL_STEAM.STEAM.DERIVED</t>
  </si>
  <si>
    <t>FUEL_EMI.ktCO2.SE.CHI.PHARM.PROC_COOL_STEAM.STEAM.BIOMASS_WASTE</t>
  </si>
  <si>
    <t>FUEL_EMI.ktCO2.SE.CHI.PHARM.PROC_COOL_STEAM.STEAM.STEAM_DISTR</t>
  </si>
  <si>
    <t>FUEL_EMI.ktCO2.SE.CHI.PHARM.PROC_COOL.ELEC.ELEC</t>
  </si>
  <si>
    <t>FUEL_EMI.ktCO2.SE.CHI.PHARM.GENERIC.MECH.ELEC</t>
  </si>
  <si>
    <t>Basic chemicals (over energy consumption, without process emissions)</t>
  </si>
  <si>
    <t>Other chemicals (without process emissions)</t>
  </si>
  <si>
    <t>VA.Meuro2015.SE.NMM.CEM</t>
  </si>
  <si>
    <t>VA.Meuro2015.SE.NMM.CER</t>
  </si>
  <si>
    <t>VA.Meuro2015.SE.NMM.GLASS</t>
  </si>
  <si>
    <t>Cement (kt)</t>
  </si>
  <si>
    <t>OUTPUT.kt.SE.NMM.CEM</t>
  </si>
  <si>
    <t>Ceramics &amp; other NMM (kt bricks eq.)</t>
  </si>
  <si>
    <t>OUTPUT.kt.SE.NMM.CER</t>
  </si>
  <si>
    <t>Glass production  (kt)</t>
  </si>
  <si>
    <t>OUTPUT.kt.SE.NMM.GLASS</t>
  </si>
  <si>
    <t>CAP.kt.SE.NMM.CEM</t>
  </si>
  <si>
    <t>CAP.kt.SE.NMM.CER</t>
  </si>
  <si>
    <t>CAP.kt.SE.NMM.GLASS</t>
  </si>
  <si>
    <t>NEWCAP.kt.SE.NMM.CEM</t>
  </si>
  <si>
    <t>NEWCAP.kt.SE.NMM.CER</t>
  </si>
  <si>
    <t>NEWCAP.kt.SE.NMM.GLASS</t>
  </si>
  <si>
    <t>FEC.ktoe.SE.NMM.TOTAL.TOTAL.TOTAL.TOTAL</t>
  </si>
  <si>
    <t>FEC.ktoe.SE.NMM.TOTAL.TOTAL.TOTAL.SOLIDS</t>
  </si>
  <si>
    <t>FEC.ktoe.SE.NMM.TOTAL.TOTAL.TOTAL.RFG</t>
  </si>
  <si>
    <t>FEC.ktoe.SE.NMM.TOTAL.TOTAL.TOTAL.LPG</t>
  </si>
  <si>
    <t>FEC.ktoe.SE.NMM.TOTAL.TOTAL.TOTAL.DIESEL</t>
  </si>
  <si>
    <t>FEC.ktoe.SE.NMM.TOTAL.TOTAL.TOTAL.RFO</t>
  </si>
  <si>
    <t>FEC.ktoe.SE.NMM.TOTAL.TOTAL.TOTAL.OTHER</t>
  </si>
  <si>
    <t>FEC.ktoe.SE.NMM.TOTAL.TOTAL.TOTAL.NG</t>
  </si>
  <si>
    <t>FEC.ktoe.SE.NMM.TOTAL.TOTAL.TOTAL.DERIVED</t>
  </si>
  <si>
    <t>FEC.ktoe.SE.NMM.TOTAL.TOTAL.TOTAL.BIOMASS_WASTE</t>
  </si>
  <si>
    <t>FEC.ktoe.SE.NMM.TOTAL.TOTAL.TOTAL.BIOGAS</t>
  </si>
  <si>
    <t>FEC.ktoe.SE.NMM.TOTAL.TOTAL.TOTAL.LIQBIO</t>
  </si>
  <si>
    <t>FEC.ktoe.SE.NMM.TOTAL.TOTAL.TOTAL.SOLAR</t>
  </si>
  <si>
    <t>FEC.ktoe.SE.NMM.TOTAL.TOTAL.TOTAL.GEO</t>
  </si>
  <si>
    <t>FEC.ktoe.SE.NMM.TOTAL.TOTAL.TOTAL.AMBIENT</t>
  </si>
  <si>
    <t>FEC.ktoe.SE.NMM.TOTAL.TOTAL.TOTAL.STEAM_DISTR</t>
  </si>
  <si>
    <t>FEC.ktoe.SE.NMM.TOTAL.TOTAL.TOTAL.ELEC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</si>
  <si>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</si>
  <si>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</si>
  <si>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</si>
  <si>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FEC.ktoe.SE.NMM.CEM.TOTAL.TOTAL.TOTAL</t>
  </si>
  <si>
    <t>FEC.ktoe.SE.NMM.CEM.LIGHT.GENERIC.ELEC</t>
  </si>
  <si>
    <t>FEC.ktoe.SE.NMM.CEM.AIRCOMP.GENERIC.ELEC</t>
  </si>
  <si>
    <t>FEC.ktoe.SE.NMM.CEM.MOTOR.GENERIC.ELEC</t>
  </si>
  <si>
    <t>FEC.ktoe.SE.NMM.CEM.FANS.GENERIC.ELEC</t>
  </si>
  <si>
    <t>FEC.ktoe.SE.NMM.CEM.LOW_ENTH.TOTAL.TOTAL</t>
  </si>
  <si>
    <t>FEC.ktoe.SE.NMM.CEM.LOW_ENTH.THERM.DIESEL_LIQBIO</t>
  </si>
  <si>
    <t>FEC.ktoe.SE.NMM.CEM.LOW_ENTH.THERM.NG_BIOGAS</t>
  </si>
  <si>
    <t>FEC.ktoe.SE.NMM.CEM.LOW_ENTH.THERM.SOLAR_GEO</t>
  </si>
  <si>
    <t>FEC.ktoe.SE.NMM.CEM.LOW_ENTH.HP.AMBIENT</t>
  </si>
  <si>
    <t>FEC.ktoe.SE.NMM.CEM.LOW_ENTH.THERM.ELEC</t>
  </si>
  <si>
    <t>Cement: Grinding, milling of raw material</t>
  </si>
  <si>
    <t>FEC.ktoe.SE.NMM.CEM.GRINDING_RAW.MECH.ELEC</t>
  </si>
  <si>
    <t>Cement: Pre-heating and pre-calcination</t>
  </si>
  <si>
    <t>FEC.ktoe.SE.NMM.CEM.PREHEAT.TOTAL.TOTAL</t>
  </si>
  <si>
    <t>FEC.ktoe.SE.NMM.CEM.PREHEAT.THERM.SOLIDS</t>
  </si>
  <si>
    <t>FEC.ktoe.SE.NMM.CEM.PREHEAT.THERM.LPG</t>
  </si>
  <si>
    <t>FEC.ktoe.SE.NMM.CEM.PREHEAT.THERM.DIESEL_LIQBIO</t>
  </si>
  <si>
    <t>FEC.ktoe.SE.NMM.CEM.PREHEAT.THERM.RFO</t>
  </si>
  <si>
    <t>FEC.ktoe.SE.NMM.CEM.PREHEAT.THERM.OTHER</t>
  </si>
  <si>
    <t>FEC.ktoe.SE.NMM.CEM.PREHEAT.THERM.NG_BIOGAS</t>
  </si>
  <si>
    <t>FEC.ktoe.SE.NMM.CEM.PREHEAT.THERM.BIOMASS_WASTE</t>
  </si>
  <si>
    <t>Cement: Clinker production (kilns)</t>
  </si>
  <si>
    <t>FEC.ktoe.SE.NMM.CEM.KILN.TOTAL.TOTAL</t>
  </si>
  <si>
    <t>FEC.ktoe.SE.NMM.CEM.KILN.THERM.SOLIDS</t>
  </si>
  <si>
    <t>FEC.ktoe.SE.NMM.CEM.KILN.THERM.LPG</t>
  </si>
  <si>
    <t>FEC.ktoe.SE.NMM.CEM.KILN.THERM.DIESEL_LIQBIO</t>
  </si>
  <si>
    <t>FEC.ktoe.SE.NMM.CEM.KILN.THERM.RFO</t>
  </si>
  <si>
    <t>FEC.ktoe.SE.NMM.CEM.KILN.THERM.OTHER</t>
  </si>
  <si>
    <t>FEC.ktoe.SE.NMM.CEM.KILN.THERM.NG_BIOGAS</t>
  </si>
  <si>
    <t>FEC.ktoe.SE.NMM.CEM.KILN.THERM.BIOMASS_WASTE</t>
  </si>
  <si>
    <t>Cement: Grinding, packaging and precasting</t>
  </si>
  <si>
    <t>Cement: Grinding, packaging and precasting (electricity)</t>
  </si>
  <si>
    <t>FEC.ktoe.SE.NMM.CEM.PRECAST.MECH.ELEC</t>
  </si>
  <si>
    <t>Cement: Precasting - Steam</t>
  </si>
  <si>
    <t>FEC.ktoe.SE.NMM.CEM.PRECAST_STEAM.TOTAL.TOTAL</t>
  </si>
  <si>
    <t>FEC.ktoe.SE.NMM.CEM.PRECAST_STEAM.STEAM.SOLIDS</t>
  </si>
  <si>
    <t>FEC.ktoe.SE.NMM.CEM.PRECAST_STEAM.STEAM.RFG</t>
  </si>
  <si>
    <t>FEC.ktoe.SE.NMM.CEM.PRECAST_STEAM.STEAM.LPG</t>
  </si>
  <si>
    <t>FEC.ktoe.SE.NMM.CEM.PRECAST_STEAM.STEAM.DIESEL_LIQBIO</t>
  </si>
  <si>
    <t>FEC.ktoe.SE.NMM.CEM.PRECAST_STEAM.STEAM.RFO</t>
  </si>
  <si>
    <t>FEC.ktoe.SE.NMM.CEM.PRECAST_STEAM.STEAM.OTHER</t>
  </si>
  <si>
    <t>FEC.ktoe.SE.NMM.CEM.PRECAST_STEAM.STEAM.NG_BIOGAS</t>
  </si>
  <si>
    <t>FEC.ktoe.SE.NMM.CEM.PRECAST_STEAM.STEAM.DERIVED</t>
  </si>
  <si>
    <t>FEC.ktoe.SE.NMM.CEM.PRECAST_STEAM.STEAM.BIOMASS_WASTE</t>
  </si>
  <si>
    <t>FEC.ktoe.SE.NMM.CEM.PRECAST_STEAM.STEAM.STEAM_DISTR</t>
  </si>
  <si>
    <t>FEC.ktoe.SE.NMM.CER.TOTAL.TOTAL.TOTAL</t>
  </si>
  <si>
    <t>FEC.ktoe.SE.NMM.CER.LIGHT.GENERIC.ELEC</t>
  </si>
  <si>
    <t>FEC.ktoe.SE.NMM.CER.AIRCOMP.GENERIC.ELEC</t>
  </si>
  <si>
    <t>FEC.ktoe.SE.NMM.CER.MOTOR.GENERIC.ELEC</t>
  </si>
  <si>
    <t>FEC.ktoe.SE.NMM.CER.FANS.GENERIC.ELEC</t>
  </si>
  <si>
    <t>FEC.ktoe.SE.NMM.CER.LOW_ENTH.TOTAL.TOTAL</t>
  </si>
  <si>
    <t>FEC.ktoe.SE.NMM.CER.LOW_ENTH.THERM.DIESEL_LIQBIO</t>
  </si>
  <si>
    <t>FEC.ktoe.SE.NMM.CER.LOW_ENTH.THERM.NG_BIOGAS</t>
  </si>
  <si>
    <t>FEC.ktoe.SE.NMM.CER.LOW_ENTH.THERM.SOLAR_GEO</t>
  </si>
  <si>
    <t>FEC.ktoe.SE.NMM.CER.LOW_ENTH.HP.AMBIENT</t>
  </si>
  <si>
    <t>FEC.ktoe.SE.NMM.CER.LOW_ENTH.THERM.ELEC</t>
  </si>
  <si>
    <t>Ceramics: Mixing of raw material</t>
  </si>
  <si>
    <t>FEC.ktoe.SE.NMM.CER.MIXING.MECH.ELEC</t>
  </si>
  <si>
    <t>Ceramics: Drying and sintering of raw material</t>
  </si>
  <si>
    <t>Ceramics: Thermal drying and sintering</t>
  </si>
  <si>
    <t>FEC.ktoe.SE.NMM.CER.DRYING.TOTAL.TOTAL</t>
  </si>
  <si>
    <t>FEC.ktoe.SE.NMM.CER.DRYING.THERM.SOLIDS</t>
  </si>
  <si>
    <t>FEC.ktoe.SE.NMM.CER.DRYING.THERM.LPG</t>
  </si>
  <si>
    <t>FEC.ktoe.SE.NMM.CER.DRYING.THERM.DIESEL_LIQBIO</t>
  </si>
  <si>
    <t>FEC.ktoe.SE.NMM.CER.DRYING.THERM.RFO</t>
  </si>
  <si>
    <t>FEC.ktoe.SE.NMM.CER.DRYING.THERM.NG_BIOGAS</t>
  </si>
  <si>
    <t>Ceramics: Steam drying and sintering</t>
  </si>
  <si>
    <t>FEC.ktoe.SE.NMM.CER.DRYING_STEAM.TOTAL.TOTAL</t>
  </si>
  <si>
    <t>FEC.ktoe.SE.NMM.CER.DRYING_STEAM.STEAM.SOLIDS</t>
  </si>
  <si>
    <t>FEC.ktoe.SE.NMM.CER.DRYING_STEAM.STEAM.RFG</t>
  </si>
  <si>
    <t>FEC.ktoe.SE.NMM.CER.DRYING_STEAM.STEAM.LPG</t>
  </si>
  <si>
    <t>FEC.ktoe.SE.NMM.CER.DRYING_STEAM.STEAM.DIESEL_LIQBIO</t>
  </si>
  <si>
    <t>FEC.ktoe.SE.NMM.CER.DRYING_STEAM.STEAM.RFO</t>
  </si>
  <si>
    <t>FEC.ktoe.SE.NMM.CER.DRYING_STEAM.STEAM.OTHER</t>
  </si>
  <si>
    <t>FEC.ktoe.SE.NMM.CER.DRYING_STEAM.STEAM.NG_BIOGAS</t>
  </si>
  <si>
    <t>FEC.ktoe.SE.NMM.CER.DRYING_STEAM.STEAM.DERIVED</t>
  </si>
  <si>
    <t>FEC.ktoe.SE.NMM.CER.DRYING_STEAM.STEAM.BIOMASS_WASTE</t>
  </si>
  <si>
    <t>FEC.ktoe.SE.NMM.CER.DRYING_STEAM.STEAM.STEAM_DISTR</t>
  </si>
  <si>
    <t>Ceramics: Microwave drying and sintering</t>
  </si>
  <si>
    <t>FEC.ktoe.SE.NMM.CER.DRYING_MICROW.MICROW.ELEC</t>
  </si>
  <si>
    <t>Ceramics: Primary production process</t>
  </si>
  <si>
    <t>Ceramics: Thermal kiln</t>
  </si>
  <si>
    <t>FEC.ktoe.SE.NMM.CER.KILN_THERM.TOTAL.TOTAL</t>
  </si>
  <si>
    <t>FEC.ktoe.SE.NMM.CER.KILN_THERM.THERM.SOLIDS</t>
  </si>
  <si>
    <t>FEC.ktoe.SE.NMM.CER.KILN_THERM.THERM.LPG</t>
  </si>
  <si>
    <t>FEC.ktoe.SE.NMM.CER.KILN_THERM.THERM.DIESEL_LIQBIO</t>
  </si>
  <si>
    <t>FEC.ktoe.SE.NMM.CER.KILN_THERM.THERM.RFO</t>
  </si>
  <si>
    <t>FEC.ktoe.SE.NMM.CER.KILN_THERM.THERM.OTHER</t>
  </si>
  <si>
    <t>FEC.ktoe.SE.NMM.CER.KILN_THERM.THERM.NG_BIOGAS</t>
  </si>
  <si>
    <t>FEC.ktoe.SE.NMM.CER.KILN_THERM.THERM.BIOMASS_WASTE</t>
  </si>
  <si>
    <t>Ceramics: Electric kiln</t>
  </si>
  <si>
    <t>FEC.ktoe.SE.NMM.CER.KILN_ELEC.ELEC.ELEC</t>
  </si>
  <si>
    <t>Ceramics: Product finishing</t>
  </si>
  <si>
    <t>Ceramics: Thermal furnace</t>
  </si>
  <si>
    <t>FEC.ktoe.SE.NMM.CER.FINISHING.TOTAL.TOTAL</t>
  </si>
  <si>
    <t>FEC.ktoe.SE.NMM.CER.FINISHING.THERM.SOLIDS</t>
  </si>
  <si>
    <t>FEC.ktoe.SE.NMM.CER.FINISHING.THERM.LPG</t>
  </si>
  <si>
    <t>FEC.ktoe.SE.NMM.CER.FINISHING.THERM.DIESEL_LIQBIO</t>
  </si>
  <si>
    <t>FEC.ktoe.SE.NMM.CER.FINISHING.THERM.RFO</t>
  </si>
  <si>
    <t>FEC.ktoe.SE.NMM.CER.FINISHING.THERM.NG_BIOGAS</t>
  </si>
  <si>
    <t>Ceramics: Electric furnace</t>
  </si>
  <si>
    <t>FEC.ktoe.SE.NMM.CER.FINISHING_ELEC.ELEC.ELEC</t>
  </si>
  <si>
    <t>FEC.ktoe.SE.NMM.GLASS.TOTAL.TOTAL.TOTAL</t>
  </si>
  <si>
    <t>FEC.ktoe.SE.NMM.GLASS.LIGHT.GENERIC.ELEC</t>
  </si>
  <si>
    <t>FEC.ktoe.SE.NMM.GLASS.AIRCOMP.GENERIC.ELEC</t>
  </si>
  <si>
    <t>FEC.ktoe.SE.NMM.GLASS.MOTOR.GENERIC.ELEC</t>
  </si>
  <si>
    <t>FEC.ktoe.SE.NMM.GLASS.FANS.GENERIC.ELEC</t>
  </si>
  <si>
    <t>FEC.ktoe.SE.NMM.GLASS.LOW_ENTH.TOTAL.TOTAL</t>
  </si>
  <si>
    <t>FEC.ktoe.SE.NMM.GLASS.LOW_ENTH.THERM.DIESEL_LIQBIO</t>
  </si>
  <si>
    <t>FEC.ktoe.SE.NMM.GLASS.LOW_ENTH.THERM.NG_BIOGAS</t>
  </si>
  <si>
    <t>FEC.ktoe.SE.NMM.GLASS.LOW_ENTH.THERM.SOLAR_GEO</t>
  </si>
  <si>
    <t>FEC.ktoe.SE.NMM.GLASS.LOW_ENTH.HP.AMBIENT</t>
  </si>
  <si>
    <t>FEC.ktoe.SE.NMM.GLASS.LOW_ENTH.THERM.ELEC</t>
  </si>
  <si>
    <t>Glass: Melting tank</t>
  </si>
  <si>
    <t>Glass: Thermal melting tank</t>
  </si>
  <si>
    <t>FEC.ktoe.SE.NMM.GLASS.MELTING.TOTAL.TOTAL</t>
  </si>
  <si>
    <t>FEC.ktoe.SE.NMM.GLASS.MELTING.THERM.SOLIDS</t>
  </si>
  <si>
    <t>FEC.ktoe.SE.NMM.GLASS.MELTING.THERM.LPG</t>
  </si>
  <si>
    <t>FEC.ktoe.SE.NMM.GLASS.MELTING.THERM.DIESEL_LIQBIO</t>
  </si>
  <si>
    <t>FEC.ktoe.SE.NMM.GLASS.MELTING.THERM.RFO</t>
  </si>
  <si>
    <t>FEC.ktoe.SE.NMM.GLASS.MELTING.THERM.NG_BIOGAS</t>
  </si>
  <si>
    <t>Glass: Electric melting tank</t>
  </si>
  <si>
    <t>FEC.ktoe.SE.NMM.GLASS.MELTING_ELEC.ELEC.ELEC</t>
  </si>
  <si>
    <t>Glass: Forming</t>
  </si>
  <si>
    <t>FEC.ktoe.SE.NMM.GLASS.FORMING.ELEC.ELEC</t>
  </si>
  <si>
    <t>Glass: Annealing</t>
  </si>
  <si>
    <t>Glass: Annealing - thermal</t>
  </si>
  <si>
    <t>FEC.ktoe.SE.NMM.GLASS.ANNEALING.TOTAL.TOTAL</t>
  </si>
  <si>
    <t>FEC.ktoe.SE.NMM.GLASS.ANNEALING.THERM.SOLIDS</t>
  </si>
  <si>
    <t>FEC.ktoe.SE.NMM.GLASS.ANNEALING.THERM.LPG</t>
  </si>
  <si>
    <t>FEC.ktoe.SE.NMM.GLASS.ANNEALING.THERM.DIESEL_LIQBIO</t>
  </si>
  <si>
    <t>FEC.ktoe.SE.NMM.GLASS.ANNEALING.THERM.RFO</t>
  </si>
  <si>
    <t>FEC.ktoe.SE.NMM.GLASS.ANNEALING.THERM.NG_BIOGAS</t>
  </si>
  <si>
    <t>Glass: Annealing - electric</t>
  </si>
  <si>
    <t>FEC.ktoe.SE.NMM.GLASS.ANNEALING_ELEC.ELEC.ELEC</t>
  </si>
  <si>
    <t>Glass: Finishing processes</t>
  </si>
  <si>
    <t>FEC.ktoe.SE.NMM.GLASS.FINISHING.ELEC.ELEC</t>
  </si>
  <si>
    <t>Cement: Grinding, packaging - electric</t>
  </si>
  <si>
    <t>Cement: Precasting - steam</t>
  </si>
  <si>
    <t>UED.ktoe.SE.NMM.CEM.TOTAL.TOTAL.TOTAL</t>
  </si>
  <si>
    <t>UED.ktoe.SE.NMM.CEM.LIGHT.GENERIC.ELEC</t>
  </si>
  <si>
    <t>UED.ktoe.SE.NMM.CEM.AIRCOMP.GENERIC.ELEC</t>
  </si>
  <si>
    <t>UED.ktoe.SE.NMM.CEM.MOTOR.GENERIC.ELEC</t>
  </si>
  <si>
    <t>UED.ktoe.SE.NMM.CEM.FANS.GENERIC.ELEC</t>
  </si>
  <si>
    <t>UED.ktoe.SE.NMM.CEM.LOW_ENTH.TOTAL.TOTAL</t>
  </si>
  <si>
    <t>UED.ktoe.SE.NMM.CEM.LOW_ENTH.THERM.DIESEL_LIQBIO</t>
  </si>
  <si>
    <t>UED.ktoe.SE.NMM.CEM.LOW_ENTH.THERM.NG_BIOGAS</t>
  </si>
  <si>
    <t>UED.ktoe.SE.NMM.CEM.LOW_ENTH.THERM.SOLAR_GEO</t>
  </si>
  <si>
    <t>UED.ktoe.SE.NMM.CEM.LOW_ENTH.HP.AMBIENT</t>
  </si>
  <si>
    <t>UED.ktoe.SE.NMM.CEM.LOW_ENTH.THERM.ELEC</t>
  </si>
  <si>
    <t>UED.ktoe.SE.NMM.CEM.GRINDING_RAW.MECH.ELEC</t>
  </si>
  <si>
    <t>UED.ktoe.SE.NMM.CEM.PREHEAT.TOTAL.TOTAL</t>
  </si>
  <si>
    <t>UED.ktoe.SE.NMM.CEM.PREHEAT.THERM.SOLIDS</t>
  </si>
  <si>
    <t>UED.ktoe.SE.NMM.CEM.PREHEAT.THERM.LPG</t>
  </si>
  <si>
    <t>UED.ktoe.SE.NMM.CEM.PREHEAT.THERM.DIESEL_LIQBIO</t>
  </si>
  <si>
    <t>UED.ktoe.SE.NMM.CEM.PREHEAT.THERM.RFO</t>
  </si>
  <si>
    <t>UED.ktoe.SE.NMM.CEM.PREHEAT.THERM.OTHER</t>
  </si>
  <si>
    <t>UED.ktoe.SE.NMM.CEM.PREHEAT.THERM.NG_BIOGAS</t>
  </si>
  <si>
    <t>UED.ktoe.SE.NMM.CEM.PREHEAT.THERM.BIOMASS_WASTE</t>
  </si>
  <si>
    <t>UED.ktoe.SE.NMM.CEM.KILN.TOTAL.TOTAL</t>
  </si>
  <si>
    <t>UED.ktoe.SE.NMM.CEM.KILN.THERM.SOLIDS</t>
  </si>
  <si>
    <t>UED.ktoe.SE.NMM.CEM.KILN.THERM.LPG</t>
  </si>
  <si>
    <t>UED.ktoe.SE.NMM.CEM.KILN.THERM.DIESEL_LIQBIO</t>
  </si>
  <si>
    <t>UED.ktoe.SE.NMM.CEM.KILN.THERM.RFO</t>
  </si>
  <si>
    <t>UED.ktoe.SE.NMM.CEM.KILN.THERM.OTHER</t>
  </si>
  <si>
    <t>UED.ktoe.SE.NMM.CEM.KILN.THERM.NG_BIOGAS</t>
  </si>
  <si>
    <t>UED.ktoe.SE.NMM.CEM.KILN.THERM.BIOMASS_WASTE</t>
  </si>
  <si>
    <t>UED.ktoe.SE.NMM.CEM.PRECAST.MECH.ELEC</t>
  </si>
  <si>
    <t>UED.ktoe.SE.NMM.CEM.PRECAST_STEAM.TOTAL.TOTAL</t>
  </si>
  <si>
    <t>UED.ktoe.SE.NMM.CEM.PRECAST_STEAM.STEAM.SOLIDS</t>
  </si>
  <si>
    <t>UED.ktoe.SE.NMM.CEM.PRECAST_STEAM.STEAM.RFG</t>
  </si>
  <si>
    <t>UED.ktoe.SE.NMM.CEM.PRECAST_STEAM.STEAM.LPG</t>
  </si>
  <si>
    <t>UED.ktoe.SE.NMM.CEM.PRECAST_STEAM.STEAM.DIESEL_LIQBIO</t>
  </si>
  <si>
    <t>UED.ktoe.SE.NMM.CEM.PRECAST_STEAM.STEAM.RFO</t>
  </si>
  <si>
    <t>UED.ktoe.SE.NMM.CEM.PRECAST_STEAM.STEAM.OTHER</t>
  </si>
  <si>
    <t>UED.ktoe.SE.NMM.CEM.PRECAST_STEAM.STEAM.NG_BIOGAS</t>
  </si>
  <si>
    <t>UED.ktoe.SE.NMM.CEM.PRECAST_STEAM.STEAM.DERIVED</t>
  </si>
  <si>
    <t>UED.ktoe.SE.NMM.CEM.PRECAST_STEAM.STEAM.BIOMASS_WASTE</t>
  </si>
  <si>
    <t>UED.ktoe.SE.NMM.CEM.PRECAST_STEAM.STEAM.STEAM_DISTR</t>
  </si>
  <si>
    <t>UED.ktoe.SE.NMM.CER.TOTAL.TOTAL.TOTAL</t>
  </si>
  <si>
    <t>UED.ktoe.SE.NMM.CER.LIGHT.GENERIC.ELEC</t>
  </si>
  <si>
    <t>UED.ktoe.SE.NMM.CER.AIRCOMP.GENERIC.ELEC</t>
  </si>
  <si>
    <t>UED.ktoe.SE.NMM.CER.MOTOR.GENERIC.ELEC</t>
  </si>
  <si>
    <t>UED.ktoe.SE.NMM.CER.FANS.GENERIC.ELEC</t>
  </si>
  <si>
    <t>UED.ktoe.SE.NMM.CER.LOW_ENTH.TOTAL.TOTAL</t>
  </si>
  <si>
    <t>UED.ktoe.SE.NMM.CER.LOW_ENTH.THERM.DIESEL_LIQBIO</t>
  </si>
  <si>
    <t>UED.ktoe.SE.NMM.CER.LOW_ENTH.THERM.NG_BIOGAS</t>
  </si>
  <si>
    <t>UED.ktoe.SE.NMM.CER.LOW_ENTH.THERM.SOLAR_GEO</t>
  </si>
  <si>
    <t>UED.ktoe.SE.NMM.CER.LOW_ENTH.HP.AMBIENT</t>
  </si>
  <si>
    <t>UED.ktoe.SE.NMM.CER.LOW_ENTH.THERM.ELEC</t>
  </si>
  <si>
    <t>UED.ktoe.SE.NMM.CER.MIXING.MECH.ELEC</t>
  </si>
  <si>
    <t>UED.ktoe.SE.NMM.CER.DRYING.TOTAL.TOTAL</t>
  </si>
  <si>
    <t>UED.ktoe.SE.NMM.CER.DRYING.THERM.SOLIDS</t>
  </si>
  <si>
    <t>UED.ktoe.SE.NMM.CER.DRYING.THERM.LPG</t>
  </si>
  <si>
    <t>UED.ktoe.SE.NMM.CER.DRYING.THERM.DIESEL_LIQBIO</t>
  </si>
  <si>
    <t>UED.ktoe.SE.NMM.CER.DRYING.THERM.RFO</t>
  </si>
  <si>
    <t>UED.ktoe.SE.NMM.CER.DRYING.THERM.NG_BIOGAS</t>
  </si>
  <si>
    <t>UED.ktoe.SE.NMM.CER.DRYING_STEAM.TOTAL.TOTAL</t>
  </si>
  <si>
    <t>UED.ktoe.SE.NMM.CER.DRYING_STEAM.STEAM.SOLIDS</t>
  </si>
  <si>
    <t>UED.ktoe.SE.NMM.CER.DRYING_STEAM.STEAM.RFG</t>
  </si>
  <si>
    <t>UED.ktoe.SE.NMM.CER.DRYING_STEAM.STEAM.LPG</t>
  </si>
  <si>
    <t>UED.ktoe.SE.NMM.CER.DRYING_STEAM.STEAM.DIESEL_LIQBIO</t>
  </si>
  <si>
    <t>UED.ktoe.SE.NMM.CER.DRYING_STEAM.STEAM.RFO</t>
  </si>
  <si>
    <t>UED.ktoe.SE.NMM.CER.DRYING_STEAM.STEAM.OTHER</t>
  </si>
  <si>
    <t>UED.ktoe.SE.NMM.CER.DRYING_STEAM.STEAM.NG_BIOGAS</t>
  </si>
  <si>
    <t>UED.ktoe.SE.NMM.CER.DRYING_STEAM.STEAM.DERIVED</t>
  </si>
  <si>
    <t>UED.ktoe.SE.NMM.CER.DRYING_STEAM.STEAM.BIOMASS_WASTE</t>
  </si>
  <si>
    <t>UED.ktoe.SE.NMM.CER.DRYING_STEAM.STEAM.STEAM_DISTR</t>
  </si>
  <si>
    <t>UED.ktoe.SE.NMM.CER.DRYING_MICROW.MICROW.ELEC</t>
  </si>
  <si>
    <t>UED.ktoe.SE.NMM.CER.KILN_THERM.TOTAL.TOTAL</t>
  </si>
  <si>
    <t>UED.ktoe.SE.NMM.CER.KILN_THERM.THERM.SOLIDS</t>
  </si>
  <si>
    <t>UED.ktoe.SE.NMM.CER.KILN_THERM.THERM.LPG</t>
  </si>
  <si>
    <t>UED.ktoe.SE.NMM.CER.KILN_THERM.THERM.DIESEL_LIQBIO</t>
  </si>
  <si>
    <t>UED.ktoe.SE.NMM.CER.KILN_THERM.THERM.RFO</t>
  </si>
  <si>
    <t>UED.ktoe.SE.NMM.CER.KILN_THERM.THERM.OTHER</t>
  </si>
  <si>
    <t>UED.ktoe.SE.NMM.CER.KILN_THERM.THERM.NG_BIOGAS</t>
  </si>
  <si>
    <t>UED.ktoe.SE.NMM.CER.KILN_THERM.THERM.BIOMASS_WASTE</t>
  </si>
  <si>
    <t>UED.ktoe.SE.NMM.CER.KILN_ELEC.ELEC.ELEC</t>
  </si>
  <si>
    <t>UED.ktoe.SE.NMM.CER.FINISHING.TOTAL.TOTAL</t>
  </si>
  <si>
    <t>UED.ktoe.SE.NMM.CER.FINISHING.THERM.SOLIDS</t>
  </si>
  <si>
    <t>UED.ktoe.SE.NMM.CER.FINISHING.THERM.LPG</t>
  </si>
  <si>
    <t>UED.ktoe.SE.NMM.CER.FINISHING.THERM.DIESEL_LIQBIO</t>
  </si>
  <si>
    <t>UED.ktoe.SE.NMM.CER.FINISHING.THERM.RFO</t>
  </si>
  <si>
    <t>UED.ktoe.SE.NMM.CER.FINISHING.THERM.NG_BIOGAS</t>
  </si>
  <si>
    <t>UED.ktoe.SE.NMM.CER.FINISHING_ELEC.ELEC.ELEC</t>
  </si>
  <si>
    <t>UED.ktoe.SE.NMM.GLASS.TOTAL.TOTAL.TOTAL</t>
  </si>
  <si>
    <t>UED.ktoe.SE.NMM.GLASS.LIGHT.GENERIC.ELEC</t>
  </si>
  <si>
    <t>UED.ktoe.SE.NMM.GLASS.AIRCOMP.GENERIC.ELEC</t>
  </si>
  <si>
    <t>UED.ktoe.SE.NMM.GLASS.MOTOR.GENERIC.ELEC</t>
  </si>
  <si>
    <t>UED.ktoe.SE.NMM.GLASS.FANS.GENERIC.ELEC</t>
  </si>
  <si>
    <t>UED.ktoe.SE.NMM.GLASS.LOW_ENTH.TOTAL.TOTAL</t>
  </si>
  <si>
    <t>UED.ktoe.SE.NMM.GLASS.LOW_ENTH.THERM.DIESEL_LIQBIO</t>
  </si>
  <si>
    <t>UED.ktoe.SE.NMM.GLASS.LOW_ENTH.THERM.NG_BIOGAS</t>
  </si>
  <si>
    <t>UED.ktoe.SE.NMM.GLASS.LOW_ENTH.THERM.SOLAR_GEO</t>
  </si>
  <si>
    <t>UED.ktoe.SE.NMM.GLASS.LOW_ENTH.HP.AMBIENT</t>
  </si>
  <si>
    <t>UED.ktoe.SE.NMM.GLASS.LOW_ENTH.THERM.ELEC</t>
  </si>
  <si>
    <t>UED.ktoe.SE.NMM.GLASS.MELTING.TOTAL.TOTAL</t>
  </si>
  <si>
    <t>UED.ktoe.SE.NMM.GLASS.MELTING.THERM.SOLIDS</t>
  </si>
  <si>
    <t>UED.ktoe.SE.NMM.GLASS.MELTING.THERM.LPG</t>
  </si>
  <si>
    <t>UED.ktoe.SE.NMM.GLASS.MELTING.THERM.DIESEL_LIQBIO</t>
  </si>
  <si>
    <t>UED.ktoe.SE.NMM.GLASS.MELTING.THERM.RFO</t>
  </si>
  <si>
    <t>UED.ktoe.SE.NMM.GLASS.MELTING.THERM.NG_BIOGAS</t>
  </si>
  <si>
    <t>UED.ktoe.SE.NMM.GLASS.MELTING_ELEC.ELEC.ELEC</t>
  </si>
  <si>
    <t>UED.ktoe.SE.NMM.GLASS.FORMING.ELEC.ELEC</t>
  </si>
  <si>
    <t>UED.ktoe.SE.NMM.GLASS.ANNEALING.TOTAL.TOTAL</t>
  </si>
  <si>
    <t>UED.ktoe.SE.NMM.GLASS.ANNEALING.THERM.SOLIDS</t>
  </si>
  <si>
    <t>UED.ktoe.SE.NMM.GLASS.ANNEALING.THERM.LPG</t>
  </si>
  <si>
    <t>UED.ktoe.SE.NMM.GLASS.ANNEALING.THERM.DIESEL_LIQBIO</t>
  </si>
  <si>
    <t>UED.ktoe.SE.NMM.GLASS.ANNEALING.THERM.RFO</t>
  </si>
  <si>
    <t>UED.ktoe.SE.NMM.GLASS.ANNEALING.THERM.NG_BIOGAS</t>
  </si>
  <si>
    <t>UED.ktoe.SE.NMM.GLASS.ANNEALING_ELEC.ELEC.ELEC</t>
  </si>
  <si>
    <t>UED.ktoe.SE.NMM.GLASS.FINISHING.ELEC.ELEC</t>
  </si>
  <si>
    <t>FUEL_EMI.ktCO2.SE.NMM.CEM.LIGHT.GENERIC.ELEC</t>
  </si>
  <si>
    <t>FUEL_EMI.ktCO2.SE.NMM.CEM.AIRCOMP.GENERIC.ELEC</t>
  </si>
  <si>
    <t>FUEL_EMI.ktCO2.SE.NMM.CEM.MOTOR.GENERIC.ELEC</t>
  </si>
  <si>
    <t>FUEL_EMI.ktCO2.SE.NMM.CEM.FANS.GENERIC.ELEC</t>
  </si>
  <si>
    <t>FUEL_EMI.ktCO2.SE.NMM.CEM.LOW_ENTH.TOTAL.TOTAL</t>
  </si>
  <si>
    <t>FUEL_EMI.ktCO2.SE.NMM.CEM.LOW_ENTH.THERM.DIESEL_LIQBIO</t>
  </si>
  <si>
    <t>FUEL_EMI.ktCO2.SE.NMM.CEM.LOW_ENTH.THERM.NG_BIOGAS</t>
  </si>
  <si>
    <t>FUEL_EMI.ktCO2.SE.NMM.CEM.LOW_ENTH.THERM.SOLAR_GEO</t>
  </si>
  <si>
    <t>FUEL_EMI.ktCO2.SE.NMM.CEM.LOW_ENTH.HP.AMBIENT</t>
  </si>
  <si>
    <t>FUEL_EMI.ktCO2.SE.NMM.CEM.LOW_ENTH.THERM.ELEC</t>
  </si>
  <si>
    <t>FUEL_EMI.ktCO2.SE.NMM.CEM.GRINDING_RAW.MECH.ELEC</t>
  </si>
  <si>
    <t>FUEL_EMI.ktCO2.SE.NMM.CEM.PREHEAT.TOTAL.TOTAL</t>
  </si>
  <si>
    <t>FUEL_EMI.ktCO2.SE.NMM.CEM.PREHEAT.THERM.SOLIDS</t>
  </si>
  <si>
    <t>FUEL_EMI.ktCO2.SE.NMM.CEM.PREHEAT.THERM.LPG</t>
  </si>
  <si>
    <t>FUEL_EMI.ktCO2.SE.NMM.CEM.PREHEAT.THERM.DIESEL_LIQBIO</t>
  </si>
  <si>
    <t>FUEL_EMI.ktCO2.SE.NMM.CEM.PREHEAT.THERM.RFO</t>
  </si>
  <si>
    <t>FUEL_EMI.ktCO2.SE.NMM.CEM.PREHEAT.THERM.OTHER</t>
  </si>
  <si>
    <t>FUEL_EMI.ktCO2.SE.NMM.CEM.PREHEAT.THERM.NG_BIOGAS</t>
  </si>
  <si>
    <t>FUEL_EMI.ktCO2.SE.NMM.CEM.PREHEAT.THERM.BIOMASS_WASTE</t>
  </si>
  <si>
    <t>FUEL_EMI.ktCO2.SE.NMM.CEM.KILN.TOTAL.TOTAL</t>
  </si>
  <si>
    <t>FUEL_EMI.ktCO2.SE.NMM.CEM.KILN.THERM.SOLIDS</t>
  </si>
  <si>
    <t>FUEL_EMI.ktCO2.SE.NMM.CEM.KILN.THERM.LPG</t>
  </si>
  <si>
    <t>FUEL_EMI.ktCO2.SE.NMM.CEM.KILN.THERM.DIESEL_LIQBIO</t>
  </si>
  <si>
    <t>FUEL_EMI.ktCO2.SE.NMM.CEM.KILN.THERM.RFO</t>
  </si>
  <si>
    <t>FUEL_EMI.ktCO2.SE.NMM.CEM.KILN.THERM.OTHER</t>
  </si>
  <si>
    <t>FUEL_EMI.ktCO2.SE.NMM.CEM.KILN.THERM.NG_BIOGAS</t>
  </si>
  <si>
    <t>FUEL_EMI.ktCO2.SE.NMM.CEM.KILN.THERM.BIOMASS_WASTE</t>
  </si>
  <si>
    <t>FUEL_EMI.ktCO2.SE.NMM.CEM.PRECAST.MECH.ELEC</t>
  </si>
  <si>
    <t>FUEL_EMI.ktCO2.SE.NMM.CEM.PRECAST_STEAM.TOTAL.TOTAL</t>
  </si>
  <si>
    <t>FUEL_EMI.ktCO2.SE.NMM.CEM.PRECAST_STEAM.STEAM.SOLIDS</t>
  </si>
  <si>
    <t>FUEL_EMI.ktCO2.SE.NMM.CEM.PRECAST_STEAM.STEAM.RFG</t>
  </si>
  <si>
    <t>FUEL_EMI.ktCO2.SE.NMM.CEM.PRECAST_STEAM.STEAM.LPG</t>
  </si>
  <si>
    <t>FUEL_EMI.ktCO2.SE.NMM.CEM.PRECAST_STEAM.STEAM.DIESEL_LIQBIO</t>
  </si>
  <si>
    <t>FUEL_EMI.ktCO2.SE.NMM.CEM.PRECAST_STEAM.STEAM.RFO</t>
  </si>
  <si>
    <t>FUEL_EMI.ktCO2.SE.NMM.CEM.PRECAST_STEAM.STEAM.OTHER</t>
  </si>
  <si>
    <t>FUEL_EMI.ktCO2.SE.NMM.CEM.PRECAST_STEAM.STEAM.NG_BIOGAS</t>
  </si>
  <si>
    <t>FUEL_EMI.ktCO2.SE.NMM.CEM.PRECAST_STEAM.STEAM.DERIVED</t>
  </si>
  <si>
    <t>FUEL_EMI.ktCO2.SE.NMM.CEM.PRECAST_STEAM.STEAM.BIOMASS_WASTE</t>
  </si>
  <si>
    <t>FUEL_EMI.ktCO2.SE.NMM.CEM.PRECAST_STEAM.STEAM.STEAM_DISTR</t>
  </si>
  <si>
    <t>PROCESS_EMI.ktCO2.SE.NMM.CEM</t>
  </si>
  <si>
    <t>FUEL_EMI.ktCO2.SE.NMM.CER.LIGHT.GENERIC.ELEC</t>
  </si>
  <si>
    <t>FUEL_EMI.ktCO2.SE.NMM.CER.AIRCOMP.GENERIC.ELEC</t>
  </si>
  <si>
    <t>FUEL_EMI.ktCO2.SE.NMM.CER.MOTOR.GENERIC.ELEC</t>
  </si>
  <si>
    <t>FUEL_EMI.ktCO2.SE.NMM.CER.FANS.GENERIC.ELEC</t>
  </si>
  <si>
    <t>FUEL_EMI.ktCO2.SE.NMM.CER.LOW_ENTH.TOTAL.TOTAL</t>
  </si>
  <si>
    <t>FUEL_EMI.ktCO2.SE.NMM.CER.LOW_ENTH.THERM.DIESEL_LIQBIO</t>
  </si>
  <si>
    <t>FUEL_EMI.ktCO2.SE.NMM.CER.LOW_ENTH.THERM.NG_BIOGAS</t>
  </si>
  <si>
    <t>FUEL_EMI.ktCO2.SE.NMM.CER.LOW_ENTH.THERM.SOLAR_GEO</t>
  </si>
  <si>
    <t>FUEL_EMI.ktCO2.SE.NMM.CER.LOW_ENTH.HP.AMBIENT</t>
  </si>
  <si>
    <t>FUEL_EMI.ktCO2.SE.NMM.CER.LOW_ENTH.THERM.ELEC</t>
  </si>
  <si>
    <t>FUEL_EMI.ktCO2.SE.NMM.CER.MIXING.MECH.ELEC</t>
  </si>
  <si>
    <t>FUEL_EMI.ktCO2.SE.NMM.CER.DRYING.TOTAL.TOTAL</t>
  </si>
  <si>
    <t>FUEL_EMI.ktCO2.SE.NMM.CER.DRYING.THERM.SOLIDS</t>
  </si>
  <si>
    <t>FUEL_EMI.ktCO2.SE.NMM.CER.DRYING.THERM.LPG</t>
  </si>
  <si>
    <t>FUEL_EMI.ktCO2.SE.NMM.CER.DRYING.THERM.DIESEL_LIQBIO</t>
  </si>
  <si>
    <t>FUEL_EMI.ktCO2.SE.NMM.CER.DRYING.THERM.RFO</t>
  </si>
  <si>
    <t>FUEL_EMI.ktCO2.SE.NMM.CER.DRYING.THERM.NG_BIOGAS</t>
  </si>
  <si>
    <t>FUEL_EMI.ktCO2.SE.NMM.CER.DRYING_STEAM.TOTAL.TOTAL</t>
  </si>
  <si>
    <t>FUEL_EMI.ktCO2.SE.NMM.CER.DRYING_STEAM.STEAM.SOLIDS</t>
  </si>
  <si>
    <t>FUEL_EMI.ktCO2.SE.NMM.CER.DRYING_STEAM.STEAM.RFG</t>
  </si>
  <si>
    <t>FUEL_EMI.ktCO2.SE.NMM.CER.DRYING_STEAM.STEAM.LPG</t>
  </si>
  <si>
    <t>FUEL_EMI.ktCO2.SE.NMM.CER.DRYING_STEAM.STEAM.DIESEL_LIQBIO</t>
  </si>
  <si>
    <t>FUEL_EMI.ktCO2.SE.NMM.CER.DRYING_STEAM.STEAM.RFO</t>
  </si>
  <si>
    <t>FUEL_EMI.ktCO2.SE.NMM.CER.DRYING_STEAM.STEAM.OTHER</t>
  </si>
  <si>
    <t>FUEL_EMI.ktCO2.SE.NMM.CER.DRYING_STEAM.STEAM.NG_BIOGAS</t>
  </si>
  <si>
    <t>FUEL_EMI.ktCO2.SE.NMM.CER.DRYING_STEAM.STEAM.DERIVED</t>
  </si>
  <si>
    <t>FUEL_EMI.ktCO2.SE.NMM.CER.DRYING_STEAM.STEAM.BIOMASS_WASTE</t>
  </si>
  <si>
    <t>FUEL_EMI.ktCO2.SE.NMM.CER.DRYING_STEAM.STEAM.STEAM_DISTR</t>
  </si>
  <si>
    <t>FUEL_EMI.ktCO2.SE.NMM.CER.DRYING_MICROW.MICROW.ELEC</t>
  </si>
  <si>
    <t>FUEL_EMI.ktCO2.SE.NMM.CER.KILN_THERM.TOTAL.TOTAL</t>
  </si>
  <si>
    <t>FUEL_EMI.ktCO2.SE.NMM.CER.KILN_THERM.THERM.SOLIDS</t>
  </si>
  <si>
    <t>FUEL_EMI.ktCO2.SE.NMM.CER.KILN_THERM.THERM.LPG</t>
  </si>
  <si>
    <t>FUEL_EMI.ktCO2.SE.NMM.CER.KILN_THERM.THERM.DIESEL_LIQBIO</t>
  </si>
  <si>
    <t>FUEL_EMI.ktCO2.SE.NMM.CER.KILN_THERM.THERM.RFO</t>
  </si>
  <si>
    <t>FUEL_EMI.ktCO2.SE.NMM.CER.KILN_THERM.THERM.OTHER</t>
  </si>
  <si>
    <t>FUEL_EMI.ktCO2.SE.NMM.CER.KILN_THERM.THERM.NG_BIOGAS</t>
  </si>
  <si>
    <t>FUEL_EMI.ktCO2.SE.NMM.CER.KILN_THERM.THERM.BIOMASS_WASTE</t>
  </si>
  <si>
    <t>FUEL_EMI.ktCO2.SE.NMM.CER.KILN_ELEC.ELEC.ELEC</t>
  </si>
  <si>
    <t>FUEL_EMI.ktCO2.SE.NMM.CER.FINISHING.TOTAL.TOTAL</t>
  </si>
  <si>
    <t>FUEL_EMI.ktCO2.SE.NMM.CER.FINISHING.THERM.SOLIDS</t>
  </si>
  <si>
    <t>FUEL_EMI.ktCO2.SE.NMM.CER.FINISHING.THERM.LPG</t>
  </si>
  <si>
    <t>FUEL_EMI.ktCO2.SE.NMM.CER.FINISHING.THERM.DIESEL_LIQBIO</t>
  </si>
  <si>
    <t>FUEL_EMI.ktCO2.SE.NMM.CER.FINISHING.THERM.RFO</t>
  </si>
  <si>
    <t>FUEL_EMI.ktCO2.SE.NMM.CER.FINISHING.THERM.NG_BIOGAS</t>
  </si>
  <si>
    <t>FUEL_EMI.ktCO2.SE.NMM.CER.FINISHING_ELEC.ELEC.ELEC</t>
  </si>
  <si>
    <t>PROCESS_EMI.ktCO2.SE.NMM.CER</t>
  </si>
  <si>
    <t>FUEL_EMI.ktCO2.SE.NMM.GLASS.LIGHT.GENERIC.ELEC</t>
  </si>
  <si>
    <t>FUEL_EMI.ktCO2.SE.NMM.GLASS.AIRCOMP.GENERIC.ELEC</t>
  </si>
  <si>
    <t>FUEL_EMI.ktCO2.SE.NMM.GLASS.MOTOR.GENERIC.ELEC</t>
  </si>
  <si>
    <t>FUEL_EMI.ktCO2.SE.NMM.GLASS.FANS.GENERIC.ELEC</t>
  </si>
  <si>
    <t>FUEL_EMI.ktCO2.SE.NMM.GLASS.LOW_ENTH.TOTAL.TOTAL</t>
  </si>
  <si>
    <t>FUEL_EMI.ktCO2.SE.NMM.GLASS.LOW_ENTH.THERM.DIESEL_LIQBIO</t>
  </si>
  <si>
    <t>FUEL_EMI.ktCO2.SE.NMM.GLASS.LOW_ENTH.THERM.NG_BIOGAS</t>
  </si>
  <si>
    <t>FUEL_EMI.ktCO2.SE.NMM.GLASS.LOW_ENTH.THERM.SOLAR_GEO</t>
  </si>
  <si>
    <t>FUEL_EMI.ktCO2.SE.NMM.GLASS.LOW_ENTH.HP.AMBIENT</t>
  </si>
  <si>
    <t>FUEL_EMI.ktCO2.SE.NMM.GLASS.LOW_ENTH.THERM.ELEC</t>
  </si>
  <si>
    <t>FUEL_EMI.ktCO2.SE.NMM.GLASS.MELTING.TOTAL.TOTAL</t>
  </si>
  <si>
    <t>FUEL_EMI.ktCO2.SE.NMM.GLASS.MELTING.THERM.SOLIDS</t>
  </si>
  <si>
    <t>FUEL_EMI.ktCO2.SE.NMM.GLASS.MELTING.THERM.LPG</t>
  </si>
  <si>
    <t>FUEL_EMI.ktCO2.SE.NMM.GLASS.MELTING.THERM.DIESEL_LIQBIO</t>
  </si>
  <si>
    <t>FUEL_EMI.ktCO2.SE.NMM.GLASS.MELTING.THERM.RFO</t>
  </si>
  <si>
    <t>FUEL_EMI.ktCO2.SE.NMM.GLASS.MELTING.THERM.NG_BIOGAS</t>
  </si>
  <si>
    <t>FUEL_EMI.ktCO2.SE.NMM.GLASS.MELTING_ELEC.ELEC.ELEC</t>
  </si>
  <si>
    <t>FUEL_EMI.ktCO2.SE.NMM.GLASS.FORMING.ELEC.ELEC</t>
  </si>
  <si>
    <t>FUEL_EMI.ktCO2.SE.NMM.GLASS.ANNEALING.TOTAL.TOTAL</t>
  </si>
  <si>
    <t>FUEL_EMI.ktCO2.SE.NMM.GLASS.ANNEALING.THERM.SOLIDS</t>
  </si>
  <si>
    <t>FUEL_EMI.ktCO2.SE.NMM.GLASS.ANNEALING.THERM.LPG</t>
  </si>
  <si>
    <t>FUEL_EMI.ktCO2.SE.NMM.GLASS.ANNEALING.THERM.DIESEL_LIQBIO</t>
  </si>
  <si>
    <t>FUEL_EMI.ktCO2.SE.NMM.GLASS.ANNEALING.THERM.RFO</t>
  </si>
  <si>
    <t>FUEL_EMI.ktCO2.SE.NMM.GLASS.ANNEALING.THERM.NG_BIOGAS</t>
  </si>
  <si>
    <t>FUEL_EMI.ktCO2.SE.NMM.GLASS.ANNEALING_ELEC.ELEC.ELEC</t>
  </si>
  <si>
    <t>FUEL_EMI.ktCO2.SE.NMM.GLASS.FINISHING.ELEC.ELEC</t>
  </si>
  <si>
    <t>PROCESS_EMI.ktCO2.SE.NMM.GLASS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</si>
  <si>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</si>
  <si>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</si>
  <si>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</si>
  <si>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</si>
  <si>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</si>
  <si>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VA.Meuro2015.SE.PPA.PULP</t>
  </si>
  <si>
    <t>VA.Meuro2015.SE.PPA.PAPER</t>
  </si>
  <si>
    <t>VA.Meuro2015.SE.PPA.PRINT</t>
  </si>
  <si>
    <t>Pulp production (kt)</t>
  </si>
  <si>
    <t>OUTPUT.kt.SE.PPA.PULP</t>
  </si>
  <si>
    <t>Paper production  (kt)</t>
  </si>
  <si>
    <t>OUTPUT.kt.SE.PPA.PAPER</t>
  </si>
  <si>
    <t>Printing and media reproduction (kt paper eq.)</t>
  </si>
  <si>
    <t>OUTPUT.kt.SE.PPA.PRINT</t>
  </si>
  <si>
    <t>CAP.kt.SE.PPA.PULP</t>
  </si>
  <si>
    <t>CAP.kt.SE.PPA.PAPER</t>
  </si>
  <si>
    <t>CAP.kt.SE.PPA.PRINT</t>
  </si>
  <si>
    <t>NEWCAP.kt.SE.PPA.PULP</t>
  </si>
  <si>
    <t>NEWCAP.kt.SE.PPA.PAPER</t>
  </si>
  <si>
    <t>NEWCAP.kt.SE.PPA.PRINT</t>
  </si>
  <si>
    <t>FEC.ktoe.SE.PPA.TOTAL.TOTAL.TOTAL.TOTAL</t>
  </si>
  <si>
    <t>FEC.ktoe.SE.PPA.TOTAL.TOTAL.TOTAL.SOLIDS</t>
  </si>
  <si>
    <t>FEC.ktoe.SE.PPA.TOTAL.TOTAL.TOTAL.RFG</t>
  </si>
  <si>
    <t>FEC.ktoe.SE.PPA.TOTAL.TOTAL.TOTAL.LPG</t>
  </si>
  <si>
    <t>FEC.ktoe.SE.PPA.TOTAL.TOTAL.TOTAL.DIESEL</t>
  </si>
  <si>
    <t>FEC.ktoe.SE.PPA.TOTAL.TOTAL.TOTAL.RFO</t>
  </si>
  <si>
    <t>FEC.ktoe.SE.PPA.TOTAL.TOTAL.TOTAL.OTHER</t>
  </si>
  <si>
    <t>FEC.ktoe.SE.PPA.TOTAL.TOTAL.TOTAL.NG</t>
  </si>
  <si>
    <t>FEC.ktoe.SE.PPA.TOTAL.TOTAL.TOTAL.DERIVED</t>
  </si>
  <si>
    <t>FEC.ktoe.SE.PPA.TOTAL.TOTAL.TOTAL.BIOMASS_WASTE</t>
  </si>
  <si>
    <t>FEC.ktoe.SE.PPA.TOTAL.TOTAL.TOTAL.BIOGAS</t>
  </si>
  <si>
    <t>FEC.ktoe.SE.PPA.TOTAL.TOTAL.TOTAL.LIQBIO</t>
  </si>
  <si>
    <t>FEC.ktoe.SE.PPA.TOTAL.TOTAL.TOTAL.SOLAR</t>
  </si>
  <si>
    <t>FEC.ktoe.SE.PPA.TOTAL.TOTAL.TOTAL.GEO</t>
  </si>
  <si>
    <t>FEC.ktoe.SE.PPA.TOTAL.TOTAL.TOTAL.AMBIENT</t>
  </si>
  <si>
    <t>FEC.ktoe.SE.PPA.TOTAL.TOTAL.TOTAL.STEAM_DISTR</t>
  </si>
  <si>
    <t>FEC.ktoe.SE.PPA.TOTAL.TOTAL.TOTAL.ELEC</t>
  </si>
  <si>
    <t>FEC.ktoe.SE.PPA.PULP.TOTAL.TOTAL.TOTAL</t>
  </si>
  <si>
    <t>FEC.ktoe.SE.PPA.PULP.LIGHT.GENERIC.ELEC</t>
  </si>
  <si>
    <t>FEC.ktoe.SE.PPA.PULP.AIRCOMP.GENERIC.ELEC</t>
  </si>
  <si>
    <t>FEC.ktoe.SE.PPA.PULP.MOTOR.GENERIC.ELEC</t>
  </si>
  <si>
    <t>FEC.ktoe.SE.PPA.PULP.FANS.GENERIC.ELEC</t>
  </si>
  <si>
    <t>FEC.ktoe.SE.PPA.PULP.LOW_ENTH.TOTAL.TOTAL</t>
  </si>
  <si>
    <t>FEC.ktoe.SE.PPA.PULP.LOW_ENTH.THERM.DIESEL_LIQBIO</t>
  </si>
  <si>
    <t>FEC.ktoe.SE.PPA.PULP.LOW_ENTH.THERM.NG_BIOGAS</t>
  </si>
  <si>
    <t>FEC.ktoe.SE.PPA.PULP.LOW_ENTH.THERM.SOLAR_GEO</t>
  </si>
  <si>
    <t>FEC.ktoe.SE.PPA.PULP.LOW_ENTH.HP.AMBIENT</t>
  </si>
  <si>
    <t>FEC.ktoe.SE.PPA.PULP.LOW_ENTH.THERM.ELEC</t>
  </si>
  <si>
    <t>Pulp: Wood preparation, grinding</t>
  </si>
  <si>
    <t>FEC.ktoe.SE.PPA.PULP.PREPARATION.MECH.ELEC</t>
  </si>
  <si>
    <t>Pulp: Pulping</t>
  </si>
  <si>
    <t>Pulp: Pulping thermal</t>
  </si>
  <si>
    <t>FEC.ktoe.SE.PPA.PULP.PULPING.TOTAL.TOTAL</t>
  </si>
  <si>
    <t>FEC.ktoe.SE.PPA.PULP.PULPING.STEAM.SOLIDS</t>
  </si>
  <si>
    <t>FEC.ktoe.SE.PPA.PULP.PULPING.STEAM.RFG</t>
  </si>
  <si>
    <t>FEC.ktoe.SE.PPA.PULP.PULPING.STEAM.LPG</t>
  </si>
  <si>
    <t>FEC.ktoe.SE.PPA.PULP.PULPING.STEAM.DIESEL_LIQBIO</t>
  </si>
  <si>
    <t>FEC.ktoe.SE.PPA.PULP.PULPING.STEAM.RFO</t>
  </si>
  <si>
    <t>FEC.ktoe.SE.PPA.PULP.PULPING.STEAM.OTHER</t>
  </si>
  <si>
    <t>FEC.ktoe.SE.PPA.PULP.PULPING.STEAM.NG_BIOGAS</t>
  </si>
  <si>
    <t>FEC.ktoe.SE.PPA.PULP.PULPING.STEAM.DERIVED</t>
  </si>
  <si>
    <t>FEC.ktoe.SE.PPA.PULP.PULPING.STEAM.BIOMASS_WASTE</t>
  </si>
  <si>
    <t>FEC.ktoe.SE.PPA.PULP.PULPING.STEAM.STEAM_DISTR</t>
  </si>
  <si>
    <t>Pulp: Pulping electric</t>
  </si>
  <si>
    <t>FEC.ktoe.SE.PPA.PULP.PULPING_MECH.MECH.ELEC</t>
  </si>
  <si>
    <t>Pulp: Cleaning</t>
  </si>
  <si>
    <t>FEC.ktoe.SE.PPA.PULP.BLEACHING.THERM.ELEC</t>
  </si>
  <si>
    <t>FEC.ktoe.SE.PPA.PAPER.TOTAL.TOTAL.TOTAL</t>
  </si>
  <si>
    <t>FEC.ktoe.SE.PPA.PAPER.LIGHT.GENERIC.ELEC</t>
  </si>
  <si>
    <t>FEC.ktoe.SE.PPA.PAPER.AIRCOMP.GENERIC.ELEC</t>
  </si>
  <si>
    <t>FEC.ktoe.SE.PPA.PAPER.MOTOR.GENERIC.ELEC</t>
  </si>
  <si>
    <t>FEC.ktoe.SE.PPA.PAPER.FANS.GENERIC.ELEC</t>
  </si>
  <si>
    <t>FEC.ktoe.SE.PPA.PAPER.LOW_ENTH.TOTAL.TOTAL</t>
  </si>
  <si>
    <t>FEC.ktoe.SE.PPA.PAPER.LOW_ENTH.THERM.DIESEL_LIQBIO</t>
  </si>
  <si>
    <t>FEC.ktoe.SE.PPA.PAPER.LOW_ENTH.THERM.NG_BIOGAS</t>
  </si>
  <si>
    <t>FEC.ktoe.SE.PPA.PAPER.LOW_ENTH.THERM.SOLAR_GEO</t>
  </si>
  <si>
    <t>FEC.ktoe.SE.PPA.PAPER.LOW_ENTH.HP.AMBIENT</t>
  </si>
  <si>
    <t>FEC.ktoe.SE.PPA.PAPER.LOW_ENTH.THERM.ELEC</t>
  </si>
  <si>
    <t>Paper: Stock preparation</t>
  </si>
  <si>
    <t>Paper: Stock preparation - Thermal</t>
  </si>
  <si>
    <t>FEC.ktoe.SE.PPA.PAPER.PREPARATION.TOTAL.TOTAL</t>
  </si>
  <si>
    <t>FEC.ktoe.SE.PPA.PAPER.PREPARATION.THERM.SOLIDS</t>
  </si>
  <si>
    <t>FEC.ktoe.SE.PPA.PAPER.PREPARATION.THERM.RFG</t>
  </si>
  <si>
    <t>FEC.ktoe.SE.PPA.PAPER.PREPARATION.THERM.LPG</t>
  </si>
  <si>
    <t>FEC.ktoe.SE.PPA.PAPER.PREPARATION.THERM.DIESEL_LIQBIO</t>
  </si>
  <si>
    <t>FEC.ktoe.SE.PPA.PAPER.PREPARATION.THERM.RFO</t>
  </si>
  <si>
    <t>FEC.ktoe.SE.PPA.PAPER.PREPARATION.THERM.OTHER</t>
  </si>
  <si>
    <t>FEC.ktoe.SE.PPA.PAPER.PREPARATION.THERM.NG_BIOGAS</t>
  </si>
  <si>
    <t>FEC.ktoe.SE.PPA.PAPER.PREPARATION.THERM.DERIVED</t>
  </si>
  <si>
    <t>FEC.ktoe.SE.PPA.PAPER.PREPARATION.THERM.BIOMASS_WASTE</t>
  </si>
  <si>
    <t>FEC.ktoe.SE.PPA.PAPER.PREPARATION.THERM.STEAM_DISTR</t>
  </si>
  <si>
    <t>Paper: Stock preparation - Mechanical</t>
  </si>
  <si>
    <t>FEC.ktoe.SE.PPA.PAPER.PREPARATION_ELEC.MECH.ELEC</t>
  </si>
  <si>
    <t>Paper: Paper machine</t>
  </si>
  <si>
    <t>Paper: Paper machine - Steam use</t>
  </si>
  <si>
    <t>FEC.ktoe.SE.PPA.PAPER.PAPER_MACHINE.TOTAL.TOTAL</t>
  </si>
  <si>
    <t>FEC.ktoe.SE.PPA.PAPER.PAPER_MACHINE.STEAM.SOLIDS</t>
  </si>
  <si>
    <t>FEC.ktoe.SE.PPA.PAPER.PAPER_MACHINE.STEAM.RFG</t>
  </si>
  <si>
    <t>FEC.ktoe.SE.PPA.PAPER.PAPER_MACHINE.STEAM.LPG</t>
  </si>
  <si>
    <t>FEC.ktoe.SE.PPA.PAPER.PAPER_MACHINE.STEAM.DIESEL_LIQBIO</t>
  </si>
  <si>
    <t>FEC.ktoe.SE.PPA.PAPER.PAPER_MACHINE.STEAM.RFO</t>
  </si>
  <si>
    <t>FEC.ktoe.SE.PPA.PAPER.PAPER_MACHINE.STEAM.OTHER</t>
  </si>
  <si>
    <t>FEC.ktoe.SE.PPA.PAPER.PAPER_MACHINE.STEAM.NG_BIOGAS</t>
  </si>
  <si>
    <t>FEC.ktoe.SE.PPA.PAPER.PAPER_MACHINE.STEAM.DERIVED</t>
  </si>
  <si>
    <t>FEC.ktoe.SE.PPA.PAPER.PAPER_MACHINE.STEAM.BIOMASS_WASTE</t>
  </si>
  <si>
    <t>FEC.ktoe.SE.PPA.PAPER.PAPER_MACHINE.STEAM.STEAM_DISTR</t>
  </si>
  <si>
    <t>Paper: Paper machine - Electricity</t>
  </si>
  <si>
    <t>FEC.ktoe.SE.PPA.PAPER.PAPER_MACHINE_ELEC.ELEC.ELEC</t>
  </si>
  <si>
    <t>Paper: Product finishing</t>
  </si>
  <si>
    <t>Paper: Product finishing - Steam use</t>
  </si>
  <si>
    <t>FEC.ktoe.SE.PPA.PAPER.FINISHING.TOTAL.TOTAL</t>
  </si>
  <si>
    <t>FEC.ktoe.SE.PPA.PAPER.FINISHING.STEAM.SOLIDS</t>
  </si>
  <si>
    <t>FEC.ktoe.SE.PPA.PAPER.FINISHING.STEAM.RFG</t>
  </si>
  <si>
    <t>FEC.ktoe.SE.PPA.PAPER.FINISHING.STEAM.LPG</t>
  </si>
  <si>
    <t>FEC.ktoe.SE.PPA.PAPER.FINISHING.STEAM.DIESEL_LIQBIO</t>
  </si>
  <si>
    <t>FEC.ktoe.SE.PPA.PAPER.FINISHING.STEAM.RFO</t>
  </si>
  <si>
    <t>FEC.ktoe.SE.PPA.PAPER.FINISHING.STEAM.OTHER</t>
  </si>
  <si>
    <t>FEC.ktoe.SE.PPA.PAPER.FINISHING.STEAM.NG_BIOGAS</t>
  </si>
  <si>
    <t>FEC.ktoe.SE.PPA.PAPER.FINISHING.STEAM.DERIVED</t>
  </si>
  <si>
    <t>FEC.ktoe.SE.PPA.PAPER.FINISHING.STEAM.BIOMASS_WASTE</t>
  </si>
  <si>
    <t>FEC.ktoe.SE.PPA.PAPER.FINISHING.STEAM.STEAM_DISTR</t>
  </si>
  <si>
    <t>Paper: Product finishing - Electricity</t>
  </si>
  <si>
    <t>FEC.ktoe.SE.PPA.PAPER.FINISHING_ELEC.ELEC.ELEC</t>
  </si>
  <si>
    <t>FEC.ktoe.SE.PPA.PRINT.TOTAL.TOTAL.TOTAL</t>
  </si>
  <si>
    <t>FEC.ktoe.SE.PPA.PRINT.LIGHT.GENERIC.ELEC</t>
  </si>
  <si>
    <t>FEC.ktoe.SE.PPA.PRINT.AIRCOMP.GENERIC.ELEC</t>
  </si>
  <si>
    <t>FEC.ktoe.SE.PPA.PRINT.MOTOR.GENERIC.ELEC</t>
  </si>
  <si>
    <t>FEC.ktoe.SE.PPA.PRINT.FANS.GENERIC.ELEC</t>
  </si>
  <si>
    <t>FEC.ktoe.SE.PPA.PRINT.LOW_ENTH.TOTAL.TOTAL</t>
  </si>
  <si>
    <t>FEC.ktoe.SE.PPA.PRINT.LOW_ENTH.THERM.DIESEL_LIQBIO</t>
  </si>
  <si>
    <t>FEC.ktoe.SE.PPA.PRINT.LOW_ENTH.THERM.NG_BIOGAS</t>
  </si>
  <si>
    <t>FEC.ktoe.SE.PPA.PRINT.LOW_ENTH.THERM.SOLAR_GEO</t>
  </si>
  <si>
    <t>FEC.ktoe.SE.PPA.PRINT.LOW_ENTH.HP.AMBIENT</t>
  </si>
  <si>
    <t>FEC.ktoe.SE.PPA.PRINT.LOW_ENTH.THERM.ELEC</t>
  </si>
  <si>
    <t>Printing and publishing</t>
  </si>
  <si>
    <t>FEC.ktoe.SE.PPA.PRINT.PRINTING.MECH.ELEC</t>
  </si>
  <si>
    <t>UED.ktoe.SE.PPA.PULP.TOTAL.TOTAL.TOTAL</t>
  </si>
  <si>
    <t>UED.ktoe.SE.PPA.PULP.LIGHT.GENERIC.ELEC</t>
  </si>
  <si>
    <t>UED.ktoe.SE.PPA.PULP.AIRCOMP.GENERIC.ELEC</t>
  </si>
  <si>
    <t>UED.ktoe.SE.PPA.PULP.MOTOR.GENERIC.ELEC</t>
  </si>
  <si>
    <t>UED.ktoe.SE.PPA.PULP.FANS.GENERIC.ELEC</t>
  </si>
  <si>
    <t>UED.ktoe.SE.PPA.PULP.LOW_ENTH.TOTAL.TOTAL</t>
  </si>
  <si>
    <t>UED.ktoe.SE.PPA.PULP.LOW_ENTH.THERM.DIESEL_LIQBIO</t>
  </si>
  <si>
    <t>UED.ktoe.SE.PPA.PULP.LOW_ENTH.THERM.NG_BIOGAS</t>
  </si>
  <si>
    <t>UED.ktoe.SE.PPA.PULP.LOW_ENTH.THERM.SOLAR_GEO</t>
  </si>
  <si>
    <t>UED.ktoe.SE.PPA.PULP.LOW_ENTH.HP.AMBIENT</t>
  </si>
  <si>
    <t>UED.ktoe.SE.PPA.PULP.LOW_ENTH.THERM.ELEC</t>
  </si>
  <si>
    <t>UED.ktoe.SE.PPA.PULP.PREPARATION.MECH.ELEC</t>
  </si>
  <si>
    <t>UED.ktoe.SE.PPA.PULP.PULPING.TOTAL.TOTAL</t>
  </si>
  <si>
    <t>UED.ktoe.SE.PPA.PULP.PULPING.STEAM.SOLIDS</t>
  </si>
  <si>
    <t>UED.ktoe.SE.PPA.PULP.PULPING.STEAM.RFG</t>
  </si>
  <si>
    <t>UED.ktoe.SE.PPA.PULP.PULPING.STEAM.LPG</t>
  </si>
  <si>
    <t>UED.ktoe.SE.PPA.PULP.PULPING.STEAM.DIESEL_LIQBIO</t>
  </si>
  <si>
    <t>UED.ktoe.SE.PPA.PULP.PULPING.STEAM.RFO</t>
  </si>
  <si>
    <t>UED.ktoe.SE.PPA.PULP.PULPING.STEAM.OTHER</t>
  </si>
  <si>
    <t>UED.ktoe.SE.PPA.PULP.PULPING.STEAM.NG_BIOGAS</t>
  </si>
  <si>
    <t>UED.ktoe.SE.PPA.PULP.PULPING.STEAM.DERIVED</t>
  </si>
  <si>
    <t>UED.ktoe.SE.PPA.PULP.PULPING.STEAM.BIOMASS_WASTE</t>
  </si>
  <si>
    <t>UED.ktoe.SE.PPA.PULP.PULPING.STEAM.STEAM_DISTR</t>
  </si>
  <si>
    <t>UED.ktoe.SE.PPA.PULP.PULPING_MECH.MECH.ELEC</t>
  </si>
  <si>
    <t>UED.ktoe.SE.PPA.PULP.BLEACHING.THERM.ELEC</t>
  </si>
  <si>
    <t>UED.ktoe.SE.PPA.PAPER.TOTAL.TOTAL.TOTAL</t>
  </si>
  <si>
    <t>UED.ktoe.SE.PPA.PAPER.LIGHT.GENERIC.ELEC</t>
  </si>
  <si>
    <t>UED.ktoe.SE.PPA.PAPER.AIRCOMP.GENERIC.ELEC</t>
  </si>
  <si>
    <t>UED.ktoe.SE.PPA.PAPER.MOTOR.GENERIC.ELEC</t>
  </si>
  <si>
    <t>UED.ktoe.SE.PPA.PAPER.FANS.GENERIC.ELEC</t>
  </si>
  <si>
    <t>UED.ktoe.SE.PPA.PAPER.LOW_ENTH.TOTAL.TOTAL</t>
  </si>
  <si>
    <t>UED.ktoe.SE.PPA.PAPER.LOW_ENTH.THERM.DIESEL_LIQBIO</t>
  </si>
  <si>
    <t>UED.ktoe.SE.PPA.PAPER.LOW_ENTH.THERM.NG_BIOGAS</t>
  </si>
  <si>
    <t>UED.ktoe.SE.PPA.PAPER.LOW_ENTH.THERM.SOLAR_GEO</t>
  </si>
  <si>
    <t>UED.ktoe.SE.PPA.PAPER.LOW_ENTH.HP.AMBIENT</t>
  </si>
  <si>
    <t>UED.ktoe.SE.PPA.PAPER.LOW_ENTH.THERM.ELEC</t>
  </si>
  <si>
    <t>UED.ktoe.SE.PPA.PAPER.PREPARATION.TOTAL.TOTAL</t>
  </si>
  <si>
    <t>UED.ktoe.SE.PPA.PAPER.PREPARATION.THERM.SOLIDS</t>
  </si>
  <si>
    <t>UED.ktoe.SE.PPA.PAPER.PREPARATION.THERM.RFG</t>
  </si>
  <si>
    <t>UED.ktoe.SE.PPA.PAPER.PREPARATION.THERM.LPG</t>
  </si>
  <si>
    <t>UED.ktoe.SE.PPA.PAPER.PREPARATION.THERM.DIESEL_LIQBIO</t>
  </si>
  <si>
    <t>UED.ktoe.SE.PPA.PAPER.PREPARATION.THERM.RFO</t>
  </si>
  <si>
    <t>UED.ktoe.SE.PPA.PAPER.PREPARATION.THERM.OTHER</t>
  </si>
  <si>
    <t>UED.ktoe.SE.PPA.PAPER.PREPARATION.THERM.NG_BIOGAS</t>
  </si>
  <si>
    <t>UED.ktoe.SE.PPA.PAPER.PREPARATION.THERM.DERIVED</t>
  </si>
  <si>
    <t>UED.ktoe.SE.PPA.PAPER.PREPARATION.THERM.BIOMASS_WASTE</t>
  </si>
  <si>
    <t>UED.ktoe.SE.PPA.PAPER.PREPARATION.THERM.STEAM_DISTR</t>
  </si>
  <si>
    <t>UED.ktoe.SE.PPA.PAPER.PREPARATION_ELEC.MECH.ELEC</t>
  </si>
  <si>
    <t>UED.ktoe.SE.PPA.PAPER.PAPER_MACHINE.TOTAL.TOTAL</t>
  </si>
  <si>
    <t>UED.ktoe.SE.PPA.PAPER.PAPER_MACHINE.STEAM.SOLIDS</t>
  </si>
  <si>
    <t>UED.ktoe.SE.PPA.PAPER.PAPER_MACHINE.STEAM.RFG</t>
  </si>
  <si>
    <t>UED.ktoe.SE.PPA.PAPER.PAPER_MACHINE.STEAM.LPG</t>
  </si>
  <si>
    <t>UED.ktoe.SE.PPA.PAPER.PAPER_MACHINE.STEAM.DIESEL_LIQBIO</t>
  </si>
  <si>
    <t>UED.ktoe.SE.PPA.PAPER.PAPER_MACHINE.STEAM.RFO</t>
  </si>
  <si>
    <t>UED.ktoe.SE.PPA.PAPER.PAPER_MACHINE.STEAM.OTHER</t>
  </si>
  <si>
    <t>UED.ktoe.SE.PPA.PAPER.PAPER_MACHINE.STEAM.NG_BIOGAS</t>
  </si>
  <si>
    <t>UED.ktoe.SE.PPA.PAPER.PAPER_MACHINE.STEAM.DERIVED</t>
  </si>
  <si>
    <t>UED.ktoe.SE.PPA.PAPER.PAPER_MACHINE.STEAM.BIOMASS_WASTE</t>
  </si>
  <si>
    <t>UED.ktoe.SE.PPA.PAPER.PAPER_MACHINE.STEAM.STEAM_DISTR</t>
  </si>
  <si>
    <t>UED.ktoe.SE.PPA.PAPER.PAPER_MACHINE_ELEC.ELEC.ELEC</t>
  </si>
  <si>
    <t>UED.ktoe.SE.PPA.PAPER.FINISHING.TOTAL.TOTAL</t>
  </si>
  <si>
    <t>UED.ktoe.SE.PPA.PAPER.FINISHING.STEAM.SOLIDS</t>
  </si>
  <si>
    <t>UED.ktoe.SE.PPA.PAPER.FINISHING.STEAM.RFG</t>
  </si>
  <si>
    <t>UED.ktoe.SE.PPA.PAPER.FINISHING.STEAM.LPG</t>
  </si>
  <si>
    <t>UED.ktoe.SE.PPA.PAPER.FINISHING.STEAM.DIESEL_LIQBIO</t>
  </si>
  <si>
    <t>UED.ktoe.SE.PPA.PAPER.FINISHING.STEAM.RFO</t>
  </si>
  <si>
    <t>UED.ktoe.SE.PPA.PAPER.FINISHING.STEAM.OTHER</t>
  </si>
  <si>
    <t>UED.ktoe.SE.PPA.PAPER.FINISHING.STEAM.NG_BIOGAS</t>
  </si>
  <si>
    <t>UED.ktoe.SE.PPA.PAPER.FINISHING.STEAM.DERIVED</t>
  </si>
  <si>
    <t>UED.ktoe.SE.PPA.PAPER.FINISHING.STEAM.BIOMASS_WASTE</t>
  </si>
  <si>
    <t>UED.ktoe.SE.PPA.PAPER.FINISHING.STEAM.STEAM_DISTR</t>
  </si>
  <si>
    <t>UED.ktoe.SE.PPA.PAPER.FINISHING_ELEC.ELEC.ELEC</t>
  </si>
  <si>
    <t>UED.ktoe.SE.PPA.PRINT.TOTAL.TOTAL.TOTAL</t>
  </si>
  <si>
    <t>UED.ktoe.SE.PPA.PRINT.LIGHT.GENERIC.ELEC</t>
  </si>
  <si>
    <t>UED.ktoe.SE.PPA.PRINT.AIRCOMP.GENERIC.ELEC</t>
  </si>
  <si>
    <t>UED.ktoe.SE.PPA.PRINT.MOTOR.GENERIC.ELEC</t>
  </si>
  <si>
    <t>UED.ktoe.SE.PPA.PRINT.FANS.GENERIC.ELEC</t>
  </si>
  <si>
    <t>UED.ktoe.SE.PPA.PRINT.LOW_ENTH.TOTAL.TOTAL</t>
  </si>
  <si>
    <t>UED.ktoe.SE.PPA.PRINT.LOW_ENTH.THERM.DIESEL_LIQBIO</t>
  </si>
  <si>
    <t>UED.ktoe.SE.PPA.PRINT.LOW_ENTH.THERM.NG_BIOGAS</t>
  </si>
  <si>
    <t>UED.ktoe.SE.PPA.PRINT.LOW_ENTH.THERM.SOLAR_GEO</t>
  </si>
  <si>
    <t>UED.ktoe.SE.PPA.PRINT.LOW_ENTH.HP.AMBIENT</t>
  </si>
  <si>
    <t>UED.ktoe.SE.PPA.PRINT.LOW_ENTH.THERM.ELEC</t>
  </si>
  <si>
    <t>UED.ktoe.SE.PPA.PRINT.PRINTING.MECH.ELEC</t>
  </si>
  <si>
    <t>FUEL_EMI.ktCO2.SE.PPA.PULP.TOTAL.TOTAL.TOTAL</t>
  </si>
  <si>
    <t>FUEL_EMI.ktCO2.SE.PPA.PULP.LIGHT.GENERIC.ELEC</t>
  </si>
  <si>
    <t>FUEL_EMI.ktCO2.SE.PPA.PULP.AIRCOMP.GENERIC.ELEC</t>
  </si>
  <si>
    <t>FUEL_EMI.ktCO2.SE.PPA.PULP.MOTOR.GENERIC.ELEC</t>
  </si>
  <si>
    <t>FUEL_EMI.ktCO2.SE.PPA.PULP.FANS.GENERIC.ELEC</t>
  </si>
  <si>
    <t>FUEL_EMI.ktCO2.SE.PPA.PULP.LOW_ENTH.TOTAL.TOTAL</t>
  </si>
  <si>
    <t>FUEL_EMI.ktCO2.SE.PPA.PULP.LOW_ENTH.THERM.DIESEL_LIQBIO</t>
  </si>
  <si>
    <t>FUEL_EMI.ktCO2.SE.PPA.PULP.LOW_ENTH.THERM.NG_BIOGAS</t>
  </si>
  <si>
    <t>FUEL_EMI.ktCO2.SE.PPA.PULP.LOW_ENTH.THERM.SOLAR_GEO</t>
  </si>
  <si>
    <t>FUEL_EMI.ktCO2.SE.PPA.PULP.LOW_ENTH.HP.AMBIENT</t>
  </si>
  <si>
    <t>FUEL_EMI.ktCO2.SE.PPA.PULP.LOW_ENTH.THERM.ELEC</t>
  </si>
  <si>
    <t>FUEL_EMI.ktCO2.SE.PPA.PULP.PREPARATION.MECH.ELEC</t>
  </si>
  <si>
    <t>FUEL_EMI.ktCO2.SE.PPA.PULP.PULPING.TOTAL.TOTAL</t>
  </si>
  <si>
    <t>FUEL_EMI.ktCO2.SE.PPA.PULP.PULPING.STEAM.SOLIDS</t>
  </si>
  <si>
    <t>FUEL_EMI.ktCO2.SE.PPA.PULP.PULPING.STEAM.RFG</t>
  </si>
  <si>
    <t>FUEL_EMI.ktCO2.SE.PPA.PULP.PULPING.STEAM.LPG</t>
  </si>
  <si>
    <t>FUEL_EMI.ktCO2.SE.PPA.PULP.PULPING.STEAM.DIESEL_LIQBIO</t>
  </si>
  <si>
    <t>FUEL_EMI.ktCO2.SE.PPA.PULP.PULPING.STEAM.RFO</t>
  </si>
  <si>
    <t>FUEL_EMI.ktCO2.SE.PPA.PULP.PULPING.STEAM.OTHER</t>
  </si>
  <si>
    <t>FUEL_EMI.ktCO2.SE.PPA.PULP.PULPING.STEAM.NG_BIOGAS</t>
  </si>
  <si>
    <t>FUEL_EMI.ktCO2.SE.PPA.PULP.PULPING.STEAM.DERIVED</t>
  </si>
  <si>
    <t>FUEL_EMI.ktCO2.SE.PPA.PULP.PULPING.STEAM.BIOMASS_WASTE</t>
  </si>
  <si>
    <t>FUEL_EMI.ktCO2.SE.PPA.PULP.PULPING.STEAM.STEAM_DISTR</t>
  </si>
  <si>
    <t>FUEL_EMI.ktCO2.SE.PPA.PULP.PULPING_MECH.MECH.ELEC</t>
  </si>
  <si>
    <t>FUEL_EMI.ktCO2.SE.PPA.PULP.BLEACHING.THERM.ELEC</t>
  </si>
  <si>
    <t>FUEL_EMI.ktCO2.SE.PPA.PAPER.TOTAL.TOTAL.TOTAL</t>
  </si>
  <si>
    <t>FUEL_EMI.ktCO2.SE.PPA.PAPER.LIGHT.GENERIC.ELEC</t>
  </si>
  <si>
    <t>FUEL_EMI.ktCO2.SE.PPA.PAPER.AIRCOMP.GENERIC.ELEC</t>
  </si>
  <si>
    <t>FUEL_EMI.ktCO2.SE.PPA.PAPER.MOTOR.GENERIC.ELEC</t>
  </si>
  <si>
    <t>FUEL_EMI.ktCO2.SE.PPA.PAPER.FANS.GENERIC.ELEC</t>
  </si>
  <si>
    <t>FUEL_EMI.ktCO2.SE.PPA.PAPER.LOW_ENTH.TOTAL.TOTAL</t>
  </si>
  <si>
    <t>FUEL_EMI.ktCO2.SE.PPA.PAPER.LOW_ENTH.THERM.DIESEL_LIQBIO</t>
  </si>
  <si>
    <t>FUEL_EMI.ktCO2.SE.PPA.PAPER.LOW_ENTH.THERM.NG_BIOGAS</t>
  </si>
  <si>
    <t>FUEL_EMI.ktCO2.SE.PPA.PAPER.LOW_ENTH.THERM.SOLAR_GEO</t>
  </si>
  <si>
    <t>FUEL_EMI.ktCO2.SE.PPA.PAPER.LOW_ENTH.HP.AMBIENT</t>
  </si>
  <si>
    <t>FUEL_EMI.ktCO2.SE.PPA.PAPER.LOW_ENTH.THERM.ELEC</t>
  </si>
  <si>
    <t>FUEL_EMI.ktCO2.SE.PPA.PAPER.PREPARATION.TOTAL.TOTAL</t>
  </si>
  <si>
    <t>FUEL_EMI.ktCO2.SE.PPA.PAPER.PREPARATION.THERM.SOLIDS</t>
  </si>
  <si>
    <t>FUEL_EMI.ktCO2.SE.PPA.PAPER.PREPARATION.THERM.RFG</t>
  </si>
  <si>
    <t>FUEL_EMI.ktCO2.SE.PPA.PAPER.PREPARATION.THERM.LPG</t>
  </si>
  <si>
    <t>FUEL_EMI.ktCO2.SE.PPA.PAPER.PREPARATION.THERM.DIESEL_LIQBIO</t>
  </si>
  <si>
    <t>FUEL_EMI.ktCO2.SE.PPA.PAPER.PREPARATION.THERM.RFO</t>
  </si>
  <si>
    <t>FUEL_EMI.ktCO2.SE.PPA.PAPER.PREPARATION.THERM.OTHER</t>
  </si>
  <si>
    <t>FUEL_EMI.ktCO2.SE.PPA.PAPER.PREPARATION.THERM.NG_BIOGAS</t>
  </si>
  <si>
    <t>FUEL_EMI.ktCO2.SE.PPA.PAPER.PREPARATION.THERM.DERIVED</t>
  </si>
  <si>
    <t>FUEL_EMI.ktCO2.SE.PPA.PAPER.PREPARATION.THERM.BIOMASS_WASTE</t>
  </si>
  <si>
    <t>FUEL_EMI.ktCO2.SE.PPA.PAPER.PREPARATION.THERM.STEAM_DISTR</t>
  </si>
  <si>
    <t>FUEL_EMI.ktCO2.SE.PPA.PAPER.PREPARATION_ELEC.MECH.ELEC</t>
  </si>
  <si>
    <t>FUEL_EMI.ktCO2.SE.PPA.PAPER.PAPER_MACHINE.TOTAL.TOTAL</t>
  </si>
  <si>
    <t>FUEL_EMI.ktCO2.SE.PPA.PAPER.PAPER_MACHINE.STEAM.SOLIDS</t>
  </si>
  <si>
    <t>FUEL_EMI.ktCO2.SE.PPA.PAPER.PAPER_MACHINE.STEAM.RFG</t>
  </si>
  <si>
    <t>FUEL_EMI.ktCO2.SE.PPA.PAPER.PAPER_MACHINE.STEAM.LPG</t>
  </si>
  <si>
    <t>FUEL_EMI.ktCO2.SE.PPA.PAPER.PAPER_MACHINE.STEAM.DIESEL_LIQBIO</t>
  </si>
  <si>
    <t>FUEL_EMI.ktCO2.SE.PPA.PAPER.PAPER_MACHINE.STEAM.RFO</t>
  </si>
  <si>
    <t>FUEL_EMI.ktCO2.SE.PPA.PAPER.PAPER_MACHINE.STEAM.OTHER</t>
  </si>
  <si>
    <t>FUEL_EMI.ktCO2.SE.PPA.PAPER.PAPER_MACHINE.STEAM.NG_BIOGAS</t>
  </si>
  <si>
    <t>FUEL_EMI.ktCO2.SE.PPA.PAPER.PAPER_MACHINE.STEAM.DERIVED</t>
  </si>
  <si>
    <t>FUEL_EMI.ktCO2.SE.PPA.PAPER.PAPER_MACHINE.STEAM.BIOMASS_WASTE</t>
  </si>
  <si>
    <t>FUEL_EMI.ktCO2.SE.PPA.PAPER.PAPER_MACHINE.STEAM.STEAM_DISTR</t>
  </si>
  <si>
    <t>FUEL_EMI.ktCO2.SE.PPA.PAPER.PAPER_MACHINE_ELEC.ELEC.ELEC</t>
  </si>
  <si>
    <t>FUEL_EMI.ktCO2.SE.PPA.PAPER.FINISHING.TOTAL.TOTAL</t>
  </si>
  <si>
    <t>FUEL_EMI.ktCO2.SE.PPA.PAPER.FINISHING.STEAM.SOLIDS</t>
  </si>
  <si>
    <t>FUEL_EMI.ktCO2.SE.PPA.PAPER.FINISHING.STEAM.RFG</t>
  </si>
  <si>
    <t>FUEL_EMI.ktCO2.SE.PPA.PAPER.FINISHING.STEAM.LPG</t>
  </si>
  <si>
    <t>FUEL_EMI.ktCO2.SE.PPA.PAPER.FINISHING.STEAM.DIESEL_LIQBIO</t>
  </si>
  <si>
    <t>FUEL_EMI.ktCO2.SE.PPA.PAPER.FINISHING.STEAM.RFO</t>
  </si>
  <si>
    <t>FUEL_EMI.ktCO2.SE.PPA.PAPER.FINISHING.STEAM.OTHER</t>
  </si>
  <si>
    <t>FUEL_EMI.ktCO2.SE.PPA.PAPER.FINISHING.STEAM.NG_BIOGAS</t>
  </si>
  <si>
    <t>FUEL_EMI.ktCO2.SE.PPA.PAPER.FINISHING.STEAM.DERIVED</t>
  </si>
  <si>
    <t>FUEL_EMI.ktCO2.SE.PPA.PAPER.FINISHING.STEAM.BIOMASS_WASTE</t>
  </si>
  <si>
    <t>FUEL_EMI.ktCO2.SE.PPA.PAPER.FINISHING.STEAM.STEAM_DISTR</t>
  </si>
  <si>
    <t>FUEL_EMI.ktCO2.SE.PPA.PAPER.FINISHING_ELEC.ELEC.ELEC</t>
  </si>
  <si>
    <t>FUEL_EMI.ktCO2.SE.PPA.PRINT.TOTAL.TOTAL.TOTAL</t>
  </si>
  <si>
    <t>FUEL_EMI.ktCO2.SE.PPA.PRINT.LIGHT.GENERIC.ELEC</t>
  </si>
  <si>
    <t>FUEL_EMI.ktCO2.SE.PPA.PRINT.AIRCOMP.GENERIC.ELEC</t>
  </si>
  <si>
    <t>FUEL_EMI.ktCO2.SE.PPA.PRINT.MOTOR.GENERIC.ELEC</t>
  </si>
  <si>
    <t>FUEL_EMI.ktCO2.SE.PPA.PRINT.FANS.GENERIC.ELEC</t>
  </si>
  <si>
    <t>FUEL_EMI.ktCO2.SE.PPA.PRINT.LOW_ENTH.TOTAL.TOTAL</t>
  </si>
  <si>
    <t>FUEL_EMI.ktCO2.SE.PPA.PRINT.LOW_ENTH.THERM.DIESEL_LIQBIO</t>
  </si>
  <si>
    <t>FUEL_EMI.ktCO2.SE.PPA.PRINT.LOW_ENTH.THERM.NG_BIOGAS</t>
  </si>
  <si>
    <t>FUEL_EMI.ktCO2.SE.PPA.PRINT.LOW_ENTH.THERM.SOLAR_GEO</t>
  </si>
  <si>
    <t>FUEL_EMI.ktCO2.SE.PPA.PRINT.LOW_ENTH.HP.AMBIENT</t>
  </si>
  <si>
    <t>FUEL_EMI.ktCO2.SE.PPA.PRINT.LOW_ENTH.THERM.ELEC</t>
  </si>
  <si>
    <t>FUEL_EMI.ktCO2.SE.PPA.PRINT.PRINTING.MECH.ELEC</t>
  </si>
  <si>
    <t>VA.Meuro2015.SE.FBT.FBT</t>
  </si>
  <si>
    <t>Physical output (index)</t>
  </si>
  <si>
    <t>OUTPUT.index.SE.FBT.FBT</t>
  </si>
  <si>
    <t>Installed capacity (production index)</t>
  </si>
  <si>
    <t>CAP.index.SE.FBT.FBT</t>
  </si>
  <si>
    <t>Capacity investment (production index)</t>
  </si>
  <si>
    <t>NEWCAP.index.SE.FBT.FBT</t>
  </si>
  <si>
    <t>Decommissioned capacity (production index)</t>
  </si>
  <si>
    <t>Idle capacity (production index)</t>
  </si>
  <si>
    <t>FEC.ktoe.SE.FBT.FBT.TOTAL.TOTAL.TOTAL</t>
  </si>
  <si>
    <t>FEC.ktoe.SE.FBT.FBT.TOTAL.TOTAL.SOLIDS</t>
  </si>
  <si>
    <t>FEC.ktoe.SE.FBT.FBT.TOTAL.TOTAL.RFG</t>
  </si>
  <si>
    <t>FEC.ktoe.SE.FBT.FBT.TOTAL.TOTAL.LPG</t>
  </si>
  <si>
    <t>FEC.ktoe.SE.FBT.FBT.TOTAL.TOTAL.DIESEL</t>
  </si>
  <si>
    <t>FEC.ktoe.SE.FBT.FBT.TOTAL.TOTAL.RFO</t>
  </si>
  <si>
    <t>FEC.ktoe.SE.FBT.FBT.TOTAL.TOTAL.OTHER</t>
  </si>
  <si>
    <t>FEC.ktoe.SE.FBT.FBT.TOTAL.TOTAL.NG</t>
  </si>
  <si>
    <t>FEC.ktoe.SE.FBT.FBT.TOTAL.TOTAL.DERIVED</t>
  </si>
  <si>
    <t>FEC.ktoe.SE.FBT.FBT.TOTAL.TOTAL.BIOMASS_WASTE</t>
  </si>
  <si>
    <t>FEC.ktoe.SE.FBT.FBT.TOTAL.TOTAL.BIOGAS</t>
  </si>
  <si>
    <t>FEC.ktoe.SE.FBT.FBT.TOTAL.TOTAL.LIQBIO</t>
  </si>
  <si>
    <t>FEC.ktoe.SE.FBT.FBT.TOTAL.TOTAL.SOLAR</t>
  </si>
  <si>
    <t>FEC.ktoe.SE.FBT.FBT.TOTAL.TOTAL.GEO</t>
  </si>
  <si>
    <t>FEC.ktoe.SE.FBT.FBT.TOTAL.TOTAL.AMBIENT</t>
  </si>
  <si>
    <t>FEC.ktoe.SE.FBT.FBT.TOTAL.TOTAL.STEAM_DISTR</t>
  </si>
  <si>
    <t>FEC.ktoe.SE.FBT.FBT.TOTAL.TOTAL.ELEC</t>
  </si>
  <si>
    <t>Energy intensity (toe / physical output index)</t>
  </si>
  <si>
    <t>Useful energy demand intensity (toe useful / physical output index)</t>
  </si>
  <si>
    <t>FEC.ktoe.SE.FBT.FBT.LIGHT.GENERIC.ELEC</t>
  </si>
  <si>
    <t>FEC.ktoe.SE.FBT.FBT.AIRCOMP.GENERIC.ELEC</t>
  </si>
  <si>
    <t>FEC.ktoe.SE.FBT.FBT.MOTOR.GENERIC.ELEC</t>
  </si>
  <si>
    <t>FEC.ktoe.SE.FBT.FBT.FANS.GENERIC.ELEC</t>
  </si>
  <si>
    <t>FEC.ktoe.SE.FBT.FBT.LOW_ENTH.TOTAL.TOTAL</t>
  </si>
  <si>
    <t>FEC.ktoe.SE.FBT.FBT.LOW_ENTH.THERM.DIESEL_LIQBIO</t>
  </si>
  <si>
    <t>FEC.ktoe.SE.FBT.FBT.LOW_ENTH.THERM.NG_BIOGAS</t>
  </si>
  <si>
    <t>FEC.ktoe.SE.FBT.FBT.LOW_ENTH.THERM.SOLAR_GEO</t>
  </si>
  <si>
    <t>FEC.ktoe.SE.FBT.FBT.LOW_ENTH.HP.AMBIENT</t>
  </si>
  <si>
    <t>FEC.ktoe.SE.FBT.FBT.LOW_ENTH.THERM.ELEC</t>
  </si>
  <si>
    <t>Food: Oven (direct heat)</t>
  </si>
  <si>
    <t>Food: Direct Heat - Thermal</t>
  </si>
  <si>
    <t>FEC.ktoe.SE.FBT.FBT.OVEN.THERM.TOTAL</t>
  </si>
  <si>
    <t>FEC.ktoe.SE.FBT.FBT.OVEN.THERM.SOLIDS</t>
  </si>
  <si>
    <t>FEC.ktoe.SE.FBT.FBT.OVEN.THERM.LPG</t>
  </si>
  <si>
    <t>FEC.ktoe.SE.FBT.FBT.OVEN.THERM.DIESEL_LIQBIO</t>
  </si>
  <si>
    <t>FEC.ktoe.SE.FBT.FBT.OVEN.THERM.RFO</t>
  </si>
  <si>
    <t>FEC.ktoe.SE.FBT.FBT.OVEN.THERM.NG_BIOGAS</t>
  </si>
  <si>
    <t>Food: Direct Heat - Electric</t>
  </si>
  <si>
    <t>FEC.ktoe.SE.FBT.FBT.OVEN.ELEC.ELEC</t>
  </si>
  <si>
    <t>Food: Direct Heat - Microwave</t>
  </si>
  <si>
    <t>FEC.ktoe.SE.FBT.FBT.OVEN_MICROW.MICROW.ELEC</t>
  </si>
  <si>
    <t>Food: Specific process heat</t>
  </si>
  <si>
    <t>Food: Process Heat - Thermal</t>
  </si>
  <si>
    <t>FEC.ktoe.SE.FBT.FBT.PROC_HEAT.THERM.TOTAL</t>
  </si>
  <si>
    <t>FEC.ktoe.SE.FBT.FBT.PROC_HEAT.THERM.SOLIDS</t>
  </si>
  <si>
    <t>FEC.ktoe.SE.FBT.FBT.PROC_HEAT.THERM.LPG</t>
  </si>
  <si>
    <t>FEC.ktoe.SE.FBT.FBT.PROC_HEAT.THERM.DIESEL_LIQBIO</t>
  </si>
  <si>
    <t>FEC.ktoe.SE.FBT.FBT.PROC_HEAT.THERM.RFO</t>
  </si>
  <si>
    <t>FEC.ktoe.SE.FBT.FBT.PROC_HEAT.THERM.NG_BIOGAS</t>
  </si>
  <si>
    <t>Food: Process Heat - Electric</t>
  </si>
  <si>
    <t>FEC.ktoe.SE.FBT.FBT.PROC_HEAT.ELEC.ELEC</t>
  </si>
  <si>
    <t>Food: Process Heat - Microwave</t>
  </si>
  <si>
    <t>FEC.ktoe.SE.FBT.FBT.PROC_HEAT_MICROW.MICROW.ELEC</t>
  </si>
  <si>
    <t>Food: Steam processing</t>
  </si>
  <si>
    <t>FEC.ktoe.SE.FBT.FBT.PROCESSING.TOTAL.TOTAL</t>
  </si>
  <si>
    <t>FEC.ktoe.SE.FBT.FBT.PROCESSING.STEAM.SOLIDS</t>
  </si>
  <si>
    <t>FEC.ktoe.SE.FBT.FBT.PROCESSING.STEAM.RFG</t>
  </si>
  <si>
    <t>FEC.ktoe.SE.FBT.FBT.PROCESSING.STEAM.LPG</t>
  </si>
  <si>
    <t>FEC.ktoe.SE.FBT.FBT.PROCESSING.STEAM.DIESEL_LIQBIO</t>
  </si>
  <si>
    <t>FEC.ktoe.SE.FBT.FBT.PROCESSING.STEAM.RFO</t>
  </si>
  <si>
    <t>FEC.ktoe.SE.FBT.FBT.PROCESSING.STEAM.OTHER</t>
  </si>
  <si>
    <t>FEC.ktoe.SE.FBT.FBT.PROCESSING.STEAM.NG_BIOGAS</t>
  </si>
  <si>
    <t>FEC.ktoe.SE.FBT.FBT.PROCESSING.STEAM.DERIVED</t>
  </si>
  <si>
    <t>FEC.ktoe.SE.FBT.FBT.PROCESSING.STEAM.BIOMASS_WASTE</t>
  </si>
  <si>
    <t>FEC.ktoe.SE.FBT.FBT.PROCESSING.STEAM.STEAM_DISTR</t>
  </si>
  <si>
    <t>Food: Drying</t>
  </si>
  <si>
    <t>Food: Thermal drying</t>
  </si>
  <si>
    <t>FEC.ktoe.SE.FBT.FBT.DRYING.TOTAL.TOTAL</t>
  </si>
  <si>
    <t>FEC.ktoe.SE.FBT.FBT.DRYING.THERM.SOLIDS</t>
  </si>
  <si>
    <t>FEC.ktoe.SE.FBT.FBT.DRYING.THERM.LPG</t>
  </si>
  <si>
    <t>FEC.ktoe.SE.FBT.FBT.DRYING.THERM.DIESEL_LIQBIO</t>
  </si>
  <si>
    <t>FEC.ktoe.SE.FBT.FBT.DRYING.THERM.RFO</t>
  </si>
  <si>
    <t>FEC.ktoe.SE.FBT.FBT.DRYING.THERM.NG_BIOGAS</t>
  </si>
  <si>
    <t>Food: Steam drying</t>
  </si>
  <si>
    <t>FEC.ktoe.SE.FBT.FBT.DRYING_STEAM.TOTAL.TOTAL</t>
  </si>
  <si>
    <t>FEC.ktoe.SE.FBT.FBT.DRYING_STEAM.STEAM.SOLIDS</t>
  </si>
  <si>
    <t>FEC.ktoe.SE.FBT.FBT.DRYING_STEAM.STEAM.RFG</t>
  </si>
  <si>
    <t>FEC.ktoe.SE.FBT.FBT.DRYING_STEAM.STEAM.LPG</t>
  </si>
  <si>
    <t>FEC.ktoe.SE.FBT.FBT.DRYING_STEAM.STEAM.DIESEL_LIQBIO</t>
  </si>
  <si>
    <t>FEC.ktoe.SE.FBT.FBT.DRYING_STEAM.STEAM.RFO</t>
  </si>
  <si>
    <t>FEC.ktoe.SE.FBT.FBT.DRYING_STEAM.STEAM.OTHER</t>
  </si>
  <si>
    <t>FEC.ktoe.SE.FBT.FBT.DRYING_STEAM.STEAM.NG_BIOGAS</t>
  </si>
  <si>
    <t>FEC.ktoe.SE.FBT.FBT.DRYING_STEAM.STEAM.DERIVED</t>
  </si>
  <si>
    <t>FEC.ktoe.SE.FBT.FBT.DRYING_STEAM.STEAM.BIOMASS_WASTE</t>
  </si>
  <si>
    <t>FEC.ktoe.SE.FBT.FBT.DRYING_STEAM.STEAM.STEAM_DISTR</t>
  </si>
  <si>
    <t>Food: Electric drying</t>
  </si>
  <si>
    <t>FEC.ktoe.SE.FBT.FBT.DRYING_ELEC.ELEC.ELEC</t>
  </si>
  <si>
    <t>Food: Freeze drying</t>
  </si>
  <si>
    <t>FEC.ktoe.SE.FBT.FBT.DRYING_FREEZE.FREEZE_DRY.ELEC</t>
  </si>
  <si>
    <t>Food: Microwave drying</t>
  </si>
  <si>
    <t>FEC.ktoe.SE.FBT.FBT.DRYING_MICROW.MICROW.ELEC</t>
  </si>
  <si>
    <t>Food: Process cooling and refrigeration</t>
  </si>
  <si>
    <t>Food: Thermal cooling</t>
  </si>
  <si>
    <t>FEC.ktoe.SE.FBT.FBT.PROC_COOL_THERM.THERM.NG_BIOGAS</t>
  </si>
  <si>
    <t>Food: Steam cooling</t>
  </si>
  <si>
    <t>FEC.ktoe.SE.FBT.FBT.PROC_COOL.TOTAL.TOTAL</t>
  </si>
  <si>
    <t>FEC.ktoe.SE.FBT.FBT.PROC_COOL.STEAM.SOLIDS</t>
  </si>
  <si>
    <t>FEC.ktoe.SE.FBT.FBT.PROC_COOL.STEAM.RFG</t>
  </si>
  <si>
    <t>FEC.ktoe.SE.FBT.FBT.PROC_COOL.STEAM.LPG</t>
  </si>
  <si>
    <t>FEC.ktoe.SE.FBT.FBT.PROC_COOL.STEAM.DIESEL_LIQBIO</t>
  </si>
  <si>
    <t>FEC.ktoe.SE.FBT.FBT.PROC_COOL.STEAM.RFO</t>
  </si>
  <si>
    <t>FEC.ktoe.SE.FBT.FBT.PROC_COOL.STEAM.OTHER</t>
  </si>
  <si>
    <t>FEC.ktoe.SE.FBT.FBT.PROC_COOL.STEAM.NG_BIOGAS</t>
  </si>
  <si>
    <t>FEC.ktoe.SE.FBT.FBT.PROC_COOL.STEAM.DERIVED</t>
  </si>
  <si>
    <t>FEC.ktoe.SE.FBT.FBT.PROC_COOL.STEAM.BIOMASS_WASTE</t>
  </si>
  <si>
    <t>FEC.ktoe.SE.FBT.FBT.PROC_COOL.STEAM.STEAM_DISTR</t>
  </si>
  <si>
    <t>Food: Electric cooling</t>
  </si>
  <si>
    <t>FEC.ktoe.SE.FBT.FBT.PROC_COOL_ELEC.ELEC.ELEC</t>
  </si>
  <si>
    <t>Food: Electric machinery</t>
  </si>
  <si>
    <t>FEC.ktoe.SE.FBT.FBT.GENERIC.MECH.ELEC</t>
  </si>
  <si>
    <t>UED.ktoe.SE.FBT.FBT.TOTAL.TOTAL.TOTAL</t>
  </si>
  <si>
    <t>UED.ktoe.SE.FBT.FBT.LIGHT.GENERIC.ELEC</t>
  </si>
  <si>
    <t>UED.ktoe.SE.FBT.FBT.AIRCOMP.GENERIC.ELEC</t>
  </si>
  <si>
    <t>UED.ktoe.SE.FBT.FBT.MOTOR.GENERIC.ELEC</t>
  </si>
  <si>
    <t>UED.ktoe.SE.FBT.FBT.FANS.GENERIC.ELEC</t>
  </si>
  <si>
    <t>UED.ktoe.SE.FBT.FBT.LOW_ENTH.TOTAL.TOTAL</t>
  </si>
  <si>
    <t>UED.ktoe.SE.FBT.FBT.LOW_ENTH.THERM.DIESEL_LIQBIO</t>
  </si>
  <si>
    <t>UED.ktoe.SE.FBT.FBT.LOW_ENTH.THERM.NG_BIOGAS</t>
  </si>
  <si>
    <t>UED.ktoe.SE.FBT.FBT.LOW_ENTH.THERM.SOLAR_GEO</t>
  </si>
  <si>
    <t>UED.ktoe.SE.FBT.FBT.LOW_ENTH.HP.AMBIENT</t>
  </si>
  <si>
    <t>UED.ktoe.SE.FBT.FBT.LOW_ENTH.THERM.ELEC</t>
  </si>
  <si>
    <t>UED.ktoe.SE.FBT.FBT.OVEN.THERM.TOTAL</t>
  </si>
  <si>
    <t>UED.ktoe.SE.FBT.FBT.OVEN.THERM.SOLIDS</t>
  </si>
  <si>
    <t>UED.ktoe.SE.FBT.FBT.OVEN.THERM.LPG</t>
  </si>
  <si>
    <t>UED.ktoe.SE.FBT.FBT.OVEN.THERM.DIESEL_LIQBIO</t>
  </si>
  <si>
    <t>UED.ktoe.SE.FBT.FBT.OVEN.THERM.RFO</t>
  </si>
  <si>
    <t>UED.ktoe.SE.FBT.FBT.OVEN.THERM.NG_BIOGAS</t>
  </si>
  <si>
    <t>UED.ktoe.SE.FBT.FBT.OVEN.ELEC.ELEC</t>
  </si>
  <si>
    <t>UED.ktoe.SE.FBT.FBT.OVEN_MICROW.MICROW.ELEC</t>
  </si>
  <si>
    <t>UED.ktoe.SE.FBT.FBT.PROC_HEAT.THERM.TOTAL</t>
  </si>
  <si>
    <t>UED.ktoe.SE.FBT.FBT.PROC_HEAT.THERM.SOLIDS</t>
  </si>
  <si>
    <t>UED.ktoe.SE.FBT.FBT.PROC_HEAT.THERM.LPG</t>
  </si>
  <si>
    <t>UED.ktoe.SE.FBT.FBT.PROC_HEAT.THERM.DIESEL_LIQBIO</t>
  </si>
  <si>
    <t>UED.ktoe.SE.FBT.FBT.PROC_HEAT.THERM.RFO</t>
  </si>
  <si>
    <t>UED.ktoe.SE.FBT.FBT.PROC_HEAT.THERM.NG_BIOGAS</t>
  </si>
  <si>
    <t>UED.ktoe.SE.FBT.FBT.PROC_HEAT.ELEC.ELEC</t>
  </si>
  <si>
    <t>UED.ktoe.SE.FBT.FBT.PROC_HEAT_MICROW.MICROW.ELEC</t>
  </si>
  <si>
    <t>UED.ktoe.SE.FBT.FBT.PROCESSING.TOTAL.TOTAL</t>
  </si>
  <si>
    <t>UED.ktoe.SE.FBT.FBT.PROCESSING.STEAM.SOLIDS</t>
  </si>
  <si>
    <t>UED.ktoe.SE.FBT.FBT.PROCESSING.STEAM.RFG</t>
  </si>
  <si>
    <t>UED.ktoe.SE.FBT.FBT.PROCESSING.STEAM.LPG</t>
  </si>
  <si>
    <t>UED.ktoe.SE.FBT.FBT.PROCESSING.STEAM.DIESEL_LIQBIO</t>
  </si>
  <si>
    <t>UED.ktoe.SE.FBT.FBT.PROCESSING.STEAM.RFO</t>
  </si>
  <si>
    <t>UED.ktoe.SE.FBT.FBT.PROCESSING.STEAM.OTHER</t>
  </si>
  <si>
    <t>UED.ktoe.SE.FBT.FBT.PROCESSING.STEAM.NG_BIOGAS</t>
  </si>
  <si>
    <t>UED.ktoe.SE.FBT.FBT.PROCESSING.STEAM.DERIVED</t>
  </si>
  <si>
    <t>UED.ktoe.SE.FBT.FBT.PROCESSING.STEAM.BIOMASS_WASTE</t>
  </si>
  <si>
    <t>UED.ktoe.SE.FBT.FBT.PROCESSING.STEAM.STEAM_DISTR</t>
  </si>
  <si>
    <t>UED.ktoe.SE.FBT.FBT.DRYING.TOTAL.TOTAL</t>
  </si>
  <si>
    <t>UED.ktoe.SE.FBT.FBT.DRYING.THERM.SOLIDS</t>
  </si>
  <si>
    <t>UED.ktoe.SE.FBT.FBT.DRYING.THERM.LPG</t>
  </si>
  <si>
    <t>UED.ktoe.SE.FBT.FBT.DRYING.THERM.DIESEL_LIQBIO</t>
  </si>
  <si>
    <t>UED.ktoe.SE.FBT.FBT.DRYING.THERM.RFO</t>
  </si>
  <si>
    <t>UED.ktoe.SE.FBT.FBT.DRYING.THERM.NG_BIOGAS</t>
  </si>
  <si>
    <t>UED.ktoe.SE.FBT.FBT.DRYING_STEAM.TOTAL.TOTAL</t>
  </si>
  <si>
    <t>UED.ktoe.SE.FBT.FBT.DRYING_STEAM.STEAM.SOLIDS</t>
  </si>
  <si>
    <t>UED.ktoe.SE.FBT.FBT.DRYING_STEAM.STEAM.RFG</t>
  </si>
  <si>
    <t>UED.ktoe.SE.FBT.FBT.DRYING_STEAM.STEAM.LPG</t>
  </si>
  <si>
    <t>UED.ktoe.SE.FBT.FBT.DRYING_STEAM.STEAM.DIESEL_LIQBIO</t>
  </si>
  <si>
    <t>UED.ktoe.SE.FBT.FBT.DRYING_STEAM.STEAM.RFO</t>
  </si>
  <si>
    <t>UED.ktoe.SE.FBT.FBT.DRYING_STEAM.STEAM.OTHER</t>
  </si>
  <si>
    <t>UED.ktoe.SE.FBT.FBT.DRYING_STEAM.STEAM.NG_BIOGAS</t>
  </si>
  <si>
    <t>UED.ktoe.SE.FBT.FBT.DRYING_STEAM.STEAM.DERIVED</t>
  </si>
  <si>
    <t>UED.ktoe.SE.FBT.FBT.DRYING_STEAM.STEAM.BIOMASS_WASTE</t>
  </si>
  <si>
    <t>UED.ktoe.SE.FBT.FBT.DRYING_STEAM.STEAM.STEAM_DISTR</t>
  </si>
  <si>
    <t>UED.ktoe.SE.FBT.FBT.DRYING_ELEC.ELEC.ELEC</t>
  </si>
  <si>
    <t>UED.ktoe.SE.FBT.FBT.DRYING_FREEZE.FREEZE_DRY.ELEC</t>
  </si>
  <si>
    <t>UED.ktoe.SE.FBT.FBT.DRYING_MICROW.MICROW.ELEC</t>
  </si>
  <si>
    <t>UED.ktoe.SE.FBT.FBT.PROC_COOL_THERM.THERM.NG_BIOGAS</t>
  </si>
  <si>
    <t>UED.ktoe.SE.FBT.FBT.PROC_COOL.TOTAL.TOTAL</t>
  </si>
  <si>
    <t>UED.ktoe.SE.FBT.FBT.PROC_COOL.STEAM.SOLIDS</t>
  </si>
  <si>
    <t>UED.ktoe.SE.FBT.FBT.PROC_COOL.STEAM.RFG</t>
  </si>
  <si>
    <t>UED.ktoe.SE.FBT.FBT.PROC_COOL.STEAM.LPG</t>
  </si>
  <si>
    <t>UED.ktoe.SE.FBT.FBT.PROC_COOL.STEAM.DIESEL_LIQBIO</t>
  </si>
  <si>
    <t>UED.ktoe.SE.FBT.FBT.PROC_COOL.STEAM.RFO</t>
  </si>
  <si>
    <t>UED.ktoe.SE.FBT.FBT.PROC_COOL.STEAM.OTHER</t>
  </si>
  <si>
    <t>UED.ktoe.SE.FBT.FBT.PROC_COOL.STEAM.NG_BIOGAS</t>
  </si>
  <si>
    <t>UED.ktoe.SE.FBT.FBT.PROC_COOL.STEAM.DERIVED</t>
  </si>
  <si>
    <t>UED.ktoe.SE.FBT.FBT.PROC_COOL.STEAM.BIOMASS_WASTE</t>
  </si>
  <si>
    <t>UED.ktoe.SE.FBT.FBT.PROC_COOL.STEAM.STEAM_DISTR</t>
  </si>
  <si>
    <t>UED.ktoe.SE.FBT.FBT.PROC_COOL_ELEC.ELEC.ELEC</t>
  </si>
  <si>
    <t>UED.ktoe.SE.FBT.FBT.GENERIC.MECH.ELEC</t>
  </si>
  <si>
    <t>FUEL_EMI.ktCO2.SE.FBT.FBT.TOTAL.TOTAL.TOTAL</t>
  </si>
  <si>
    <t>FUEL_EMI.ktCO2.SE.FBT.FBT.LIGHT.GENERIC.ELEC</t>
  </si>
  <si>
    <t>FUEL_EMI.ktCO2.SE.FBT.FBT.AIRCOMP.GENERIC.ELEC</t>
  </si>
  <si>
    <t>FUEL_EMI.ktCO2.SE.FBT.FBT.MOTOR.GENERIC.ELEC</t>
  </si>
  <si>
    <t>FUEL_EMI.ktCO2.SE.FBT.FBT.FANS.GENERIC.ELEC</t>
  </si>
  <si>
    <t>FUEL_EMI.ktCO2.SE.FBT.FBT.LOW_ENTH.TOTAL.TOTAL</t>
  </si>
  <si>
    <t>FUEL_EMI.ktCO2.SE.FBT.FBT.LOW_ENTH.THERM.DIESEL_LIQBIO</t>
  </si>
  <si>
    <t>FUEL_EMI.ktCO2.SE.FBT.FBT.LOW_ENTH.THERM.NG_BIOGAS</t>
  </si>
  <si>
    <t>FUEL_EMI.ktCO2.SE.FBT.FBT.LOW_ENTH.THERM.SOLAR_GEO</t>
  </si>
  <si>
    <t>FUEL_EMI.ktCO2.SE.FBT.FBT.LOW_ENTH.HP.AMBIENT</t>
  </si>
  <si>
    <t>FUEL_EMI.ktCO2.SE.FBT.FBT.LOW_ENTH.THERM.ELEC</t>
  </si>
  <si>
    <t>FUEL_EMI.ktCO2.SE.FBT.FBT.OVEN.THERM.TOTAL</t>
  </si>
  <si>
    <t>FUEL_EMI.ktCO2.SE.FBT.FBT.OVEN.THERM.SOLIDS</t>
  </si>
  <si>
    <t>FUEL_EMI.ktCO2.SE.FBT.FBT.OVEN.THERM.LPG</t>
  </si>
  <si>
    <t>FUEL_EMI.ktCO2.SE.FBT.FBT.OVEN.THERM.DIESEL_LIQBIO</t>
  </si>
  <si>
    <t>FUEL_EMI.ktCO2.SE.FBT.FBT.OVEN.THERM.RFO</t>
  </si>
  <si>
    <t>FUEL_EMI.ktCO2.SE.FBT.FBT.OVEN.THERM.NG_BIOGAS</t>
  </si>
  <si>
    <t>FUEL_EMI.ktCO2.SE.FBT.FBT.OVEN.ELEC.ELEC</t>
  </si>
  <si>
    <t>FUEL_EMI.ktCO2.SE.FBT.FBT.OVEN_MICROW.MICROW.ELEC</t>
  </si>
  <si>
    <t>FUEL_EMI.ktCO2.SE.FBT.FBT.PROC_HEAT.THERM.TOTAL</t>
  </si>
  <si>
    <t>FUEL_EMI.ktCO2.SE.FBT.FBT.PROC_HEAT.THERM.SOLIDS</t>
  </si>
  <si>
    <t>FUEL_EMI.ktCO2.SE.FBT.FBT.PROC_HEAT.THERM.LPG</t>
  </si>
  <si>
    <t>FUEL_EMI.ktCO2.SE.FBT.FBT.PROC_HEAT.THERM.DIESEL_LIQBIO</t>
  </si>
  <si>
    <t>FUEL_EMI.ktCO2.SE.FBT.FBT.PROC_HEAT.THERM.RFO</t>
  </si>
  <si>
    <t>FUEL_EMI.ktCO2.SE.FBT.FBT.PROC_HEAT.THERM.NG_BIOGAS</t>
  </si>
  <si>
    <t>FUEL_EMI.ktCO2.SE.FBT.FBT.PROC_HEAT.ELEC.ELEC</t>
  </si>
  <si>
    <t>FUEL_EMI.ktCO2.SE.FBT.FBT.PROC_HEAT_MICROW.MICROW.ELEC</t>
  </si>
  <si>
    <t>FUEL_EMI.ktCO2.SE.FBT.FBT.PROCESSING.TOTAL.TOTAL</t>
  </si>
  <si>
    <t>FUEL_EMI.ktCO2.SE.FBT.FBT.PROCESSING.STEAM.SOLIDS</t>
  </si>
  <si>
    <t>FUEL_EMI.ktCO2.SE.FBT.FBT.PROCESSING.STEAM.RFG</t>
  </si>
  <si>
    <t>FUEL_EMI.ktCO2.SE.FBT.FBT.PROCESSING.STEAM.LPG</t>
  </si>
  <si>
    <t>FUEL_EMI.ktCO2.SE.FBT.FBT.PROCESSING.STEAM.DIESEL_LIQBIO</t>
  </si>
  <si>
    <t>FUEL_EMI.ktCO2.SE.FBT.FBT.PROCESSING.STEAM.RFO</t>
  </si>
  <si>
    <t>FUEL_EMI.ktCO2.SE.FBT.FBT.PROCESSING.STEAM.OTHER</t>
  </si>
  <si>
    <t>FUEL_EMI.ktCO2.SE.FBT.FBT.PROCESSING.STEAM.NG_BIOGAS</t>
  </si>
  <si>
    <t>FUEL_EMI.ktCO2.SE.FBT.FBT.PROCESSING.STEAM.DERIVED</t>
  </si>
  <si>
    <t>FUEL_EMI.ktCO2.SE.FBT.FBT.PROCESSING.STEAM.BIOMASS_WASTE</t>
  </si>
  <si>
    <t>FUEL_EMI.ktCO2.SE.FBT.FBT.PROCESSING.STEAM.STEAM_DISTR</t>
  </si>
  <si>
    <t>FUEL_EMI.ktCO2.SE.FBT.FBT.DRYING.TOTAL.TOTAL</t>
  </si>
  <si>
    <t>FUEL_EMI.ktCO2.SE.FBT.FBT.DRYING.THERM.SOLIDS</t>
  </si>
  <si>
    <t>FUEL_EMI.ktCO2.SE.FBT.FBT.DRYING.THERM.LPG</t>
  </si>
  <si>
    <t>FUEL_EMI.ktCO2.SE.FBT.FBT.DRYING.THERM.DIESEL_LIQBIO</t>
  </si>
  <si>
    <t>FUEL_EMI.ktCO2.SE.FBT.FBT.DRYING.THERM.RFO</t>
  </si>
  <si>
    <t>FUEL_EMI.ktCO2.SE.FBT.FBT.DRYING.THERM.NG_BIOGAS</t>
  </si>
  <si>
    <t>FUEL_EMI.ktCO2.SE.FBT.FBT.DRYING_STEAM.TOTAL.TOTAL</t>
  </si>
  <si>
    <t>FUEL_EMI.ktCO2.SE.FBT.FBT.DRYING_STEAM.STEAM.SOLIDS</t>
  </si>
  <si>
    <t>FUEL_EMI.ktCO2.SE.FBT.FBT.DRYING_STEAM.STEAM.RFG</t>
  </si>
  <si>
    <t>FUEL_EMI.ktCO2.SE.FBT.FBT.DRYING_STEAM.STEAM.LPG</t>
  </si>
  <si>
    <t>FUEL_EMI.ktCO2.SE.FBT.FBT.DRYING_STEAM.STEAM.DIESEL_LIQBIO</t>
  </si>
  <si>
    <t>FUEL_EMI.ktCO2.SE.FBT.FBT.DRYING_STEAM.STEAM.RFO</t>
  </si>
  <si>
    <t>FUEL_EMI.ktCO2.SE.FBT.FBT.DRYING_STEAM.STEAM.OTHER</t>
  </si>
  <si>
    <t>FUEL_EMI.ktCO2.SE.FBT.FBT.DRYING_STEAM.STEAM.NG_BIOGAS</t>
  </si>
  <si>
    <t>FUEL_EMI.ktCO2.SE.FBT.FBT.DRYING_STEAM.STEAM.DERIVED</t>
  </si>
  <si>
    <t>FUEL_EMI.ktCO2.SE.FBT.FBT.DRYING_STEAM.STEAM.BIOMASS_WASTE</t>
  </si>
  <si>
    <t>FUEL_EMI.ktCO2.SE.FBT.FBT.DRYING_STEAM.STEAM.STEAM_DISTR</t>
  </si>
  <si>
    <t>FUEL_EMI.ktCO2.SE.FBT.FBT.DRYING_ELEC.ELEC.ELEC</t>
  </si>
  <si>
    <t>FUEL_EMI.ktCO2.SE.FBT.FBT.DRYING_FREEZE.FREEZE_DRY.ELEC</t>
  </si>
  <si>
    <t>FUEL_EMI.ktCO2.SE.FBT.FBT.DRYING_MICROW.MICROW.ELEC</t>
  </si>
  <si>
    <t>FUEL_EMI.ktCO2.SE.FBT.FBT.PROC_COOL_THERM.THERM.NG_BIOGAS</t>
  </si>
  <si>
    <t>FUEL_EMI.ktCO2.SE.FBT.FBT.PROC_COOL.TOTAL.TOTAL</t>
  </si>
  <si>
    <t>FUEL_EMI.ktCO2.SE.FBT.FBT.PROC_COOL.STEAM.SOLIDS</t>
  </si>
  <si>
    <t>FUEL_EMI.ktCO2.SE.FBT.FBT.PROC_COOL.STEAM.RFG</t>
  </si>
  <si>
    <t>FUEL_EMI.ktCO2.SE.FBT.FBT.PROC_COOL.STEAM.LPG</t>
  </si>
  <si>
    <t>FUEL_EMI.ktCO2.SE.FBT.FBT.PROC_COOL.STEAM.DIESEL_LIQBIO</t>
  </si>
  <si>
    <t>FUEL_EMI.ktCO2.SE.FBT.FBT.PROC_COOL.STEAM.RFO</t>
  </si>
  <si>
    <t>FUEL_EMI.ktCO2.SE.FBT.FBT.PROC_COOL.STEAM.OTHER</t>
  </si>
  <si>
    <t>FUEL_EMI.ktCO2.SE.FBT.FBT.PROC_COOL.STEAM.NG_BIOGAS</t>
  </si>
  <si>
    <t>FUEL_EMI.ktCO2.SE.FBT.FBT.PROC_COOL.STEAM.DERIVED</t>
  </si>
  <si>
    <t>FUEL_EMI.ktCO2.SE.FBT.FBT.PROC_COOL.STEAM.BIOMASS_WASTE</t>
  </si>
  <si>
    <t>FUEL_EMI.ktCO2.SE.FBT.FBT.PROC_COOL.STEAM.STEAM_DISTR</t>
  </si>
  <si>
    <t>FUEL_EMI.ktCO2.SE.FBT.FBT.PROC_COOL_ELEC.ELEC.ELEC</t>
  </si>
  <si>
    <t>FUEL_EMI.ktCO2.SE.FBT.FBT.GENERIC.MECH.ELEC</t>
  </si>
  <si>
    <t>VA.Meuro2015.SE.TRE.TRE</t>
  </si>
  <si>
    <t>OUTPUT.index.SE.TRE.TRE</t>
  </si>
  <si>
    <t>CAP.index.SE.TRE.TRE</t>
  </si>
  <si>
    <t>NEWCAP.index.SE.TRE.TRE</t>
  </si>
  <si>
    <t>FEC.ktoe.SE.TRE.TRE.TOTAL.TOTAL.TOTAL</t>
  </si>
  <si>
    <t>FEC.ktoe.SE.TRE.TRE.TOTAL.TOTAL.SOLIDS</t>
  </si>
  <si>
    <t>FEC.ktoe.SE.TRE.TRE.TOTAL.TOTAL.RFG</t>
  </si>
  <si>
    <t>FEC.ktoe.SE.TRE.TRE.TOTAL.TOTAL.LPG</t>
  </si>
  <si>
    <t>FEC.ktoe.SE.TRE.TRE.TOTAL.TOTAL.DIESEL</t>
  </si>
  <si>
    <t>FEC.ktoe.SE.TRE.TRE.TOTAL.TOTAL.RFO</t>
  </si>
  <si>
    <t>FEC.ktoe.SE.TRE.TRE.TOTAL.TOTAL.OTHER</t>
  </si>
  <si>
    <t>FEC.ktoe.SE.TRE.TRE.TOTAL.TOTAL.NG</t>
  </si>
  <si>
    <t>FEC.ktoe.SE.TRE.TRE.TOTAL.TOTAL.DERIVED</t>
  </si>
  <si>
    <t>FEC.ktoe.SE.TRE.TRE.TOTAL.TOTAL.BIOMASS_WASTE</t>
  </si>
  <si>
    <t>FEC.ktoe.SE.TRE.TRE.TOTAL.TOTAL.BIOGAS</t>
  </si>
  <si>
    <t>FEC.ktoe.SE.TRE.TRE.TOTAL.TOTAL.LIQBIO</t>
  </si>
  <si>
    <t>FEC.ktoe.SE.TRE.TRE.TOTAL.TOTAL.SOLAR</t>
  </si>
  <si>
    <t>FEC.ktoe.SE.TRE.TRE.TOTAL.TOTAL.GEO</t>
  </si>
  <si>
    <t>FEC.ktoe.SE.TRE.TRE.TOTAL.TOTAL.AMBIENT</t>
  </si>
  <si>
    <t>FEC.ktoe.SE.TRE.TRE.TOTAL.TOTAL.STEAM_DISTR</t>
  </si>
  <si>
    <t>FEC.ktoe.SE.TRE.TRE.TOTAL.TOTAL.ELEC</t>
  </si>
  <si>
    <t>FEC.ktoe.SE.TRE.TRE.LIGHT.GENERIC.ELEC</t>
  </si>
  <si>
    <t>FEC.ktoe.SE.TRE.TRE.AIRCOMP.GENERIC.ELEC</t>
  </si>
  <si>
    <t>FEC.ktoe.SE.TRE.TRE.MOTOR.GENERIC.ELEC</t>
  </si>
  <si>
    <t>FEC.ktoe.SE.TRE.TRE.FANS.GENERIC.ELEC</t>
  </si>
  <si>
    <t>FEC.ktoe.SE.TRE.TRE.LOW_ENTH.TOTAL.TOTAL</t>
  </si>
  <si>
    <t>FEC.ktoe.SE.TRE.TRE.LOW_ENTH.THERM.DIESEL_LIQBIO</t>
  </si>
  <si>
    <t>FEC.ktoe.SE.TRE.TRE.LOW_ENTH.THERM.NG_BIOGAS</t>
  </si>
  <si>
    <t>FEC.ktoe.SE.TRE.TRE.LOW_ENTH.THERM.SOLAR_GEO</t>
  </si>
  <si>
    <t>FEC.ktoe.SE.TRE.TRE.LOW_ENTH.HP.AMBIENT</t>
  </si>
  <si>
    <t>FEC.ktoe.SE.TRE.TRE.LOW_ENTH.THERM.ELEC</t>
  </si>
  <si>
    <t>Trans. Eq.: Foundries</t>
  </si>
  <si>
    <t>Trans. Eq.: Thermal Foundries</t>
  </si>
  <si>
    <t>FEC.ktoe.SE.TRE.TRE.FOUNDRY.THERM.TOTAL</t>
  </si>
  <si>
    <t>FEC.ktoe.SE.TRE.TRE.FOUNDRY.THERM.SOLIDS</t>
  </si>
  <si>
    <t>FEC.ktoe.SE.TRE.TRE.FOUNDRY.THERM.LPG</t>
  </si>
  <si>
    <t>FEC.ktoe.SE.TRE.TRE.FOUNDRY.THERM.DIESEL_LIQBIO</t>
  </si>
  <si>
    <t>FEC.ktoe.SE.TRE.TRE.FOUNDRY.THERM.RFO</t>
  </si>
  <si>
    <t>FEC.ktoe.SE.TRE.TRE.FOUNDRY.THERM.NG_BIOGAS</t>
  </si>
  <si>
    <t>Trans. Eq.: Electric Foundries</t>
  </si>
  <si>
    <t>FEC.ktoe.SE.TRE.TRE.FOUNDRY.ELEC.ELEC</t>
  </si>
  <si>
    <t>Trans. Eq.: Connection techniques</t>
  </si>
  <si>
    <t>Trans. Eq.: Thermal connection</t>
  </si>
  <si>
    <t>FEC.ktoe.SE.TRE.TRE.CONNECTION_THERM.THERM.NG_BIOGAS</t>
  </si>
  <si>
    <t>Trans. Eq.: Electric connection</t>
  </si>
  <si>
    <t>FEC.ktoe.SE.TRE.TRE.CONNECTION_ELEC.ELEC.ELEC</t>
  </si>
  <si>
    <t>Trans. Eq.: Heat treatment</t>
  </si>
  <si>
    <t>Trans. Eq.: Heat treatment - Thermal</t>
  </si>
  <si>
    <t>FEC.ktoe.SE.TRE.TRE.HEAT_TREAT.THERM.TOTAL</t>
  </si>
  <si>
    <t>FEC.ktoe.SE.TRE.TRE.HEAT_TREAT.THERM.SOLIDS</t>
  </si>
  <si>
    <t>FEC.ktoe.SE.TRE.TRE.HEAT_TREAT.THERM.LPG</t>
  </si>
  <si>
    <t>FEC.ktoe.SE.TRE.TRE.HEAT_TREAT.THERM.DIESEL_LIQBIO</t>
  </si>
  <si>
    <t>FEC.ktoe.SE.TRE.TRE.HEAT_TREAT.THERM.RFO</t>
  </si>
  <si>
    <t>FEC.ktoe.SE.TRE.TRE.HEAT_TREAT.THERM.NG_BIOGAS</t>
  </si>
  <si>
    <t>Trans. Eq.: Heat treatment - Electric</t>
  </si>
  <si>
    <t>FEC.ktoe.SE.TRE.TRE.HEAT_TREAT.ELEC.ELEC</t>
  </si>
  <si>
    <t>Trans. Eq.: Steam processing</t>
  </si>
  <si>
    <t>FEC.ktoe.SE.TRE.TRE.PROCESSING.TOTAL.TOTAL</t>
  </si>
  <si>
    <t>FEC.ktoe.SE.TRE.TRE.PROCESSING.STEAM.SOLIDS</t>
  </si>
  <si>
    <t>FEC.ktoe.SE.TRE.TRE.PROCESSING.STEAM.RFG</t>
  </si>
  <si>
    <t>FEC.ktoe.SE.TRE.TRE.PROCESSING.STEAM.LPG</t>
  </si>
  <si>
    <t>FEC.ktoe.SE.TRE.TRE.PROCESSING.STEAM.DIESEL_LIQBIO</t>
  </si>
  <si>
    <t>FEC.ktoe.SE.TRE.TRE.PROCESSING.STEAM.RFO</t>
  </si>
  <si>
    <t>FEC.ktoe.SE.TRE.TRE.PROCESSING.STEAM.OTHER</t>
  </si>
  <si>
    <t>FEC.ktoe.SE.TRE.TRE.PROCESSING.STEAM.NG_BIOGAS</t>
  </si>
  <si>
    <t>FEC.ktoe.SE.TRE.TRE.PROCESSING.STEAM.DERIVED</t>
  </si>
  <si>
    <t>FEC.ktoe.SE.TRE.TRE.PROCESSING.STEAM.BIOMASS_WASTE</t>
  </si>
  <si>
    <t>FEC.ktoe.SE.TRE.TRE.PROCESSING.STEAM.STEAM_DISTR</t>
  </si>
  <si>
    <t>Trans. Eq.: General machinery</t>
  </si>
  <si>
    <t>FEC.ktoe.SE.TRE.TRE.GENERIC.MECH.ELEC</t>
  </si>
  <si>
    <t>Trans. Eq.: Product finishing</t>
  </si>
  <si>
    <t>FEC.ktoe.SE.TRE.TRE.FINISHING.THERM.ELEC</t>
  </si>
  <si>
    <t>UED.ktoe.SE.TRE.TRE.TOTAL.TOTAL.TOTAL</t>
  </si>
  <si>
    <t>UED.ktoe.SE.TRE.TRE.LIGHT.GENERIC.ELEC</t>
  </si>
  <si>
    <t>UED.ktoe.SE.TRE.TRE.AIRCOMP.GENERIC.ELEC</t>
  </si>
  <si>
    <t>UED.ktoe.SE.TRE.TRE.MOTOR.GENERIC.ELEC</t>
  </si>
  <si>
    <t>UED.ktoe.SE.TRE.TRE.FANS.GENERIC.ELEC</t>
  </si>
  <si>
    <t>UED.ktoe.SE.TRE.TRE.LOW_ENTH.TOTAL.TOTAL</t>
  </si>
  <si>
    <t>UED.ktoe.SE.TRE.TRE.LOW_ENTH.THERM.DIESEL_LIQBIO</t>
  </si>
  <si>
    <t>UED.ktoe.SE.TRE.TRE.LOW_ENTH.THERM.NG_BIOGAS</t>
  </si>
  <si>
    <t>UED.ktoe.SE.TRE.TRE.LOW_ENTH.THERM.SOLAR_GEO</t>
  </si>
  <si>
    <t>UED.ktoe.SE.TRE.TRE.LOW_ENTH.HP.AMBIENT</t>
  </si>
  <si>
    <t>UED.ktoe.SE.TRE.TRE.LOW_ENTH.THERM.ELEC</t>
  </si>
  <si>
    <t>UED.ktoe.SE.TRE.TRE.FOUNDRY.THERM.TOTAL</t>
  </si>
  <si>
    <t>UED.ktoe.SE.TRE.TRE.FOUNDRY.THERM.SOLIDS</t>
  </si>
  <si>
    <t>UED.ktoe.SE.TRE.TRE.FOUNDRY.THERM.LPG</t>
  </si>
  <si>
    <t>UED.ktoe.SE.TRE.TRE.FOUNDRY.THERM.DIESEL_LIQBIO</t>
  </si>
  <si>
    <t>UED.ktoe.SE.TRE.TRE.FOUNDRY.THERM.RFO</t>
  </si>
  <si>
    <t>UED.ktoe.SE.TRE.TRE.FOUNDRY.THERM.NG_BIOGAS</t>
  </si>
  <si>
    <t>UED.ktoe.SE.TRE.TRE.FOUNDRY.ELEC.ELEC</t>
  </si>
  <si>
    <t>UED.ktoe.SE.TRE.TRE.CONNECTION_THERM.THERM.NG_BIOGAS</t>
  </si>
  <si>
    <t>UED.ktoe.SE.TRE.TRE.CONNECTION_ELEC.ELEC.ELEC</t>
  </si>
  <si>
    <t>UED.ktoe.SE.TRE.TRE.HEAT_TREAT.THERM.TOTAL</t>
  </si>
  <si>
    <t>UED.ktoe.SE.TRE.TRE.HEAT_TREAT.THERM.SOLIDS</t>
  </si>
  <si>
    <t>UED.ktoe.SE.TRE.TRE.HEAT_TREAT.THERM.LPG</t>
  </si>
  <si>
    <t>UED.ktoe.SE.TRE.TRE.HEAT_TREAT.THERM.DIESEL_LIQBIO</t>
  </si>
  <si>
    <t>UED.ktoe.SE.TRE.TRE.HEAT_TREAT.THERM.RFO</t>
  </si>
  <si>
    <t>UED.ktoe.SE.TRE.TRE.HEAT_TREAT.THERM.NG_BIOGAS</t>
  </si>
  <si>
    <t>UED.ktoe.SE.TRE.TRE.HEAT_TREAT.ELEC.ELEC</t>
  </si>
  <si>
    <t>UED.ktoe.SE.TRE.TRE.PROCESSING.TOTAL.TOTAL</t>
  </si>
  <si>
    <t>UED.ktoe.SE.TRE.TRE.PROCESSING.STEAM.SOLIDS</t>
  </si>
  <si>
    <t>UED.ktoe.SE.TRE.TRE.PROCESSING.STEAM.RFG</t>
  </si>
  <si>
    <t>UED.ktoe.SE.TRE.TRE.PROCESSING.STEAM.LPG</t>
  </si>
  <si>
    <t>UED.ktoe.SE.TRE.TRE.PROCESSING.STEAM.DIESEL_LIQBIO</t>
  </si>
  <si>
    <t>UED.ktoe.SE.TRE.TRE.PROCESSING.STEAM.RFO</t>
  </si>
  <si>
    <t>UED.ktoe.SE.TRE.TRE.PROCESSING.STEAM.OTHER</t>
  </si>
  <si>
    <t>UED.ktoe.SE.TRE.TRE.PROCESSING.STEAM.NG_BIOGAS</t>
  </si>
  <si>
    <t>UED.ktoe.SE.TRE.TRE.PROCESSING.STEAM.DERIVED</t>
  </si>
  <si>
    <t>UED.ktoe.SE.TRE.TRE.PROCESSING.STEAM.BIOMASS_WASTE</t>
  </si>
  <si>
    <t>UED.ktoe.SE.TRE.TRE.PROCESSING.STEAM.STEAM_DISTR</t>
  </si>
  <si>
    <t>UED.ktoe.SE.TRE.TRE.GENERIC.MECH.ELEC</t>
  </si>
  <si>
    <t>UED.ktoe.SE.TRE.TRE.FINISHING.THERM.ELEC</t>
  </si>
  <si>
    <t>FUEL_EMI.ktCO2.SE.TRE.TRE.TOTAL.TOTAL.TOTAL</t>
  </si>
  <si>
    <t>FUEL_EMI.ktCO2.SE.TRE.TRE.LIGHT.GENERIC.ELEC</t>
  </si>
  <si>
    <t>FUEL_EMI.ktCO2.SE.TRE.TRE.AIRCOMP.GENERIC.ELEC</t>
  </si>
  <si>
    <t>FUEL_EMI.ktCO2.SE.TRE.TRE.MOTOR.GENERIC.ELEC</t>
  </si>
  <si>
    <t>FUEL_EMI.ktCO2.SE.TRE.TRE.FANS.GENERIC.ELEC</t>
  </si>
  <si>
    <t>FUEL_EMI.ktCO2.SE.TRE.TRE.LOW_ENTH.TOTAL.TOTAL</t>
  </si>
  <si>
    <t>FUEL_EMI.ktCO2.SE.TRE.TRE.LOW_ENTH.THERM.DIESEL_LIQBIO</t>
  </si>
  <si>
    <t>FUEL_EMI.ktCO2.SE.TRE.TRE.LOW_ENTH.THERM.NG_BIOGAS</t>
  </si>
  <si>
    <t>FUEL_EMI.ktCO2.SE.TRE.TRE.LOW_ENTH.THERM.SOLAR_GEO</t>
  </si>
  <si>
    <t>FUEL_EMI.ktCO2.SE.TRE.TRE.LOW_ENTH.HP.AMBIENT</t>
  </si>
  <si>
    <t>FUEL_EMI.ktCO2.SE.TRE.TRE.LOW_ENTH.THERM.ELEC</t>
  </si>
  <si>
    <t>FUEL_EMI.ktCO2.SE.TRE.TRE.FOUNDRY.THERM.TOTAL</t>
  </si>
  <si>
    <t>FUEL_EMI.ktCO2.SE.TRE.TRE.FOUNDRY.THERM.SOLIDS</t>
  </si>
  <si>
    <t>FUEL_EMI.ktCO2.SE.TRE.TRE.FOUNDRY.THERM.LPG</t>
  </si>
  <si>
    <t>FUEL_EMI.ktCO2.SE.TRE.TRE.FOUNDRY.THERM.DIESEL_LIQBIO</t>
  </si>
  <si>
    <t>FUEL_EMI.ktCO2.SE.TRE.TRE.FOUNDRY.THERM.RFO</t>
  </si>
  <si>
    <t>FUEL_EMI.ktCO2.SE.TRE.TRE.FOUNDRY.THERM.NG_BIOGAS</t>
  </si>
  <si>
    <t>FUEL_EMI.ktCO2.SE.TRE.TRE.FOUNDRY.ELEC.ELEC</t>
  </si>
  <si>
    <t>FUEL_EMI.ktCO2.SE.TRE.TRE.CONNECTION_THERM.THERM.NG_BIOGAS</t>
  </si>
  <si>
    <t>FUEL_EMI.ktCO2.SE.TRE.TRE.CONNECTION_ELEC.ELEC.ELEC</t>
  </si>
  <si>
    <t>FUEL_EMI.ktCO2.SE.TRE.TRE.HEAT_TREAT.THERM.TOTAL</t>
  </si>
  <si>
    <t>FUEL_EMI.ktCO2.SE.TRE.TRE.HEAT_TREAT.THERM.SOLIDS</t>
  </si>
  <si>
    <t>FUEL_EMI.ktCO2.SE.TRE.TRE.HEAT_TREAT.THERM.LPG</t>
  </si>
  <si>
    <t>FUEL_EMI.ktCO2.SE.TRE.TRE.HEAT_TREAT.THERM.DIESEL_LIQBIO</t>
  </si>
  <si>
    <t>FUEL_EMI.ktCO2.SE.TRE.TRE.HEAT_TREAT.THERM.RFO</t>
  </si>
  <si>
    <t>FUEL_EMI.ktCO2.SE.TRE.TRE.HEAT_TREAT.THERM.NG_BIOGAS</t>
  </si>
  <si>
    <t>FUEL_EMI.ktCO2.SE.TRE.TRE.HEAT_TREAT.ELEC.ELEC</t>
  </si>
  <si>
    <t>FUEL_EMI.ktCO2.SE.TRE.TRE.PROCESSING.TOTAL.TOTAL</t>
  </si>
  <si>
    <t>FUEL_EMI.ktCO2.SE.TRE.TRE.PROCESSING.STEAM.SOLIDS</t>
  </si>
  <si>
    <t>FUEL_EMI.ktCO2.SE.TRE.TRE.PROCESSING.STEAM.RFG</t>
  </si>
  <si>
    <t>FUEL_EMI.ktCO2.SE.TRE.TRE.PROCESSING.STEAM.LPG</t>
  </si>
  <si>
    <t>FUEL_EMI.ktCO2.SE.TRE.TRE.PROCESSING.STEAM.DIESEL_LIQBIO</t>
  </si>
  <si>
    <t>FUEL_EMI.ktCO2.SE.TRE.TRE.PROCESSING.STEAM.RFO</t>
  </si>
  <si>
    <t>FUEL_EMI.ktCO2.SE.TRE.TRE.PROCESSING.STEAM.OTHER</t>
  </si>
  <si>
    <t>FUEL_EMI.ktCO2.SE.TRE.TRE.PROCESSING.STEAM.NG_BIOGAS</t>
  </si>
  <si>
    <t>FUEL_EMI.ktCO2.SE.TRE.TRE.PROCESSING.STEAM.DERIVED</t>
  </si>
  <si>
    <t>FUEL_EMI.ktCO2.SE.TRE.TRE.PROCESSING.STEAM.BIOMASS_WASTE</t>
  </si>
  <si>
    <t>FUEL_EMI.ktCO2.SE.TRE.TRE.PROCESSING.STEAM.STEAM_DISTR</t>
  </si>
  <si>
    <t>FUEL_EMI.ktCO2.SE.TRE.TRE.GENERIC.MECH.ELEC</t>
  </si>
  <si>
    <t>FUEL_EMI.ktCO2.SE.TRE.TRE.FINISHING.THERM.ELEC</t>
  </si>
  <si>
    <t>VA.Meuro2015.SE.MAE.MAE</t>
  </si>
  <si>
    <t>OUTPUT.index.SE.MAE.MAE</t>
  </si>
  <si>
    <t>CAP.index.SE.MAE.MAE</t>
  </si>
  <si>
    <t>NEWCAP.index.SE.MAE.MAE</t>
  </si>
  <si>
    <t>FEC.ktoe.SE.MAE.MAE.TOTAL.TOTAL.TOTAL</t>
  </si>
  <si>
    <t>FEC.ktoe.SE.MAE.MAE.TOTAL.TOTAL.SOLIDS</t>
  </si>
  <si>
    <t>FEC.ktoe.SE.MAE.MAE.TOTAL.TOTAL.RFG</t>
  </si>
  <si>
    <t>FEC.ktoe.SE.MAE.MAE.TOTAL.TOTAL.LPG</t>
  </si>
  <si>
    <t>FEC.ktoe.SE.MAE.MAE.TOTAL.TOTAL.DIESEL</t>
  </si>
  <si>
    <t>FEC.ktoe.SE.MAE.MAE.TOTAL.TOTAL.RFO</t>
  </si>
  <si>
    <t>FEC.ktoe.SE.MAE.MAE.TOTAL.TOTAL.OTHER</t>
  </si>
  <si>
    <t>FEC.ktoe.SE.MAE.MAE.TOTAL.TOTAL.NG</t>
  </si>
  <si>
    <t>FEC.ktoe.SE.MAE.MAE.TOTAL.TOTAL.DERIVED</t>
  </si>
  <si>
    <t>FEC.ktoe.SE.MAE.MAE.TOTAL.TOTAL.BIOMASS_WASTE</t>
  </si>
  <si>
    <t>FEC.ktoe.SE.MAE.MAE.TOTAL.TOTAL.BIOGAS</t>
  </si>
  <si>
    <t>FEC.ktoe.SE.MAE.MAE.TOTAL.TOTAL.LIQBIO</t>
  </si>
  <si>
    <t>FEC.ktoe.SE.MAE.MAE.TOTAL.TOTAL.SOLAR</t>
  </si>
  <si>
    <t>FEC.ktoe.SE.MAE.MAE.TOTAL.TOTAL.GEO</t>
  </si>
  <si>
    <t>FEC.ktoe.SE.MAE.MAE.TOTAL.TOTAL.AMBIENT</t>
  </si>
  <si>
    <t>FEC.ktoe.SE.MAE.MAE.TOTAL.TOTAL.STEAM_DISTR</t>
  </si>
  <si>
    <t>FEC.ktoe.SE.MAE.MAE.TOTAL.TOTAL.ELEC</t>
  </si>
  <si>
    <t>FEC.ktoe.SE.MAE.MAE.LIGHT.GENERIC.ELEC</t>
  </si>
  <si>
    <t>FEC.ktoe.SE.MAE.MAE.AIRCOMP.GENERIC.ELEC</t>
  </si>
  <si>
    <t>FEC.ktoe.SE.MAE.MAE.MOTOR.GENERIC.ELEC</t>
  </si>
  <si>
    <t>FEC.ktoe.SE.MAE.MAE.FANS.GENERIC.ELEC</t>
  </si>
  <si>
    <t>FEC.ktoe.SE.MAE.MAE.LOW_ENTH.TOTAL.TOTAL</t>
  </si>
  <si>
    <t>FEC.ktoe.SE.MAE.MAE.LOW_ENTH.THERM.DIESEL_LIQBIO</t>
  </si>
  <si>
    <t>FEC.ktoe.SE.MAE.MAE.LOW_ENTH.THERM.NG_BIOGAS</t>
  </si>
  <si>
    <t>FEC.ktoe.SE.MAE.MAE.LOW_ENTH.THERM.SOLAR_GEO</t>
  </si>
  <si>
    <t>FEC.ktoe.SE.MAE.MAE.LOW_ENTH.HP.AMBIENT</t>
  </si>
  <si>
    <t>FEC.ktoe.SE.MAE.MAE.LOW_ENTH.THERM.ELEC</t>
  </si>
  <si>
    <t>Mach. Eq.: Foundries</t>
  </si>
  <si>
    <t>Mach. Eq.: Thermal Foundries</t>
  </si>
  <si>
    <t>FEC.ktoe.SE.MAE.MAE.FOUNDRY.THERM.TOTAL</t>
  </si>
  <si>
    <t>FEC.ktoe.SE.MAE.MAE.FOUNDRY.THERM.SOLIDS</t>
  </si>
  <si>
    <t>FEC.ktoe.SE.MAE.MAE.FOUNDRY.THERM.LPG</t>
  </si>
  <si>
    <t>FEC.ktoe.SE.MAE.MAE.FOUNDRY.THERM.DIESEL_LIQBIO</t>
  </si>
  <si>
    <t>FEC.ktoe.SE.MAE.MAE.FOUNDRY.THERM.RFO</t>
  </si>
  <si>
    <t>FEC.ktoe.SE.MAE.MAE.FOUNDRY.THERM.NG_BIOGAS</t>
  </si>
  <si>
    <t>Mach. Eq.: Electric Foundries</t>
  </si>
  <si>
    <t>FEC.ktoe.SE.MAE.MAE.FOUNDRY.ELEC.ELEC</t>
  </si>
  <si>
    <t>Mach. Eq.: Connection techniques</t>
  </si>
  <si>
    <t>Mach. Eq.: Thermal connection</t>
  </si>
  <si>
    <t>FEC.ktoe.SE.MAE.MAE.CONNECTION_THERM.THERM.NG_BIOGAS</t>
  </si>
  <si>
    <t>Mach. Eq.: Electric connection</t>
  </si>
  <si>
    <t>FEC.ktoe.SE.MAE.MAE.CONNECTION_ELEC.ELEC.ELEC</t>
  </si>
  <si>
    <t>Mach. Eq.: Heat treatment</t>
  </si>
  <si>
    <t>Mach. Eq.: Heat treatment - Thermal</t>
  </si>
  <si>
    <t>FEC.ktoe.SE.MAE.MAE.HEAT_TREAT.THERM.TOTAL</t>
  </si>
  <si>
    <t>FEC.ktoe.SE.MAE.MAE.HEAT_TREAT.THERM.SOLIDS</t>
  </si>
  <si>
    <t>FEC.ktoe.SE.MAE.MAE.HEAT_TREAT.THERM.LPG</t>
  </si>
  <si>
    <t>FEC.ktoe.SE.MAE.MAE.HEAT_TREAT.THERM.DIESEL_LIQBIO</t>
  </si>
  <si>
    <t>FEC.ktoe.SE.MAE.MAE.HEAT_TREAT.THERM.RFO</t>
  </si>
  <si>
    <t>FEC.ktoe.SE.MAE.MAE.HEAT_TREAT.THERM.NG_BIOGAS</t>
  </si>
  <si>
    <t>Mach. Eq.: Heat treatment - Electric</t>
  </si>
  <si>
    <t>FEC.ktoe.SE.MAE.MAE.HEAT_TREAT.ELEC.ELEC</t>
  </si>
  <si>
    <t>Mach. Eq.: Steam processing</t>
  </si>
  <si>
    <t>FEC.ktoe.SE.MAE.MAE.PROCESSING.TOTAL.TOTAL</t>
  </si>
  <si>
    <t>FEC.ktoe.SE.MAE.MAE.PROCESSING.STEAM.SOLIDS</t>
  </si>
  <si>
    <t>FEC.ktoe.SE.MAE.MAE.PROCESSING.STEAM.RFG</t>
  </si>
  <si>
    <t>FEC.ktoe.SE.MAE.MAE.PROCESSING.STEAM.LPG</t>
  </si>
  <si>
    <t>FEC.ktoe.SE.MAE.MAE.PROCESSING.STEAM.DIESEL_LIQBIO</t>
  </si>
  <si>
    <t>FEC.ktoe.SE.MAE.MAE.PROCESSING.STEAM.RFO</t>
  </si>
  <si>
    <t>FEC.ktoe.SE.MAE.MAE.PROCESSING.STEAM.OTHER</t>
  </si>
  <si>
    <t>FEC.ktoe.SE.MAE.MAE.PROCESSING.STEAM.NG_BIOGAS</t>
  </si>
  <si>
    <t>FEC.ktoe.SE.MAE.MAE.PROCESSING.STEAM.DERIVED</t>
  </si>
  <si>
    <t>FEC.ktoe.SE.MAE.MAE.PROCESSING.STEAM.BIOMASS_WASTE</t>
  </si>
  <si>
    <t>FEC.ktoe.SE.MAE.MAE.PROCESSING.STEAM.STEAM_DISTR</t>
  </si>
  <si>
    <t>Mach. Eq.: General machinery</t>
  </si>
  <si>
    <t>FEC.ktoe.SE.MAE.MAE.GENERIC.MECH.ELEC</t>
  </si>
  <si>
    <t>Mach. Eq.: Product finishing</t>
  </si>
  <si>
    <t>FEC.ktoe.SE.MAE.MAE.FINISHING.THERM.ELEC</t>
  </si>
  <si>
    <t>UED.ktoe.SE.MAE.MAE.TOTAL.TOTAL.TOTAL</t>
  </si>
  <si>
    <t>UED.ktoe.SE.MAE.MAE.LIGHT.GENERIC.ELEC</t>
  </si>
  <si>
    <t>UED.ktoe.SE.MAE.MAE.AIRCOMP.GENERIC.ELEC</t>
  </si>
  <si>
    <t>UED.ktoe.SE.MAE.MAE.MOTOR.GENERIC.ELEC</t>
  </si>
  <si>
    <t>UED.ktoe.SE.MAE.MAE.FANS.GENERIC.ELEC</t>
  </si>
  <si>
    <t>UED.ktoe.SE.MAE.MAE.LOW_ENTH.TOTAL.TOTAL</t>
  </si>
  <si>
    <t>UED.ktoe.SE.MAE.MAE.LOW_ENTH.THERM.DIESEL_LIQBIO</t>
  </si>
  <si>
    <t>UED.ktoe.SE.MAE.MAE.LOW_ENTH.THERM.NG_BIOGAS</t>
  </si>
  <si>
    <t>UED.ktoe.SE.MAE.MAE.LOW_ENTH.THERM.SOLAR_GEO</t>
  </si>
  <si>
    <t>UED.ktoe.SE.MAE.MAE.LOW_ENTH.HP.AMBIENT</t>
  </si>
  <si>
    <t>UED.ktoe.SE.MAE.MAE.LOW_ENTH.THERM.ELEC</t>
  </si>
  <si>
    <t>UED.ktoe.SE.MAE.MAE.FOUNDRY.THERM.TOTAL</t>
  </si>
  <si>
    <t>UED.ktoe.SE.MAE.MAE.FOUNDRY.THERM.SOLIDS</t>
  </si>
  <si>
    <t>UED.ktoe.SE.MAE.MAE.FOUNDRY.THERM.LPG</t>
  </si>
  <si>
    <t>UED.ktoe.SE.MAE.MAE.FOUNDRY.THERM.DIESEL_LIQBIO</t>
  </si>
  <si>
    <t>UED.ktoe.SE.MAE.MAE.FOUNDRY.THERM.RFO</t>
  </si>
  <si>
    <t>UED.ktoe.SE.MAE.MAE.FOUNDRY.THERM.NG_BIOGAS</t>
  </si>
  <si>
    <t>UED.ktoe.SE.MAE.MAE.FOUNDRY.ELEC.ELEC</t>
  </si>
  <si>
    <t>UED.ktoe.SE.MAE.MAE.CONNECTION_THERM.THERM.NG_BIOGAS</t>
  </si>
  <si>
    <t>UED.ktoe.SE.MAE.MAE.CONNECTION_ELEC.ELEC.ELEC</t>
  </si>
  <si>
    <t>UED.ktoe.SE.MAE.MAE.HEAT_TREAT.THERM.TOTAL</t>
  </si>
  <si>
    <t>UED.ktoe.SE.MAE.MAE.HEAT_TREAT.THERM.SOLIDS</t>
  </si>
  <si>
    <t>UED.ktoe.SE.MAE.MAE.HEAT_TREAT.THERM.LPG</t>
  </si>
  <si>
    <t>UED.ktoe.SE.MAE.MAE.HEAT_TREAT.THERM.DIESEL_LIQBIO</t>
  </si>
  <si>
    <t>UED.ktoe.SE.MAE.MAE.HEAT_TREAT.THERM.RFO</t>
  </si>
  <si>
    <t>UED.ktoe.SE.MAE.MAE.HEAT_TREAT.THERM.NG_BIOGAS</t>
  </si>
  <si>
    <t>UED.ktoe.SE.MAE.MAE.HEAT_TREAT.ELEC.ELEC</t>
  </si>
  <si>
    <t>UED.ktoe.SE.MAE.MAE.PROCESSING.TOTAL.TOTAL</t>
  </si>
  <si>
    <t>UED.ktoe.SE.MAE.MAE.PROCESSING.STEAM.SOLIDS</t>
  </si>
  <si>
    <t>UED.ktoe.SE.MAE.MAE.PROCESSING.STEAM.RFG</t>
  </si>
  <si>
    <t>UED.ktoe.SE.MAE.MAE.PROCESSING.STEAM.LPG</t>
  </si>
  <si>
    <t>UED.ktoe.SE.MAE.MAE.PROCESSING.STEAM.DIESEL_LIQBIO</t>
  </si>
  <si>
    <t>UED.ktoe.SE.MAE.MAE.PROCESSING.STEAM.RFO</t>
  </si>
  <si>
    <t>UED.ktoe.SE.MAE.MAE.PROCESSING.STEAM.OTHER</t>
  </si>
  <si>
    <t>UED.ktoe.SE.MAE.MAE.PROCESSING.STEAM.NG_BIOGAS</t>
  </si>
  <si>
    <t>UED.ktoe.SE.MAE.MAE.PROCESSING.STEAM.DERIVED</t>
  </si>
  <si>
    <t>UED.ktoe.SE.MAE.MAE.PROCESSING.STEAM.BIOMASS_WASTE</t>
  </si>
  <si>
    <t>UED.ktoe.SE.MAE.MAE.PROCESSING.STEAM.STEAM_DISTR</t>
  </si>
  <si>
    <t>UED.ktoe.SE.MAE.MAE.GENERIC.MECH.ELEC</t>
  </si>
  <si>
    <t>UED.ktoe.SE.MAE.MAE.FINISHING.THERM.ELEC</t>
  </si>
  <si>
    <t>FUEL_EMI.ktCO2.SE.MAE.MAE.TOTAL.TOTAL.TOTAL</t>
  </si>
  <si>
    <t>FUEL_EMI.ktCO2.SE.MAE.MAE.LIGHT.GENERIC.ELEC</t>
  </si>
  <si>
    <t>FUEL_EMI.ktCO2.SE.MAE.MAE.AIRCOMP.GENERIC.ELEC</t>
  </si>
  <si>
    <t>FUEL_EMI.ktCO2.SE.MAE.MAE.MOTOR.GENERIC.ELEC</t>
  </si>
  <si>
    <t>FUEL_EMI.ktCO2.SE.MAE.MAE.FANS.GENERIC.ELEC</t>
  </si>
  <si>
    <t>FUEL_EMI.ktCO2.SE.MAE.MAE.LOW_ENTH.TOTAL.TOTAL</t>
  </si>
  <si>
    <t>FUEL_EMI.ktCO2.SE.MAE.MAE.LOW_ENTH.THERM.DIESEL_LIQBIO</t>
  </si>
  <si>
    <t>FUEL_EMI.ktCO2.SE.MAE.MAE.LOW_ENTH.THERM.NG_BIOGAS</t>
  </si>
  <si>
    <t>FUEL_EMI.ktCO2.SE.MAE.MAE.LOW_ENTH.THERM.SOLAR_GEO</t>
  </si>
  <si>
    <t>FUEL_EMI.ktCO2.SE.MAE.MAE.LOW_ENTH.HP.AMBIENT</t>
  </si>
  <si>
    <t>FUEL_EMI.ktCO2.SE.MAE.MAE.LOW_ENTH.THERM.ELEC</t>
  </si>
  <si>
    <t>FUEL_EMI.ktCO2.SE.MAE.MAE.FOUNDRY.THERM.TOTAL</t>
  </si>
  <si>
    <t>FUEL_EMI.ktCO2.SE.MAE.MAE.FOUNDRY.THERM.SOLIDS</t>
  </si>
  <si>
    <t>FUEL_EMI.ktCO2.SE.MAE.MAE.FOUNDRY.THERM.LPG</t>
  </si>
  <si>
    <t>FUEL_EMI.ktCO2.SE.MAE.MAE.FOUNDRY.THERM.DIESEL_LIQBIO</t>
  </si>
  <si>
    <t>FUEL_EMI.ktCO2.SE.MAE.MAE.FOUNDRY.THERM.RFO</t>
  </si>
  <si>
    <t>FUEL_EMI.ktCO2.SE.MAE.MAE.FOUNDRY.THERM.NG_BIOGAS</t>
  </si>
  <si>
    <t>FUEL_EMI.ktCO2.SE.MAE.MAE.FOUNDRY.ELEC.ELEC</t>
  </si>
  <si>
    <t>FUEL_EMI.ktCO2.SE.MAE.MAE.CONNECTION_THERM.THERM.NG_BIOGAS</t>
  </si>
  <si>
    <t>FUEL_EMI.ktCO2.SE.MAE.MAE.CONNECTION_ELEC.ELEC.ELEC</t>
  </si>
  <si>
    <t>FUEL_EMI.ktCO2.SE.MAE.MAE.HEAT_TREAT.THERM.TOTAL</t>
  </si>
  <si>
    <t>FUEL_EMI.ktCO2.SE.MAE.MAE.HEAT_TREAT.THERM.SOLIDS</t>
  </si>
  <si>
    <t>FUEL_EMI.ktCO2.SE.MAE.MAE.HEAT_TREAT.THERM.LPG</t>
  </si>
  <si>
    <t>FUEL_EMI.ktCO2.SE.MAE.MAE.HEAT_TREAT.THERM.DIESEL_LIQBIO</t>
  </si>
  <si>
    <t>FUEL_EMI.ktCO2.SE.MAE.MAE.HEAT_TREAT.THERM.RFO</t>
  </si>
  <si>
    <t>FUEL_EMI.ktCO2.SE.MAE.MAE.HEAT_TREAT.THERM.NG_BIOGAS</t>
  </si>
  <si>
    <t>FUEL_EMI.ktCO2.SE.MAE.MAE.HEAT_TREAT.ELEC.ELEC</t>
  </si>
  <si>
    <t>FUEL_EMI.ktCO2.SE.MAE.MAE.PROCESSING.TOTAL.TOTAL</t>
  </si>
  <si>
    <t>FUEL_EMI.ktCO2.SE.MAE.MAE.PROCESSING.STEAM.SOLIDS</t>
  </si>
  <si>
    <t>FUEL_EMI.ktCO2.SE.MAE.MAE.PROCESSING.STEAM.RFG</t>
  </si>
  <si>
    <t>FUEL_EMI.ktCO2.SE.MAE.MAE.PROCESSING.STEAM.LPG</t>
  </si>
  <si>
    <t>FUEL_EMI.ktCO2.SE.MAE.MAE.PROCESSING.STEAM.DIESEL_LIQBIO</t>
  </si>
  <si>
    <t>FUEL_EMI.ktCO2.SE.MAE.MAE.PROCESSING.STEAM.RFO</t>
  </si>
  <si>
    <t>FUEL_EMI.ktCO2.SE.MAE.MAE.PROCESSING.STEAM.OTHER</t>
  </si>
  <si>
    <t>FUEL_EMI.ktCO2.SE.MAE.MAE.PROCESSING.STEAM.NG_BIOGAS</t>
  </si>
  <si>
    <t>FUEL_EMI.ktCO2.SE.MAE.MAE.PROCESSING.STEAM.DERIVED</t>
  </si>
  <si>
    <t>FUEL_EMI.ktCO2.SE.MAE.MAE.PROCESSING.STEAM.BIOMASS_WASTE</t>
  </si>
  <si>
    <t>FUEL_EMI.ktCO2.SE.MAE.MAE.PROCESSING.STEAM.STEAM_DISTR</t>
  </si>
  <si>
    <t>FUEL_EMI.ktCO2.SE.MAE.MAE.GENERIC.MECH.ELEC</t>
  </si>
  <si>
    <t>FUEL_EMI.ktCO2.SE.MAE.MAE.FINISHING.THERM.ELEC</t>
  </si>
  <si>
    <t>VA.Meuro2015.SE.TEL.TEL</t>
  </si>
  <si>
    <t>OUTPUT.index.SE.TEL.TEL</t>
  </si>
  <si>
    <t>CAP.index.SE.TEL.TEL</t>
  </si>
  <si>
    <t>NEWCAP.index.SE.TEL.TEL</t>
  </si>
  <si>
    <t>FEC.ktoe.SE.TEL.TEL.TOTAL.TOTAL.TOTAL</t>
  </si>
  <si>
    <t>FEC.ktoe.SE.TEL.TEL.TOTAL.TOTAL.SOLIDS</t>
  </si>
  <si>
    <t>FEC.ktoe.SE.TEL.TEL.TOTAL.TOTAL.RFG</t>
  </si>
  <si>
    <t>FEC.ktoe.SE.TEL.TEL.TOTAL.TOTAL.LPG</t>
  </si>
  <si>
    <t>FEC.ktoe.SE.TEL.TEL.TOTAL.TOTAL.DIESEL</t>
  </si>
  <si>
    <t>FEC.ktoe.SE.TEL.TEL.TOTAL.TOTAL.RFO</t>
  </si>
  <si>
    <t>FEC.ktoe.SE.TEL.TEL.TOTAL.TOTAL.OTHER</t>
  </si>
  <si>
    <t>FEC.ktoe.SE.TEL.TEL.TOTAL.TOTAL.NG</t>
  </si>
  <si>
    <t>FEC.ktoe.SE.TEL.TEL.TOTAL.TOTAL.DERIVED</t>
  </si>
  <si>
    <t>FEC.ktoe.SE.TEL.TEL.TOTAL.TOTAL.BIOMASS_WASTE</t>
  </si>
  <si>
    <t>FEC.ktoe.SE.TEL.TEL.TOTAL.TOTAL.BIOGAS</t>
  </si>
  <si>
    <t>FEC.ktoe.SE.TEL.TEL.TOTAL.TOTAL.LIQBIO</t>
  </si>
  <si>
    <t>FEC.ktoe.SE.TEL.TEL.TOTAL.TOTAL.SOLAR</t>
  </si>
  <si>
    <t>FEC.ktoe.SE.TEL.TEL.TOTAL.TOTAL.GEO</t>
  </si>
  <si>
    <t>FEC.ktoe.SE.TEL.TEL.TOTAL.TOTAL.AMBIENT</t>
  </si>
  <si>
    <t>FEC.ktoe.SE.TEL.TEL.TOTAL.TOTAL.STEAM_DISTR</t>
  </si>
  <si>
    <t>FEC.ktoe.SE.TEL.TEL.TOTAL.TOTAL.ELEC</t>
  </si>
  <si>
    <t>FEC.ktoe.SE.TEL.TEL.LIGHT.GENERIC.ELEC</t>
  </si>
  <si>
    <t>FEC.ktoe.SE.TEL.TEL.AIRCOMP.GENERIC.ELEC</t>
  </si>
  <si>
    <t>FEC.ktoe.SE.TEL.TEL.MOTOR.GENERIC.ELEC</t>
  </si>
  <si>
    <t>FEC.ktoe.SE.TEL.TEL.FANS.GENERIC.ELEC</t>
  </si>
  <si>
    <t>FEC.ktoe.SE.TEL.TEL.LOW_ENTH.TOTAL.TOTAL</t>
  </si>
  <si>
    <t>FEC.ktoe.SE.TEL.TEL.LOW_ENTH.THERM.DIESEL_LIQBIO</t>
  </si>
  <si>
    <t>FEC.ktoe.SE.TEL.TEL.LOW_ENTH.THERM.NG_BIOGAS</t>
  </si>
  <si>
    <t>FEC.ktoe.SE.TEL.TEL.LOW_ENTH.THERM.SOLAR_GEO</t>
  </si>
  <si>
    <t>FEC.ktoe.SE.TEL.TEL.LOW_ENTH.HP.AMBIENT</t>
  </si>
  <si>
    <t>FEC.ktoe.SE.TEL.TEL.LOW_ENTH.THERM.ELEC</t>
  </si>
  <si>
    <t>Textiles: Pretreatment with steam</t>
  </si>
  <si>
    <t>FEC.ktoe.SE.TEL.TEL.PRETREAT.TOTAL.TOTAL</t>
  </si>
  <si>
    <t>FEC.ktoe.SE.TEL.TEL.PRETREAT.STEAM.SOLIDS</t>
  </si>
  <si>
    <t>FEC.ktoe.SE.TEL.TEL.PRETREAT.STEAM.RFG</t>
  </si>
  <si>
    <t>FEC.ktoe.SE.TEL.TEL.PRETREAT.STEAM.LPG</t>
  </si>
  <si>
    <t>FEC.ktoe.SE.TEL.TEL.PRETREAT.STEAM.DIESEL_LIQBIO</t>
  </si>
  <si>
    <t>FEC.ktoe.SE.TEL.TEL.PRETREAT.STEAM.RFO</t>
  </si>
  <si>
    <t>FEC.ktoe.SE.TEL.TEL.PRETREAT.STEAM.OTHER</t>
  </si>
  <si>
    <t>FEC.ktoe.SE.TEL.TEL.PRETREAT.STEAM.NG_BIOGAS</t>
  </si>
  <si>
    <t>FEC.ktoe.SE.TEL.TEL.PRETREAT.STEAM.DERIVED</t>
  </si>
  <si>
    <t>FEC.ktoe.SE.TEL.TEL.PRETREAT.STEAM.BIOMASS_WASTE</t>
  </si>
  <si>
    <t>FEC.ktoe.SE.TEL.TEL.PRETREAT.STEAM.STEAM_DISTR</t>
  </si>
  <si>
    <t>Textiles: Wet processing with steam</t>
  </si>
  <si>
    <t>FEC.ktoe.SE.TEL.TEL.PROCESSING.TOTAL.TOTAL</t>
  </si>
  <si>
    <t>FEC.ktoe.SE.TEL.TEL.PROCESSING.STEAM.SOLIDS</t>
  </si>
  <si>
    <t>FEC.ktoe.SE.TEL.TEL.PROCESSING.STEAM.RFG</t>
  </si>
  <si>
    <t>FEC.ktoe.SE.TEL.TEL.PROCESSING.STEAM.LPG</t>
  </si>
  <si>
    <t>FEC.ktoe.SE.TEL.TEL.PROCESSING.STEAM.DIESEL_LIQBIO</t>
  </si>
  <si>
    <t>FEC.ktoe.SE.TEL.TEL.PROCESSING.STEAM.RFO</t>
  </si>
  <si>
    <t>FEC.ktoe.SE.TEL.TEL.PROCESSING.STEAM.OTHER</t>
  </si>
  <si>
    <t>FEC.ktoe.SE.TEL.TEL.PROCESSING.STEAM.NG_BIOGAS</t>
  </si>
  <si>
    <t>FEC.ktoe.SE.TEL.TEL.PROCESSING.STEAM.DERIVED</t>
  </si>
  <si>
    <t>FEC.ktoe.SE.TEL.TEL.PROCESSING.STEAM.BIOMASS_WASTE</t>
  </si>
  <si>
    <t>FEC.ktoe.SE.TEL.TEL.PROCESSING.STEAM.STEAM_DISTR</t>
  </si>
  <si>
    <t>Textiles: Electric general machinery</t>
  </si>
  <si>
    <t>FEC.ktoe.SE.TEL.TEL.GENERIC.MECH.ELEC</t>
  </si>
  <si>
    <t>Textiles: Drying</t>
  </si>
  <si>
    <t>Textiles: Thermal drying</t>
  </si>
  <si>
    <t>FEC.ktoe.SE.TEL.TEL.DRYING.TOTAL.TOTAL</t>
  </si>
  <si>
    <t>FEC.ktoe.SE.TEL.TEL.DRYING.THERM.SOLIDS</t>
  </si>
  <si>
    <t>FEC.ktoe.SE.TEL.TEL.DRYING.THERM.LPG</t>
  </si>
  <si>
    <t>FEC.ktoe.SE.TEL.TEL.DRYING.THERM.DIESEL_LIQBIO</t>
  </si>
  <si>
    <t>FEC.ktoe.SE.TEL.TEL.DRYING.THERM.RFO</t>
  </si>
  <si>
    <t>FEC.ktoe.SE.TEL.TEL.DRYING.THERM.NG_BIOGAS</t>
  </si>
  <si>
    <t>Textiles: Steam drying</t>
  </si>
  <si>
    <t>FEC.ktoe.SE.TEL.TEL.DRYING_STEAM.TOTAL.TOTAL</t>
  </si>
  <si>
    <t>FEC.ktoe.SE.TEL.TEL.DRYING_STEAM.STEAM.SOLIDS</t>
  </si>
  <si>
    <t>FEC.ktoe.SE.TEL.TEL.DRYING_STEAM.STEAM.RFG</t>
  </si>
  <si>
    <t>FEC.ktoe.SE.TEL.TEL.DRYING_STEAM.STEAM.LPG</t>
  </si>
  <si>
    <t>FEC.ktoe.SE.TEL.TEL.DRYING_STEAM.STEAM.DIESEL_LIQBIO</t>
  </si>
  <si>
    <t>FEC.ktoe.SE.TEL.TEL.DRYING_STEAM.STEAM.RFO</t>
  </si>
  <si>
    <t>FEC.ktoe.SE.TEL.TEL.DRYING_STEAM.STEAM.OTHER</t>
  </si>
  <si>
    <t>FEC.ktoe.SE.TEL.TEL.DRYING_STEAM.STEAM.NG_BIOGAS</t>
  </si>
  <si>
    <t>FEC.ktoe.SE.TEL.TEL.DRYING_STEAM.STEAM.DERIVED</t>
  </si>
  <si>
    <t>FEC.ktoe.SE.TEL.TEL.DRYING_STEAM.STEAM.BIOMASS_WASTE</t>
  </si>
  <si>
    <t>FEC.ktoe.SE.TEL.TEL.DRYING_STEAM.STEAM.STEAM_DISTR</t>
  </si>
  <si>
    <t>Textiles: Electric drying</t>
  </si>
  <si>
    <t>FEC.ktoe.SE.TEL.TEL.DRYING_ELEC.ELEC.ELEC</t>
  </si>
  <si>
    <t>Textiles: Microwave drying</t>
  </si>
  <si>
    <t>FEC.ktoe.SE.TEL.TEL.DRYING_MICROW.MICROW.ELEC</t>
  </si>
  <si>
    <t>Textiles: Finishing Electric</t>
  </si>
  <si>
    <t>FEC.ktoe.SE.TEL.TEL.FINISHING.THERM.ELEC</t>
  </si>
  <si>
    <t>UED.ktoe.SE.TEL.TEL.TOTAL.TOTAL.TOTAL</t>
  </si>
  <si>
    <t>UED.ktoe.SE.TEL.TEL.LIGHT.GENERIC.ELEC</t>
  </si>
  <si>
    <t>UED.ktoe.SE.TEL.TEL.AIRCOMP.GENERIC.ELEC</t>
  </si>
  <si>
    <t>UED.ktoe.SE.TEL.TEL.MOTOR.GENERIC.ELEC</t>
  </si>
  <si>
    <t>UED.ktoe.SE.TEL.TEL.FANS.GENERIC.ELEC</t>
  </si>
  <si>
    <t>UED.ktoe.SE.TEL.TEL.LOW_ENTH.TOTAL.TOTAL</t>
  </si>
  <si>
    <t>UED.ktoe.SE.TEL.TEL.LOW_ENTH.THERM.DIESEL_LIQBIO</t>
  </si>
  <si>
    <t>UED.ktoe.SE.TEL.TEL.LOW_ENTH.THERM.NG_BIOGAS</t>
  </si>
  <si>
    <t>UED.ktoe.SE.TEL.TEL.LOW_ENTH.THERM.SOLAR_GEO</t>
  </si>
  <si>
    <t>UED.ktoe.SE.TEL.TEL.LOW_ENTH.HP.AMBIENT</t>
  </si>
  <si>
    <t>UED.ktoe.SE.TEL.TEL.LOW_ENTH.THERM.ELEC</t>
  </si>
  <si>
    <t>UED.ktoe.SE.TEL.TEL.PRETREAT.TOTAL.TOTAL</t>
  </si>
  <si>
    <t>UED.ktoe.SE.TEL.TEL.PRETREAT.STEAM.SOLIDS</t>
  </si>
  <si>
    <t>UED.ktoe.SE.TEL.TEL.PRETREAT.STEAM.RFG</t>
  </si>
  <si>
    <t>UED.ktoe.SE.TEL.TEL.PRETREAT.STEAM.LPG</t>
  </si>
  <si>
    <t>UED.ktoe.SE.TEL.TEL.PRETREAT.STEAM.DIESEL_LIQBIO</t>
  </si>
  <si>
    <t>UED.ktoe.SE.TEL.TEL.PRETREAT.STEAM.RFO</t>
  </si>
  <si>
    <t>UED.ktoe.SE.TEL.TEL.PRETREAT.STEAM.OTHER</t>
  </si>
  <si>
    <t>UED.ktoe.SE.TEL.TEL.PRETREAT.STEAM.NG_BIOGAS</t>
  </si>
  <si>
    <t>UED.ktoe.SE.TEL.TEL.PRETREAT.STEAM.DERIVED</t>
  </si>
  <si>
    <t>UED.ktoe.SE.TEL.TEL.PRETREAT.STEAM.BIOMASS_WASTE</t>
  </si>
  <si>
    <t>UED.ktoe.SE.TEL.TEL.PRETREAT.STEAM.STEAM_DISTR</t>
  </si>
  <si>
    <t>UED.ktoe.SE.TEL.TEL.PROCESSING.TOTAL.TOTAL</t>
  </si>
  <si>
    <t>UED.ktoe.SE.TEL.TEL.PROCESSING.STEAM.SOLIDS</t>
  </si>
  <si>
    <t>UED.ktoe.SE.TEL.TEL.PROCESSING.STEAM.RFG</t>
  </si>
  <si>
    <t>UED.ktoe.SE.TEL.TEL.PROCESSING.STEAM.LPG</t>
  </si>
  <si>
    <t>UED.ktoe.SE.TEL.TEL.PROCESSING.STEAM.DIESEL_LIQBIO</t>
  </si>
  <si>
    <t>UED.ktoe.SE.TEL.TEL.PROCESSING.STEAM.RFO</t>
  </si>
  <si>
    <t>UED.ktoe.SE.TEL.TEL.PROCESSING.STEAM.OTHER</t>
  </si>
  <si>
    <t>UED.ktoe.SE.TEL.TEL.PROCESSING.STEAM.NG_BIOGAS</t>
  </si>
  <si>
    <t>UED.ktoe.SE.TEL.TEL.PROCESSING.STEAM.DERIVED</t>
  </si>
  <si>
    <t>UED.ktoe.SE.TEL.TEL.PROCESSING.STEAM.BIOMASS_WASTE</t>
  </si>
  <si>
    <t>UED.ktoe.SE.TEL.TEL.PROCESSING.STEAM.STEAM_DISTR</t>
  </si>
  <si>
    <t>UED.ktoe.SE.TEL.TEL.GENERIC.MECH.ELEC</t>
  </si>
  <si>
    <t>UED.ktoe.SE.TEL.TEL.DRYING.TOTAL.TOTAL</t>
  </si>
  <si>
    <t>UED.ktoe.SE.TEL.TEL.DRYING.THERM.SOLIDS</t>
  </si>
  <si>
    <t>UED.ktoe.SE.TEL.TEL.DRYING.THERM.LPG</t>
  </si>
  <si>
    <t>UED.ktoe.SE.TEL.TEL.DRYING.THERM.DIESEL_LIQBIO</t>
  </si>
  <si>
    <t>UED.ktoe.SE.TEL.TEL.DRYING.THERM.RFO</t>
  </si>
  <si>
    <t>UED.ktoe.SE.TEL.TEL.DRYING.THERM.NG_BIOGAS</t>
  </si>
  <si>
    <t>UED.ktoe.SE.TEL.TEL.DRYING_STEAM.TOTAL.TOTAL</t>
  </si>
  <si>
    <t>UED.ktoe.SE.TEL.TEL.DRYING_STEAM.STEAM.SOLIDS</t>
  </si>
  <si>
    <t>UED.ktoe.SE.TEL.TEL.DRYING_STEAM.STEAM.RFG</t>
  </si>
  <si>
    <t>UED.ktoe.SE.TEL.TEL.DRYING_STEAM.STEAM.LPG</t>
  </si>
  <si>
    <t>UED.ktoe.SE.TEL.TEL.DRYING_STEAM.STEAM.DIESEL_LIQBIO</t>
  </si>
  <si>
    <t>UED.ktoe.SE.TEL.TEL.DRYING_STEAM.STEAM.RFO</t>
  </si>
  <si>
    <t>UED.ktoe.SE.TEL.TEL.DRYING_STEAM.STEAM.OTHER</t>
  </si>
  <si>
    <t>UED.ktoe.SE.TEL.TEL.DRYING_STEAM.STEAM.NG_BIOGAS</t>
  </si>
  <si>
    <t>UED.ktoe.SE.TEL.TEL.DRYING_STEAM.STEAM.DERIVED</t>
  </si>
  <si>
    <t>UED.ktoe.SE.TEL.TEL.DRYING_STEAM.STEAM.BIOMASS_WASTE</t>
  </si>
  <si>
    <t>UED.ktoe.SE.TEL.TEL.DRYING_STEAM.STEAM.STEAM_DISTR</t>
  </si>
  <si>
    <t>UED.ktoe.SE.TEL.TEL.DRYING_ELEC.ELEC.ELEC</t>
  </si>
  <si>
    <t>UED.ktoe.SE.TEL.TEL.DRYING_MICROW.MICROW.ELEC</t>
  </si>
  <si>
    <t>UED.ktoe.SE.TEL.TEL.FINISHING.THERM.ELEC</t>
  </si>
  <si>
    <t>FUEL_EMI.ktCO2.SE.TEL.TEL.TOTAL.TOTAL.TOTAL</t>
  </si>
  <si>
    <t>FUEL_EMI.ktCO2.SE.TEL.TEL.LIGHT.GENERIC.ELEC</t>
  </si>
  <si>
    <t>FUEL_EMI.ktCO2.SE.TEL.TEL.AIRCOMP.GENERIC.ELEC</t>
  </si>
  <si>
    <t>FUEL_EMI.ktCO2.SE.TEL.TEL.MOTOR.GENERIC.ELEC</t>
  </si>
  <si>
    <t>FUEL_EMI.ktCO2.SE.TEL.TEL.FANS.GENERIC.ELEC</t>
  </si>
  <si>
    <t>FUEL_EMI.ktCO2.SE.TEL.TEL.LOW_ENTH.TOTAL.TOTAL</t>
  </si>
  <si>
    <t>FUEL_EMI.ktCO2.SE.TEL.TEL.LOW_ENTH.THERM.DIESEL_LIQBIO</t>
  </si>
  <si>
    <t>FUEL_EMI.ktCO2.SE.TEL.TEL.LOW_ENTH.THERM.NG_BIOGAS</t>
  </si>
  <si>
    <t>FUEL_EMI.ktCO2.SE.TEL.TEL.LOW_ENTH.THERM.SOLAR_GEO</t>
  </si>
  <si>
    <t>FUEL_EMI.ktCO2.SE.TEL.TEL.LOW_ENTH.HP.AMBIENT</t>
  </si>
  <si>
    <t>FUEL_EMI.ktCO2.SE.TEL.TEL.LOW_ENTH.THERM.ELEC</t>
  </si>
  <si>
    <t>FUEL_EMI.ktCO2.SE.TEL.TEL.PRETREAT.TOTAL.TOTAL</t>
  </si>
  <si>
    <t>FUEL_EMI.ktCO2.SE.TEL.TEL.PRETREAT.STEAM.SOLIDS</t>
  </si>
  <si>
    <t>FUEL_EMI.ktCO2.SE.TEL.TEL.PRETREAT.STEAM.RFG</t>
  </si>
  <si>
    <t>FUEL_EMI.ktCO2.SE.TEL.TEL.PRETREAT.STEAM.LPG</t>
  </si>
  <si>
    <t>FUEL_EMI.ktCO2.SE.TEL.TEL.PRETREAT.STEAM.DIESEL_LIQBIO</t>
  </si>
  <si>
    <t>FUEL_EMI.ktCO2.SE.TEL.TEL.PRETREAT.STEAM.RFO</t>
  </si>
  <si>
    <t>FUEL_EMI.ktCO2.SE.TEL.TEL.PRETREAT.STEAM.OTHER</t>
  </si>
  <si>
    <t>FUEL_EMI.ktCO2.SE.TEL.TEL.PRETREAT.STEAM.NG_BIOGAS</t>
  </si>
  <si>
    <t>FUEL_EMI.ktCO2.SE.TEL.TEL.PRETREAT.STEAM.DERIVED</t>
  </si>
  <si>
    <t>FUEL_EMI.ktCO2.SE.TEL.TEL.PRETREAT.STEAM.BIOMASS_WASTE</t>
  </si>
  <si>
    <t>FUEL_EMI.ktCO2.SE.TEL.TEL.PRETREAT.STEAM.STEAM_DISTR</t>
  </si>
  <si>
    <t>FUEL_EMI.ktCO2.SE.TEL.TEL.PROCESSING.TOTAL.TOTAL</t>
  </si>
  <si>
    <t>FUEL_EMI.ktCO2.SE.TEL.TEL.PROCESSING.STEAM.SOLIDS</t>
  </si>
  <si>
    <t>FUEL_EMI.ktCO2.SE.TEL.TEL.PROCESSING.STEAM.RFG</t>
  </si>
  <si>
    <t>FUEL_EMI.ktCO2.SE.TEL.TEL.PROCESSING.STEAM.LPG</t>
  </si>
  <si>
    <t>FUEL_EMI.ktCO2.SE.TEL.TEL.PROCESSING.STEAM.DIESEL_LIQBIO</t>
  </si>
  <si>
    <t>FUEL_EMI.ktCO2.SE.TEL.TEL.PROCESSING.STEAM.RFO</t>
  </si>
  <si>
    <t>FUEL_EMI.ktCO2.SE.TEL.TEL.PROCESSING.STEAM.OTHER</t>
  </si>
  <si>
    <t>FUEL_EMI.ktCO2.SE.TEL.TEL.PROCESSING.STEAM.NG_BIOGAS</t>
  </si>
  <si>
    <t>FUEL_EMI.ktCO2.SE.TEL.TEL.PROCESSING.STEAM.DERIVED</t>
  </si>
  <si>
    <t>FUEL_EMI.ktCO2.SE.TEL.TEL.PROCESSING.STEAM.BIOMASS_WASTE</t>
  </si>
  <si>
    <t>FUEL_EMI.ktCO2.SE.TEL.TEL.PROCESSING.STEAM.STEAM_DISTR</t>
  </si>
  <si>
    <t>FUEL_EMI.ktCO2.SE.TEL.TEL.GENERIC.MECH.ELEC</t>
  </si>
  <si>
    <t>FUEL_EMI.ktCO2.SE.TEL.TEL.DRYING.TOTAL.TOTAL</t>
  </si>
  <si>
    <t>FUEL_EMI.ktCO2.SE.TEL.TEL.DRYING.THERM.SOLIDS</t>
  </si>
  <si>
    <t>FUEL_EMI.ktCO2.SE.TEL.TEL.DRYING.THERM.LPG</t>
  </si>
  <si>
    <t>FUEL_EMI.ktCO2.SE.TEL.TEL.DRYING.THERM.DIESEL_LIQBIO</t>
  </si>
  <si>
    <t>FUEL_EMI.ktCO2.SE.TEL.TEL.DRYING.THERM.RFO</t>
  </si>
  <si>
    <t>FUEL_EMI.ktCO2.SE.TEL.TEL.DRYING.THERM.NG_BIOGAS</t>
  </si>
  <si>
    <t>FUEL_EMI.ktCO2.SE.TEL.TEL.DRYING_STEAM.TOTAL.TOTAL</t>
  </si>
  <si>
    <t>FUEL_EMI.ktCO2.SE.TEL.TEL.DRYING_STEAM.STEAM.SOLIDS</t>
  </si>
  <si>
    <t>FUEL_EMI.ktCO2.SE.TEL.TEL.DRYING_STEAM.STEAM.RFG</t>
  </si>
  <si>
    <t>FUEL_EMI.ktCO2.SE.TEL.TEL.DRYING_STEAM.STEAM.LPG</t>
  </si>
  <si>
    <t>FUEL_EMI.ktCO2.SE.TEL.TEL.DRYING_STEAM.STEAM.DIESEL_LIQBIO</t>
  </si>
  <si>
    <t>FUEL_EMI.ktCO2.SE.TEL.TEL.DRYING_STEAM.STEAM.RFO</t>
  </si>
  <si>
    <t>FUEL_EMI.ktCO2.SE.TEL.TEL.DRYING_STEAM.STEAM.OTHER</t>
  </si>
  <si>
    <t>FUEL_EMI.ktCO2.SE.TEL.TEL.DRYING_STEAM.STEAM.NG_BIOGAS</t>
  </si>
  <si>
    <t>FUEL_EMI.ktCO2.SE.TEL.TEL.DRYING_STEAM.STEAM.DERIVED</t>
  </si>
  <si>
    <t>FUEL_EMI.ktCO2.SE.TEL.TEL.DRYING_STEAM.STEAM.BIOMASS_WASTE</t>
  </si>
  <si>
    <t>FUEL_EMI.ktCO2.SE.TEL.TEL.DRYING_STEAM.STEAM.STEAM_DISTR</t>
  </si>
  <si>
    <t>FUEL_EMI.ktCO2.SE.TEL.TEL.DRYING_ELEC.ELEC.ELEC</t>
  </si>
  <si>
    <t>FUEL_EMI.ktCO2.SE.TEL.TEL.DRYING_MICROW.MICROW.ELEC</t>
  </si>
  <si>
    <t>FUEL_EMI.ktCO2.SE.TEL.TEL.FINISHING.THERM.ELEC</t>
  </si>
  <si>
    <t>VA.Meuro2015.SE.WWP.WWP</t>
  </si>
  <si>
    <t>OUTPUT.index.SE.WWP.WWP</t>
  </si>
  <si>
    <t>CAP.index.SE.WWP.WWP</t>
  </si>
  <si>
    <t>NEWCAP.index.SE.WWP.WWP</t>
  </si>
  <si>
    <t>FEC.ktoe.SE.WWP.WWP.TOTAL.TOTAL.TOTAL</t>
  </si>
  <si>
    <t>FEC.ktoe.SE.WWP.WWP.TOTAL.TOTAL.SOLIDS</t>
  </si>
  <si>
    <t>FEC.ktoe.SE.WWP.WWP.TOTAL.TOTAL.RFG</t>
  </si>
  <si>
    <t>FEC.ktoe.SE.WWP.WWP.TOTAL.TOTAL.LPG</t>
  </si>
  <si>
    <t>FEC.ktoe.SE.WWP.WWP.TOTAL.TOTAL.DIESEL</t>
  </si>
  <si>
    <t>FEC.ktoe.SE.WWP.WWP.TOTAL.TOTAL.RFO</t>
  </si>
  <si>
    <t>FEC.ktoe.SE.WWP.WWP.TOTAL.TOTAL.OTHER</t>
  </si>
  <si>
    <t>FEC.ktoe.SE.WWP.WWP.TOTAL.TOTAL.NG</t>
  </si>
  <si>
    <t>FEC.ktoe.SE.WWP.WWP.TOTAL.TOTAL.DERIVED</t>
  </si>
  <si>
    <t>FEC.ktoe.SE.WWP.WWP.TOTAL.TOTAL.BIOMASS_WASTE</t>
  </si>
  <si>
    <t>FEC.ktoe.SE.WWP.WWP.TOTAL.TOTAL.BIOGAS</t>
  </si>
  <si>
    <t>FEC.ktoe.SE.WWP.WWP.TOTAL.TOTAL.LIQBIO</t>
  </si>
  <si>
    <t>FEC.ktoe.SE.WWP.WWP.TOTAL.TOTAL.SOLAR</t>
  </si>
  <si>
    <t>FEC.ktoe.SE.WWP.WWP.TOTAL.TOTAL.GEO</t>
  </si>
  <si>
    <t>FEC.ktoe.SE.WWP.WWP.TOTAL.TOTAL.AMBIENT</t>
  </si>
  <si>
    <t>FEC.ktoe.SE.WWP.WWP.TOTAL.TOTAL.STEAM_DISTR</t>
  </si>
  <si>
    <t>FEC.ktoe.SE.WWP.WWP.TOTAL.TOTAL.ELEC</t>
  </si>
  <si>
    <t>FEC.ktoe.SE.WWP.WWP.LIGHT.GENERIC.ELEC</t>
  </si>
  <si>
    <t>FEC.ktoe.SE.WWP.WWP.AIRCOMP.GENERIC.ELEC</t>
  </si>
  <si>
    <t>FEC.ktoe.SE.WWP.WWP.MOTOR.GENERIC.ELEC</t>
  </si>
  <si>
    <t>FEC.ktoe.SE.WWP.WWP.FANS.GENERIC.ELEC</t>
  </si>
  <si>
    <t>FEC.ktoe.SE.WWP.WWP.LOW_ENTH.TOTAL.TOTAL</t>
  </si>
  <si>
    <t>FEC.ktoe.SE.WWP.WWP.LOW_ENTH.THERM.DIESEL_LIQBIO</t>
  </si>
  <si>
    <t>FEC.ktoe.SE.WWP.WWP.LOW_ENTH.THERM.NG_BIOGAS</t>
  </si>
  <si>
    <t>FEC.ktoe.SE.WWP.WWP.LOW_ENTH.THERM.SOLAR_GEO</t>
  </si>
  <si>
    <t>FEC.ktoe.SE.WWP.WWP.LOW_ENTH.HP.AMBIENT</t>
  </si>
  <si>
    <t>FEC.ktoe.SE.WWP.WWP.LOW_ENTH.THERM.ELEC</t>
  </si>
  <si>
    <t>Wood: Specific processes with steam</t>
  </si>
  <si>
    <t>FEC.ktoe.SE.WWP.WWP.PROCESSING.TOTAL.TOTAL</t>
  </si>
  <si>
    <t>FEC.ktoe.SE.WWP.WWP.PROCESSING.STEAM.SOLIDS</t>
  </si>
  <si>
    <t>FEC.ktoe.SE.WWP.WWP.PROCESSING.STEAM.RFG</t>
  </si>
  <si>
    <t>FEC.ktoe.SE.WWP.WWP.PROCESSING.STEAM.LPG</t>
  </si>
  <si>
    <t>FEC.ktoe.SE.WWP.WWP.PROCESSING.STEAM.DIESEL_LIQBIO</t>
  </si>
  <si>
    <t>FEC.ktoe.SE.WWP.WWP.PROCESSING.STEAM.RFO</t>
  </si>
  <si>
    <t>FEC.ktoe.SE.WWP.WWP.PROCESSING.STEAM.OTHER</t>
  </si>
  <si>
    <t>FEC.ktoe.SE.WWP.WWP.PROCESSING.STEAM.NG_BIOGAS</t>
  </si>
  <si>
    <t>FEC.ktoe.SE.WWP.WWP.PROCESSING.STEAM.DERIVED</t>
  </si>
  <si>
    <t>FEC.ktoe.SE.WWP.WWP.PROCESSING.STEAM.BIOMASS_WASTE</t>
  </si>
  <si>
    <t>FEC.ktoe.SE.WWP.WWP.PROCESSING.STEAM.STEAM_DISTR</t>
  </si>
  <si>
    <t>Wood: Electric mechanical processes</t>
  </si>
  <si>
    <t>FEC.ktoe.SE.WWP.WWP.GENERIC.MECH.ELEC</t>
  </si>
  <si>
    <t>Wood: Drying</t>
  </si>
  <si>
    <t>Wood: Thermal drying</t>
  </si>
  <si>
    <t>FEC.ktoe.SE.WWP.WWP.DRYING.TOTAL.TOTAL</t>
  </si>
  <si>
    <t>FEC.ktoe.SE.WWP.WWP.DRYING.THERM.SOLIDS</t>
  </si>
  <si>
    <t>FEC.ktoe.SE.WWP.WWP.DRYING.THERM.LPG</t>
  </si>
  <si>
    <t>FEC.ktoe.SE.WWP.WWP.DRYING.THERM.DIESEL_LIQBIO</t>
  </si>
  <si>
    <t>FEC.ktoe.SE.WWP.WWP.DRYING.THERM.RFO</t>
  </si>
  <si>
    <t>FEC.ktoe.SE.WWP.WWP.DRYING.THERM.NG_BIOGAS</t>
  </si>
  <si>
    <t>Wood: Steam drying</t>
  </si>
  <si>
    <t>FEC.ktoe.SE.WWP.WWP.DRYING_STEAM.TOTAL.TOTAL</t>
  </si>
  <si>
    <t>FEC.ktoe.SE.WWP.WWP.DRYING_STEAM.STEAM.SOLIDS</t>
  </si>
  <si>
    <t>FEC.ktoe.SE.WWP.WWP.DRYING_STEAM.STEAM.RFG</t>
  </si>
  <si>
    <t>FEC.ktoe.SE.WWP.WWP.DRYING_STEAM.STEAM.LPG</t>
  </si>
  <si>
    <t>FEC.ktoe.SE.WWP.WWP.DRYING_STEAM.STEAM.DIESEL_LIQBIO</t>
  </si>
  <si>
    <t>FEC.ktoe.SE.WWP.WWP.DRYING_STEAM.STEAM.RFO</t>
  </si>
  <si>
    <t>FEC.ktoe.SE.WWP.WWP.DRYING_STEAM.STEAM.OTHER</t>
  </si>
  <si>
    <t>FEC.ktoe.SE.WWP.WWP.DRYING_STEAM.STEAM.NG_BIOGAS</t>
  </si>
  <si>
    <t>FEC.ktoe.SE.WWP.WWP.DRYING_STEAM.STEAM.DERIVED</t>
  </si>
  <si>
    <t>FEC.ktoe.SE.WWP.WWP.DRYING_STEAM.STEAM.BIOMASS_WASTE</t>
  </si>
  <si>
    <t>FEC.ktoe.SE.WWP.WWP.DRYING_STEAM.STEAM.STEAM_DISTR</t>
  </si>
  <si>
    <t>Wood: Electric drying</t>
  </si>
  <si>
    <t>FEC.ktoe.SE.WWP.WWP.DRYING_ELEC.ELEC.ELEC</t>
  </si>
  <si>
    <t>Wood: Microwave drying</t>
  </si>
  <si>
    <t>FEC.ktoe.SE.WWP.WWP.DRYING_MICROW.MICROW.ELEC</t>
  </si>
  <si>
    <t>Wood: Finishing Electric</t>
  </si>
  <si>
    <t>FEC.ktoe.SE.WWP.WWP.FINISHING.ELEC.ELEC</t>
  </si>
  <si>
    <t>UED.ktoe.SE.WWP.WWP.TOTAL.TOTAL.TOTAL</t>
  </si>
  <si>
    <t>UED.ktoe.SE.WWP.WWP.LIGHT.GENERIC.ELEC</t>
  </si>
  <si>
    <t>UED.ktoe.SE.WWP.WWP.AIRCOMP.GENERIC.ELEC</t>
  </si>
  <si>
    <t>UED.ktoe.SE.WWP.WWP.MOTOR.GENERIC.ELEC</t>
  </si>
  <si>
    <t>UED.ktoe.SE.WWP.WWP.FANS.GENERIC.ELEC</t>
  </si>
  <si>
    <t>UED.ktoe.SE.WWP.WWP.LOW_ENTH.TOTAL.TOTAL</t>
  </si>
  <si>
    <t>UED.ktoe.SE.WWP.WWP.LOW_ENTH.THERM.DIESEL_LIQBIO</t>
  </si>
  <si>
    <t>UED.ktoe.SE.WWP.WWP.LOW_ENTH.THERM.NG_BIOGAS</t>
  </si>
  <si>
    <t>UED.ktoe.SE.WWP.WWP.LOW_ENTH.THERM.SOLAR_GEO</t>
  </si>
  <si>
    <t>UED.ktoe.SE.WWP.WWP.LOW_ENTH.HP.AMBIENT</t>
  </si>
  <si>
    <t>UED.ktoe.SE.WWP.WWP.LOW_ENTH.THERM.ELEC</t>
  </si>
  <si>
    <t>UED.ktoe.SE.WWP.WWP.PROCESSING.TOTAL.TOTAL</t>
  </si>
  <si>
    <t>UED.ktoe.SE.WWP.WWP.PROCESSING.STEAM.SOLIDS</t>
  </si>
  <si>
    <t>UED.ktoe.SE.WWP.WWP.PROCESSING.STEAM.RFG</t>
  </si>
  <si>
    <t>UED.ktoe.SE.WWP.WWP.PROCESSING.STEAM.LPG</t>
  </si>
  <si>
    <t>UED.ktoe.SE.WWP.WWP.PROCESSING.STEAM.DIESEL_LIQBIO</t>
  </si>
  <si>
    <t>UED.ktoe.SE.WWP.WWP.PROCESSING.STEAM.RFO</t>
  </si>
  <si>
    <t>UED.ktoe.SE.WWP.WWP.PROCESSING.STEAM.OTHER</t>
  </si>
  <si>
    <t>UED.ktoe.SE.WWP.WWP.PROCESSING.STEAM.NG_BIOGAS</t>
  </si>
  <si>
    <t>UED.ktoe.SE.WWP.WWP.PROCESSING.STEAM.DERIVED</t>
  </si>
  <si>
    <t>UED.ktoe.SE.WWP.WWP.PROCESSING.STEAM.BIOMASS_WASTE</t>
  </si>
  <si>
    <t>UED.ktoe.SE.WWP.WWP.PROCESSING.STEAM.STEAM_DISTR</t>
  </si>
  <si>
    <t>UED.ktoe.SE.WWP.WWP.GENERIC.MECH.ELEC</t>
  </si>
  <si>
    <t>UED.ktoe.SE.WWP.WWP.DRYING.TOTAL.TOTAL</t>
  </si>
  <si>
    <t>UED.ktoe.SE.WWP.WWP.DRYING.THERM.SOLIDS</t>
  </si>
  <si>
    <t>UED.ktoe.SE.WWP.WWP.DRYING.THERM.LPG</t>
  </si>
  <si>
    <t>UED.ktoe.SE.WWP.WWP.DRYING.THERM.DIESEL_LIQBIO</t>
  </si>
  <si>
    <t>UED.ktoe.SE.WWP.WWP.DRYING.THERM.RFO</t>
  </si>
  <si>
    <t>UED.ktoe.SE.WWP.WWP.DRYING.THERM.NG_BIOGAS</t>
  </si>
  <si>
    <t>UED.ktoe.SE.WWP.WWP.DRYING_STEAM.TOTAL.TOTAL</t>
  </si>
  <si>
    <t>UED.ktoe.SE.WWP.WWP.DRYING_STEAM.STEAM.SOLIDS</t>
  </si>
  <si>
    <t>UED.ktoe.SE.WWP.WWP.DRYING_STEAM.STEAM.RFG</t>
  </si>
  <si>
    <t>UED.ktoe.SE.WWP.WWP.DRYING_STEAM.STEAM.LPG</t>
  </si>
  <si>
    <t>UED.ktoe.SE.WWP.WWP.DRYING_STEAM.STEAM.DIESEL_LIQBIO</t>
  </si>
  <si>
    <t>UED.ktoe.SE.WWP.WWP.DRYING_STEAM.STEAM.RFO</t>
  </si>
  <si>
    <t>UED.ktoe.SE.WWP.WWP.DRYING_STEAM.STEAM.OTHER</t>
  </si>
  <si>
    <t>UED.ktoe.SE.WWP.WWP.DRYING_STEAM.STEAM.NG_BIOGAS</t>
  </si>
  <si>
    <t>UED.ktoe.SE.WWP.WWP.DRYING_STEAM.STEAM.DERIVED</t>
  </si>
  <si>
    <t>UED.ktoe.SE.WWP.WWP.DRYING_STEAM.STEAM.BIOMASS_WASTE</t>
  </si>
  <si>
    <t>UED.ktoe.SE.WWP.WWP.DRYING_STEAM.STEAM.STEAM_DISTR</t>
  </si>
  <si>
    <t>UED.ktoe.SE.WWP.WWP.DRYING_ELEC.ELEC.ELEC</t>
  </si>
  <si>
    <t>UED.ktoe.SE.WWP.WWP.DRYING_MICROW.MICROW.ELEC</t>
  </si>
  <si>
    <t>UED.ktoe.SE.WWP.WWP.FINISHING.ELEC.ELEC</t>
  </si>
  <si>
    <t>FUEL_EMI.ktCO2.SE.WWP.WWP.TOTAL.TOTAL.TOTAL</t>
  </si>
  <si>
    <t>FUEL_EMI.ktCO2.SE.WWP.WWP.LIGHT.GENERIC.ELEC</t>
  </si>
  <si>
    <t>FUEL_EMI.ktCO2.SE.WWP.WWP.AIRCOMP.GENERIC.ELEC</t>
  </si>
  <si>
    <t>FUEL_EMI.ktCO2.SE.WWP.WWP.MOTOR.GENERIC.ELEC</t>
  </si>
  <si>
    <t>FUEL_EMI.ktCO2.SE.WWP.WWP.FANS.GENERIC.ELEC</t>
  </si>
  <si>
    <t>FUEL_EMI.ktCO2.SE.WWP.WWP.LOW_ENTH.TOTAL.TOTAL</t>
  </si>
  <si>
    <t>FUEL_EMI.ktCO2.SE.WWP.WWP.LOW_ENTH.THERM.DIESEL_LIQBIO</t>
  </si>
  <si>
    <t>FUEL_EMI.ktCO2.SE.WWP.WWP.LOW_ENTH.THERM.NG_BIOGAS</t>
  </si>
  <si>
    <t>FUEL_EMI.ktCO2.SE.WWP.WWP.LOW_ENTH.THERM.SOLAR_GEO</t>
  </si>
  <si>
    <t>FUEL_EMI.ktCO2.SE.WWP.WWP.LOW_ENTH.HP.AMBIENT</t>
  </si>
  <si>
    <t>FUEL_EMI.ktCO2.SE.WWP.WWP.LOW_ENTH.THERM.ELEC</t>
  </si>
  <si>
    <t>FUEL_EMI.ktCO2.SE.WWP.WWP.PROCESSING.TOTAL.TOTAL</t>
  </si>
  <si>
    <t>FUEL_EMI.ktCO2.SE.WWP.WWP.PROCESSING.STEAM.SOLIDS</t>
  </si>
  <si>
    <t>FUEL_EMI.ktCO2.SE.WWP.WWP.PROCESSING.STEAM.RFG</t>
  </si>
  <si>
    <t>FUEL_EMI.ktCO2.SE.WWP.WWP.PROCESSING.STEAM.LPG</t>
  </si>
  <si>
    <t>FUEL_EMI.ktCO2.SE.WWP.WWP.PROCESSING.STEAM.DIESEL_LIQBIO</t>
  </si>
  <si>
    <t>FUEL_EMI.ktCO2.SE.WWP.WWP.PROCESSING.STEAM.RFO</t>
  </si>
  <si>
    <t>FUEL_EMI.ktCO2.SE.WWP.WWP.PROCESSING.STEAM.OTHER</t>
  </si>
  <si>
    <t>FUEL_EMI.ktCO2.SE.WWP.WWP.PROCESSING.STEAM.NG_BIOGAS</t>
  </si>
  <si>
    <t>FUEL_EMI.ktCO2.SE.WWP.WWP.PROCESSING.STEAM.DERIVED</t>
  </si>
  <si>
    <t>FUEL_EMI.ktCO2.SE.WWP.WWP.PROCESSING.STEAM.BIOMASS_WASTE</t>
  </si>
  <si>
    <t>FUEL_EMI.ktCO2.SE.WWP.WWP.PROCESSING.STEAM.STEAM_DISTR</t>
  </si>
  <si>
    <t>FUEL_EMI.ktCO2.SE.WWP.WWP.GENERIC.MECH.ELEC</t>
  </si>
  <si>
    <t>FUEL_EMI.ktCO2.SE.WWP.WWP.DRYING.TOTAL.TOTAL</t>
  </si>
  <si>
    <t>FUEL_EMI.ktCO2.SE.WWP.WWP.DRYING.THERM.SOLIDS</t>
  </si>
  <si>
    <t>FUEL_EMI.ktCO2.SE.WWP.WWP.DRYING.THERM.LPG</t>
  </si>
  <si>
    <t>FUEL_EMI.ktCO2.SE.WWP.WWP.DRYING.THERM.DIESEL_LIQBIO</t>
  </si>
  <si>
    <t>FUEL_EMI.ktCO2.SE.WWP.WWP.DRYING.THERM.RFO</t>
  </si>
  <si>
    <t>FUEL_EMI.ktCO2.SE.WWP.WWP.DRYING.THERM.NG_BIOGAS</t>
  </si>
  <si>
    <t>FUEL_EMI.ktCO2.SE.WWP.WWP.DRYING_STEAM.TOTAL.TOTAL</t>
  </si>
  <si>
    <t>FUEL_EMI.ktCO2.SE.WWP.WWP.DRYING_STEAM.STEAM.SOLIDS</t>
  </si>
  <si>
    <t>FUEL_EMI.ktCO2.SE.WWP.WWP.DRYING_STEAM.STEAM.RFG</t>
  </si>
  <si>
    <t>FUEL_EMI.ktCO2.SE.WWP.WWP.DRYING_STEAM.STEAM.LPG</t>
  </si>
  <si>
    <t>FUEL_EMI.ktCO2.SE.WWP.WWP.DRYING_STEAM.STEAM.DIESEL_LIQBIO</t>
  </si>
  <si>
    <t>FUEL_EMI.ktCO2.SE.WWP.WWP.DRYING_STEAM.STEAM.RFO</t>
  </si>
  <si>
    <t>FUEL_EMI.ktCO2.SE.WWP.WWP.DRYING_STEAM.STEAM.OTHER</t>
  </si>
  <si>
    <t>FUEL_EMI.ktCO2.SE.WWP.WWP.DRYING_STEAM.STEAM.NG_BIOGAS</t>
  </si>
  <si>
    <t>FUEL_EMI.ktCO2.SE.WWP.WWP.DRYING_STEAM.STEAM.DERIVED</t>
  </si>
  <si>
    <t>FUEL_EMI.ktCO2.SE.WWP.WWP.DRYING_STEAM.STEAM.BIOMASS_WASTE</t>
  </si>
  <si>
    <t>FUEL_EMI.ktCO2.SE.WWP.WWP.DRYING_STEAM.STEAM.STEAM_DISTR</t>
  </si>
  <si>
    <t>FUEL_EMI.ktCO2.SE.WWP.WWP.DRYING_ELEC.ELEC.ELEC</t>
  </si>
  <si>
    <t>FUEL_EMI.ktCO2.SE.WWP.WWP.DRYING_MICROW.MICROW.ELEC</t>
  </si>
  <si>
    <t>FUEL_EMI.ktCO2.SE.WWP.WWP.FINISHING.ELEC.ELEC</t>
  </si>
  <si>
    <t>VA.Meuro2015.SE.OIS.OIS</t>
  </si>
  <si>
    <t>OUTPUT.index.SE.OIS.OIS</t>
  </si>
  <si>
    <t>CAP.index.SE.OIS.OIS</t>
  </si>
  <si>
    <t>NEWCAP.index.SE.OIS.OIS</t>
  </si>
  <si>
    <t>Energy consumption (ktoe)*</t>
  </si>
  <si>
    <t>FEC.ktoe.SE.OIS.OIS.TOTAL.TOTAL.TOTAL</t>
  </si>
  <si>
    <t>FEC.ktoe.SE.OIS.OIS.TOTAL.TOTAL.SOLIDS</t>
  </si>
  <si>
    <t>FEC.ktoe.SE.OIS.OIS.TOTAL.TOTAL.RFG</t>
  </si>
  <si>
    <t>FEC.ktoe.SE.OIS.OIS.TOTAL.TOTAL.LPG</t>
  </si>
  <si>
    <t>FEC.ktoe.SE.OIS.OIS.TOTAL.TOTAL.DIESEL</t>
  </si>
  <si>
    <t>FEC.ktoe.SE.OIS.OIS.TOTAL.TOTAL.RFO</t>
  </si>
  <si>
    <t>FEC.ktoe.SE.OIS.OIS.TOTAL.TOTAL.OTHER</t>
  </si>
  <si>
    <t>FEC.ktoe.SE.OIS.OIS.TOTAL.TOTAL.NG</t>
  </si>
  <si>
    <t>FEC.ktoe.SE.OIS.OIS.TOTAL.TOTAL.DERIVED</t>
  </si>
  <si>
    <t>FEC.ktoe.SE.OIS.OIS.TOTAL.TOTAL.BIOMASS_WASTE</t>
  </si>
  <si>
    <t>FEC.ktoe.SE.OIS.OIS.TOTAL.TOTAL.BIOGAS</t>
  </si>
  <si>
    <t>FEC.ktoe.SE.OIS.OIS.TOTAL.TOTAL.LIQBIO</t>
  </si>
  <si>
    <t>FEC.ktoe.SE.OIS.OIS.TOTAL.TOTAL.SOLAR</t>
  </si>
  <si>
    <t>FEC.ktoe.SE.OIS.OIS.TOTAL.TOTAL.GEO</t>
  </si>
  <si>
    <t>FEC.ktoe.SE.OIS.OIS.TOTAL.TOTAL.AMBIENT</t>
  </si>
  <si>
    <t>FEC.ktoe.SE.OIS.OIS.TOTAL.TOTAL.STEAM_DISTR</t>
  </si>
  <si>
    <t>FEC.ktoe.SE.OIS.OIS.TOTAL.TOTAL.ELEC</t>
  </si>
  <si>
    <t>*Energy consumption includes consumption in Mining and Quarrying and Construction sectors</t>
  </si>
  <si>
    <t>FEC.ktoe.SE.OIS.OIS.LIGHT.GENERIC.ELEC</t>
  </si>
  <si>
    <t>FEC.ktoe.SE.OIS.OIS.AIRCOMP.GENERIC.ELEC</t>
  </si>
  <si>
    <t>FEC.ktoe.SE.OIS.OIS.MOTOR.GENERIC.ELEC</t>
  </si>
  <si>
    <t>FEC.ktoe.SE.OIS.OIS.FANS.GENERIC.ELEC</t>
  </si>
  <si>
    <t>FEC.ktoe.SE.OIS.OIS.LOW_ENTH.TOTAL.TOTAL</t>
  </si>
  <si>
    <t>FEC.ktoe.SE.OIS.OIS.LOW_ENTH.THERM.DIESEL_LIQBIO</t>
  </si>
  <si>
    <t>FEC.ktoe.SE.OIS.OIS.LOW_ENTH.THERM.NG_BIOGAS</t>
  </si>
  <si>
    <t>FEC.ktoe.SE.OIS.OIS.LOW_ENTH.THERM.SOLAR_GEO</t>
  </si>
  <si>
    <t>FEC.ktoe.SE.OIS.OIS.LOW_ENTH.HP.AMBIENT</t>
  </si>
  <si>
    <t>FEC.ktoe.SE.OIS.OIS.LOW_ENTH.THERM.ELEC</t>
  </si>
  <si>
    <t>Other Industrial sectors: Steam processing</t>
  </si>
  <si>
    <t>FEC.ktoe.SE.OIS.OIS.PROCESSING.TOTAL.TOTAL</t>
  </si>
  <si>
    <t>FEC.ktoe.SE.OIS.OIS.PROCESSING.STEAM.SOLIDS</t>
  </si>
  <si>
    <t>FEC.ktoe.SE.OIS.OIS.PROCESSING.STEAM.RFG</t>
  </si>
  <si>
    <t>FEC.ktoe.SE.OIS.OIS.PROCESSING.STEAM.LPG</t>
  </si>
  <si>
    <t>FEC.ktoe.SE.OIS.OIS.PROCESSING.STEAM.DIESEL_LIQBIO</t>
  </si>
  <si>
    <t>FEC.ktoe.SE.OIS.OIS.PROCESSING.STEAM.RFO</t>
  </si>
  <si>
    <t>FEC.ktoe.SE.OIS.OIS.PROCESSING.STEAM.OTHER</t>
  </si>
  <si>
    <t>FEC.ktoe.SE.OIS.OIS.PROCESSING.STEAM.NG_BIOGAS</t>
  </si>
  <si>
    <t>FEC.ktoe.SE.OIS.OIS.PROCESSING.STEAM.DERIVED</t>
  </si>
  <si>
    <t>FEC.ktoe.SE.OIS.OIS.PROCESSING.STEAM.BIOMASS_WASTE</t>
  </si>
  <si>
    <t>FEC.ktoe.SE.OIS.OIS.PROCESSING.STEAM.STEAM_DISTR</t>
  </si>
  <si>
    <t>Other Industrial sectors: Process heating</t>
  </si>
  <si>
    <t>Other Industrial sectors: Thermal processing</t>
  </si>
  <si>
    <t>FEC.ktoe.SE.OIS.OIS.PROC_HEAT.TOTAL.TOTAL</t>
  </si>
  <si>
    <t>FEC.ktoe.SE.OIS.OIS.PROC_HEAT.THERM.SOLIDS</t>
  </si>
  <si>
    <t>FEC.ktoe.SE.OIS.OIS.PROC_HEAT.THERM.LPG</t>
  </si>
  <si>
    <t>FEC.ktoe.SE.OIS.OIS.PROC_HEAT.THERM.DIESEL_LIQBIO</t>
  </si>
  <si>
    <t>FEC.ktoe.SE.OIS.OIS.PROC_HEAT.THERM.RFO</t>
  </si>
  <si>
    <t>FEC.ktoe.SE.OIS.OIS.PROC_HEAT.THERM.NG_BIOGAS</t>
  </si>
  <si>
    <t>Other Industrial sectors: Electric processing</t>
  </si>
  <si>
    <t>FEC.ktoe.SE.OIS.OIS.PROC_HEAT_ELEC.ELEC.ELEC</t>
  </si>
  <si>
    <t>Other Industrial sectors: Drying</t>
  </si>
  <si>
    <t>Other Industries: Thermal drying</t>
  </si>
  <si>
    <t>FEC.ktoe.SE.OIS.OIS.DRYING.TOTAL.TOTAL</t>
  </si>
  <si>
    <t>FEC.ktoe.SE.OIS.OIS.DRYING.THERM.SOLIDS</t>
  </si>
  <si>
    <t>FEC.ktoe.SE.OIS.OIS.DRYING.THERM.LPG</t>
  </si>
  <si>
    <t>FEC.ktoe.SE.OIS.OIS.DRYING.THERM.DIESEL_LIQBIO</t>
  </si>
  <si>
    <t>FEC.ktoe.SE.OIS.OIS.DRYING.THERM.RFO</t>
  </si>
  <si>
    <t>FEC.ktoe.SE.OIS.OIS.DRYING.THERM.NG_BIOGAS</t>
  </si>
  <si>
    <t>Other Industries: Steam drying</t>
  </si>
  <si>
    <t>FEC.ktoe.SE.OIS.OIS.DRYING_STEAM.TOTAL.TOTAL</t>
  </si>
  <si>
    <t>FEC.ktoe.SE.OIS.OIS.DRYING_STEAM.STEAM.SOLIDS</t>
  </si>
  <si>
    <t>FEC.ktoe.SE.OIS.OIS.DRYING_STEAM.STEAM.RFG</t>
  </si>
  <si>
    <t>FEC.ktoe.SE.OIS.OIS.DRYING_STEAM.STEAM.LPG</t>
  </si>
  <si>
    <t>FEC.ktoe.SE.OIS.OIS.DRYING_STEAM.STEAM.DIESEL_LIQBIO</t>
  </si>
  <si>
    <t>FEC.ktoe.SE.OIS.OIS.DRYING_STEAM.STEAM.RFO</t>
  </si>
  <si>
    <t>FEC.ktoe.SE.OIS.OIS.DRYING_STEAM.STEAM.OTHER</t>
  </si>
  <si>
    <t>FEC.ktoe.SE.OIS.OIS.DRYING_STEAM.STEAM.NG_BIOGAS</t>
  </si>
  <si>
    <t>FEC.ktoe.SE.OIS.OIS.DRYING_STEAM.STEAM.DERIVED</t>
  </si>
  <si>
    <t>FEC.ktoe.SE.OIS.OIS.DRYING_STEAM.STEAM.BIOMASS_WASTE</t>
  </si>
  <si>
    <t>FEC.ktoe.SE.OIS.OIS.DRYING_STEAM.STEAM.STEAM_DISTR</t>
  </si>
  <si>
    <t>Other Industries: Electric drying</t>
  </si>
  <si>
    <t>FEC.ktoe.SE.OIS.OIS.DRYING_ELEC.ELEC.ELEC</t>
  </si>
  <si>
    <t>Other Industrial sectors: Process Cooling</t>
  </si>
  <si>
    <t>Other Industries: Thermal cooling</t>
  </si>
  <si>
    <t>FEC.ktoe.SE.OIS.OIS.PROC_COOL_THERM.THERM.NG_BIOGAS</t>
  </si>
  <si>
    <t>Other Industries: Steam cooling</t>
  </si>
  <si>
    <t>FEC.ktoe.SE.OIS.OIS.PROC_COOL_STEAM.TOTAL.TOTAL</t>
  </si>
  <si>
    <t>FEC.ktoe.SE.OIS.OIS.PROC_COOL_STEAM.STEAM.SOLIDS</t>
  </si>
  <si>
    <t>FEC.ktoe.SE.OIS.OIS.PROC_COOL_STEAM.STEAM.RFG</t>
  </si>
  <si>
    <t>FEC.ktoe.SE.OIS.OIS.PROC_COOL_STEAM.STEAM.LPG</t>
  </si>
  <si>
    <t>FEC.ktoe.SE.OIS.OIS.PROC_COOL_STEAM.STEAM.DIESEL_LIQBIO</t>
  </si>
  <si>
    <t>FEC.ktoe.SE.OIS.OIS.PROC_COOL_STEAM.STEAM.RFO</t>
  </si>
  <si>
    <t>FEC.ktoe.SE.OIS.OIS.PROC_COOL_STEAM.STEAM.OTHER</t>
  </si>
  <si>
    <t>FEC.ktoe.SE.OIS.OIS.PROC_COOL_STEAM.STEAM.NG_BIOGAS</t>
  </si>
  <si>
    <t>FEC.ktoe.SE.OIS.OIS.PROC_COOL_STEAM.STEAM.DERIVED</t>
  </si>
  <si>
    <t>FEC.ktoe.SE.OIS.OIS.PROC_COOL_STEAM.STEAM.BIOMASS_WASTE</t>
  </si>
  <si>
    <t>FEC.ktoe.SE.OIS.OIS.PROC_COOL_STEAM.STEAM.STEAM_DISTR</t>
  </si>
  <si>
    <t>Other Industries: Electric cooling</t>
  </si>
  <si>
    <t>FEC.ktoe.SE.OIS.OIS.PROC_COOL_ELEC.ELEC.ELEC</t>
  </si>
  <si>
    <t>Other Industrial sectors: Diesel motors (incl. biofuels)</t>
  </si>
  <si>
    <t>FEC.ktoe.SE.OIS.OIS.MOTOR.MECH.DIESEL_LIQBIO</t>
  </si>
  <si>
    <t>Other Industrial sectors: Electric machinery</t>
  </si>
  <si>
    <t>FEC.ktoe.SE.OIS.OIS.GENERIC.MECH.ELEC</t>
  </si>
  <si>
    <t>Other Industrial sectors: Diesel motors</t>
  </si>
  <si>
    <t>UED.ktoe.SE.OIS.OIS.TOTAL.TOTAL.TOTAL</t>
  </si>
  <si>
    <t>UED.ktoe.SE.OIS.OIS.LIGHT.GENERIC.ELEC</t>
  </si>
  <si>
    <t>UED.ktoe.SE.OIS.OIS.AIRCOMP.GENERIC.ELEC</t>
  </si>
  <si>
    <t>UED.ktoe.SE.OIS.OIS.MOTOR.GENERIC.ELEC</t>
  </si>
  <si>
    <t>UED.ktoe.SE.OIS.OIS.FANS.GENERIC.ELEC</t>
  </si>
  <si>
    <t>UED.ktoe.SE.OIS.OIS.LOW_ENTH.TOTAL.TOTAL</t>
  </si>
  <si>
    <t>UED.ktoe.SE.OIS.OIS.LOW_ENTH.THERM.DIESEL_LIQBIO</t>
  </si>
  <si>
    <t>UED.ktoe.SE.OIS.OIS.LOW_ENTH.THERM.NG_BIOGAS</t>
  </si>
  <si>
    <t>UED.ktoe.SE.OIS.OIS.LOW_ENTH.THERM.SOLAR_GEO</t>
  </si>
  <si>
    <t>UED.ktoe.SE.OIS.OIS.LOW_ENTH.HP.AMBIENT</t>
  </si>
  <si>
    <t>UED.ktoe.SE.OIS.OIS.LOW_ENTH.THERM.ELEC</t>
  </si>
  <si>
    <t>UED.ktoe.SE.OIS.OIS.PROCESSING.TOTAL.TOTAL</t>
  </si>
  <si>
    <t>UED.ktoe.SE.OIS.OIS.PROCESSING.STEAM.SOLIDS</t>
  </si>
  <si>
    <t>UED.ktoe.SE.OIS.OIS.PROCESSING.STEAM.RFG</t>
  </si>
  <si>
    <t>UED.ktoe.SE.OIS.OIS.PROCESSING.STEAM.LPG</t>
  </si>
  <si>
    <t>UED.ktoe.SE.OIS.OIS.PROCESSING.STEAM.DIESEL_LIQBIO</t>
  </si>
  <si>
    <t>UED.ktoe.SE.OIS.OIS.PROCESSING.STEAM.RFO</t>
  </si>
  <si>
    <t>UED.ktoe.SE.OIS.OIS.PROCESSING.STEAM.OTHER</t>
  </si>
  <si>
    <t>UED.ktoe.SE.OIS.OIS.PROCESSING.STEAM.NG_BIOGAS</t>
  </si>
  <si>
    <t>UED.ktoe.SE.OIS.OIS.PROCESSING.STEAM.DERIVED</t>
  </si>
  <si>
    <t>UED.ktoe.SE.OIS.OIS.PROCESSING.STEAM.BIOMASS_WASTE</t>
  </si>
  <si>
    <t>UED.ktoe.SE.OIS.OIS.PROCESSING.STEAM.STEAM_DISTR</t>
  </si>
  <si>
    <t>UED.ktoe.SE.OIS.OIS.PROC_HEAT.TOTAL.TOTAL</t>
  </si>
  <si>
    <t>UED.ktoe.SE.OIS.OIS.PROC_HEAT.THERM.SOLIDS</t>
  </si>
  <si>
    <t>UED.ktoe.SE.OIS.OIS.PROC_HEAT.THERM.LPG</t>
  </si>
  <si>
    <t>UED.ktoe.SE.OIS.OIS.PROC_HEAT.THERM.DIESEL_LIQBIO</t>
  </si>
  <si>
    <t>UED.ktoe.SE.OIS.OIS.PROC_HEAT.THERM.RFO</t>
  </si>
  <si>
    <t>UED.ktoe.SE.OIS.OIS.PROC_HEAT.THERM.NG_BIOGAS</t>
  </si>
  <si>
    <t>UED.ktoe.SE.OIS.OIS.PROC_HEAT_ELEC.ELEC.ELEC</t>
  </si>
  <si>
    <t>UED.ktoe.SE.OIS.OIS.DRYING.TOTAL.TOTAL</t>
  </si>
  <si>
    <t>UED.ktoe.SE.OIS.OIS.DRYING.THERM.SOLIDS</t>
  </si>
  <si>
    <t>UED.ktoe.SE.OIS.OIS.DRYING.THERM.LPG</t>
  </si>
  <si>
    <t>UED.ktoe.SE.OIS.OIS.DRYING.THERM.DIESEL_LIQBIO</t>
  </si>
  <si>
    <t>UED.ktoe.SE.OIS.OIS.DRYING.THERM.RFO</t>
  </si>
  <si>
    <t>UED.ktoe.SE.OIS.OIS.DRYING.THERM.NG_BIOGAS</t>
  </si>
  <si>
    <t>UED.ktoe.SE.OIS.OIS.DRYING_STEAM.TOTAL.TOTAL</t>
  </si>
  <si>
    <t>UED.ktoe.SE.OIS.OIS.DRYING_STEAM.STEAM.SOLIDS</t>
  </si>
  <si>
    <t>UED.ktoe.SE.OIS.OIS.DRYING_STEAM.STEAM.RFG</t>
  </si>
  <si>
    <t>UED.ktoe.SE.OIS.OIS.DRYING_STEAM.STEAM.LPG</t>
  </si>
  <si>
    <t>UED.ktoe.SE.OIS.OIS.DRYING_STEAM.STEAM.DIESEL_LIQBIO</t>
  </si>
  <si>
    <t>UED.ktoe.SE.OIS.OIS.DRYING_STEAM.STEAM.RFO</t>
  </si>
  <si>
    <t>UED.ktoe.SE.OIS.OIS.DRYING_STEAM.STEAM.OTHER</t>
  </si>
  <si>
    <t>UED.ktoe.SE.OIS.OIS.DRYING_STEAM.STEAM.NG_BIOGAS</t>
  </si>
  <si>
    <t>UED.ktoe.SE.OIS.OIS.DRYING_STEAM.STEAM.DERIVED</t>
  </si>
  <si>
    <t>UED.ktoe.SE.OIS.OIS.DRYING_STEAM.STEAM.BIOMASS_WASTE</t>
  </si>
  <si>
    <t>UED.ktoe.SE.OIS.OIS.DRYING_STEAM.STEAM.STEAM_DISTR</t>
  </si>
  <si>
    <t>UED.ktoe.SE.OIS.OIS.DRYING_ELEC.ELEC.ELEC</t>
  </si>
  <si>
    <t>UED.ktoe.SE.OIS.OIS.PROC_COOL_THERM.THERM.NG_BIOGAS</t>
  </si>
  <si>
    <t>UED.ktoe.SE.OIS.OIS.PROC_COOL_STEAM.TOTAL.TOTAL</t>
  </si>
  <si>
    <t>UED.ktoe.SE.OIS.OIS.PROC_COOL_STEAM.STEAM.SOLIDS</t>
  </si>
  <si>
    <t>UED.ktoe.SE.OIS.OIS.PROC_COOL_STEAM.STEAM.RFG</t>
  </si>
  <si>
    <t>UED.ktoe.SE.OIS.OIS.PROC_COOL_STEAM.STEAM.LPG</t>
  </si>
  <si>
    <t>UED.ktoe.SE.OIS.OIS.PROC_COOL_STEAM.STEAM.DIESEL_LIQBIO</t>
  </si>
  <si>
    <t>UED.ktoe.SE.OIS.OIS.PROC_COOL_STEAM.STEAM.RFO</t>
  </si>
  <si>
    <t>UED.ktoe.SE.OIS.OIS.PROC_COOL_STEAM.STEAM.OTHER</t>
  </si>
  <si>
    <t>UED.ktoe.SE.OIS.OIS.PROC_COOL_STEAM.STEAM.NG_BIOGAS</t>
  </si>
  <si>
    <t>UED.ktoe.SE.OIS.OIS.PROC_COOL_STEAM.STEAM.DERIVED</t>
  </si>
  <si>
    <t>UED.ktoe.SE.OIS.OIS.PROC_COOL_STEAM.STEAM.BIOMASS_WASTE</t>
  </si>
  <si>
    <t>UED.ktoe.SE.OIS.OIS.PROC_COOL_STEAM.STEAM.STEAM_DISTR</t>
  </si>
  <si>
    <t>UED.ktoe.SE.OIS.OIS.PROC_COOL_ELEC.ELEC.ELEC</t>
  </si>
  <si>
    <t>UED.ktoe.SE.OIS.OIS.MOTOR.MECH.DIESEL_LIQBIO</t>
  </si>
  <si>
    <t>UED.ktoe.SE.OIS.OIS.GENERIC.MECH.ELEC</t>
  </si>
  <si>
    <t>FUEL_EMI.ktCO2.SE.OIS.OIS.TOTAL.TOTAL.TOTAL</t>
  </si>
  <si>
    <t>FUEL_EMI.ktCO2.SE.OIS.OIS.LIGHT.GENERIC.ELEC</t>
  </si>
  <si>
    <t>FUEL_EMI.ktCO2.SE.OIS.OIS.AIRCOMP.GENERIC.ELEC</t>
  </si>
  <si>
    <t>FUEL_EMI.ktCO2.SE.OIS.OIS.MOTOR.GENERIC.ELEC</t>
  </si>
  <si>
    <t>FUEL_EMI.ktCO2.SE.OIS.OIS.FANS.GENERIC.ELEC</t>
  </si>
  <si>
    <t>FUEL_EMI.ktCO2.SE.OIS.OIS.LOW_ENTH.TOTAL.TOTAL</t>
  </si>
  <si>
    <t>FUEL_EMI.ktCO2.SE.OIS.OIS.LOW_ENTH.THERM.DIESEL_LIQBIO</t>
  </si>
  <si>
    <t>FUEL_EMI.ktCO2.SE.OIS.OIS.LOW_ENTH.THERM.NG_BIOGAS</t>
  </si>
  <si>
    <t>FUEL_EMI.ktCO2.SE.OIS.OIS.LOW_ENTH.THERM.SOLAR_GEO</t>
  </si>
  <si>
    <t>FUEL_EMI.ktCO2.SE.OIS.OIS.LOW_ENTH.HP.AMBIENT</t>
  </si>
  <si>
    <t>FUEL_EMI.ktCO2.SE.OIS.OIS.LOW_ENTH.THERM.ELEC</t>
  </si>
  <si>
    <t>FUEL_EMI.ktCO2.SE.OIS.OIS.PROCESSING.TOTAL.TOTAL</t>
  </si>
  <si>
    <t>FUEL_EMI.ktCO2.SE.OIS.OIS.PROCESSING.STEAM.SOLIDS</t>
  </si>
  <si>
    <t>FUEL_EMI.ktCO2.SE.OIS.OIS.PROCESSING.STEAM.RFG</t>
  </si>
  <si>
    <t>FUEL_EMI.ktCO2.SE.OIS.OIS.PROCESSING.STEAM.LPG</t>
  </si>
  <si>
    <t>FUEL_EMI.ktCO2.SE.OIS.OIS.PROCESSING.STEAM.DIESEL_LIQBIO</t>
  </si>
  <si>
    <t>FUEL_EMI.ktCO2.SE.OIS.OIS.PROCESSING.STEAM.RFO</t>
  </si>
  <si>
    <t>FUEL_EMI.ktCO2.SE.OIS.OIS.PROCESSING.STEAM.OTHER</t>
  </si>
  <si>
    <t>FUEL_EMI.ktCO2.SE.OIS.OIS.PROCESSING.STEAM.NG_BIOGAS</t>
  </si>
  <si>
    <t>FUEL_EMI.ktCO2.SE.OIS.OIS.PROCESSING.STEAM.DERIVED</t>
  </si>
  <si>
    <t>FUEL_EMI.ktCO2.SE.OIS.OIS.PROCESSING.STEAM.BIOMASS_WASTE</t>
  </si>
  <si>
    <t>FUEL_EMI.ktCO2.SE.OIS.OIS.PROCESSING.STEAM.STEAM_DISTR</t>
  </si>
  <si>
    <t>FUEL_EMI.ktCO2.SE.OIS.OIS.PROC_HEAT.TOTAL.TOTAL</t>
  </si>
  <si>
    <t>FUEL_EMI.ktCO2.SE.OIS.OIS.PROC_HEAT.THERM.SOLIDS</t>
  </si>
  <si>
    <t>FUEL_EMI.ktCO2.SE.OIS.OIS.PROC_HEAT.THERM.LPG</t>
  </si>
  <si>
    <t>FUEL_EMI.ktCO2.SE.OIS.OIS.PROC_HEAT.THERM.DIESEL_LIQBIO</t>
  </si>
  <si>
    <t>FUEL_EMI.ktCO2.SE.OIS.OIS.PROC_HEAT.THERM.RFO</t>
  </si>
  <si>
    <t>FUEL_EMI.ktCO2.SE.OIS.OIS.PROC_HEAT.THERM.NG_BIOGAS</t>
  </si>
  <si>
    <t>FUEL_EMI.ktCO2.SE.OIS.OIS.PROC_HEAT_ELEC.ELEC.ELEC</t>
  </si>
  <si>
    <t>FUEL_EMI.ktCO2.SE.OIS.OIS.DRYING.TOTAL.TOTAL</t>
  </si>
  <si>
    <t>FUEL_EMI.ktCO2.SE.OIS.OIS.DRYING.THERM.SOLIDS</t>
  </si>
  <si>
    <t>FUEL_EMI.ktCO2.SE.OIS.OIS.DRYING.THERM.LPG</t>
  </si>
  <si>
    <t>FUEL_EMI.ktCO2.SE.OIS.OIS.DRYING.THERM.DIESEL_LIQBIO</t>
  </si>
  <si>
    <t>FUEL_EMI.ktCO2.SE.OIS.OIS.DRYING.THERM.RFO</t>
  </si>
  <si>
    <t>FUEL_EMI.ktCO2.SE.OIS.OIS.DRYING.THERM.NG_BIOGAS</t>
  </si>
  <si>
    <t>FUEL_EMI.ktCO2.SE.OIS.OIS.DRYING_STEAM.TOTAL.TOTAL</t>
  </si>
  <si>
    <t>FUEL_EMI.ktCO2.SE.OIS.OIS.DRYING_STEAM.STEAM.SOLIDS</t>
  </si>
  <si>
    <t>FUEL_EMI.ktCO2.SE.OIS.OIS.DRYING_STEAM.STEAM.RFG</t>
  </si>
  <si>
    <t>FUEL_EMI.ktCO2.SE.OIS.OIS.DRYING_STEAM.STEAM.LPG</t>
  </si>
  <si>
    <t>FUEL_EMI.ktCO2.SE.OIS.OIS.DRYING_STEAM.STEAM.DIESEL_LIQBIO</t>
  </si>
  <si>
    <t>FUEL_EMI.ktCO2.SE.OIS.OIS.DRYING_STEAM.STEAM.RFO</t>
  </si>
  <si>
    <t>FUEL_EMI.ktCO2.SE.OIS.OIS.DRYING_STEAM.STEAM.OTHER</t>
  </si>
  <si>
    <t>FUEL_EMI.ktCO2.SE.OIS.OIS.DRYING_STEAM.STEAM.NG_BIOGAS</t>
  </si>
  <si>
    <t>FUEL_EMI.ktCO2.SE.OIS.OIS.DRYING_STEAM.STEAM.DERIVED</t>
  </si>
  <si>
    <t>FUEL_EMI.ktCO2.SE.OIS.OIS.DRYING_STEAM.STEAM.BIOMASS_WASTE</t>
  </si>
  <si>
    <t>FUEL_EMI.ktCO2.SE.OIS.OIS.DRYING_STEAM.STEAM.STEAM_DISTR</t>
  </si>
  <si>
    <t>FUEL_EMI.ktCO2.SE.OIS.OIS.DRYING_ELEC.ELEC.ELEC</t>
  </si>
  <si>
    <t>FUEL_EMI.ktCO2.SE.OIS.OIS.PROC_COOL_THERM.THERM.NG_BIOGAS</t>
  </si>
  <si>
    <t>FUEL_EMI.ktCO2.SE.OIS.OIS.PROC_COOL_STEAM.TOTAL.TOTAL</t>
  </si>
  <si>
    <t>FUEL_EMI.ktCO2.SE.OIS.OIS.PROC_COOL_STEAM.STEAM.SOLIDS</t>
  </si>
  <si>
    <t>FUEL_EMI.ktCO2.SE.OIS.OIS.PROC_COOL_STEAM.STEAM.RFG</t>
  </si>
  <si>
    <t>FUEL_EMI.ktCO2.SE.OIS.OIS.PROC_COOL_STEAM.STEAM.LPG</t>
  </si>
  <si>
    <t>FUEL_EMI.ktCO2.SE.OIS.OIS.PROC_COOL_STEAM.STEAM.DIESEL_LIQBIO</t>
  </si>
  <si>
    <t>FUEL_EMI.ktCO2.SE.OIS.OIS.PROC_COOL_STEAM.STEAM.RFO</t>
  </si>
  <si>
    <t>FUEL_EMI.ktCO2.SE.OIS.OIS.PROC_COOL_STEAM.STEAM.OTHER</t>
  </si>
  <si>
    <t>FUEL_EMI.ktCO2.SE.OIS.OIS.PROC_COOL_STEAM.STEAM.NG_BIOGAS</t>
  </si>
  <si>
    <t>FUEL_EMI.ktCO2.SE.OIS.OIS.PROC_COOL_STEAM.STEAM.DERIVED</t>
  </si>
  <si>
    <t>FUEL_EMI.ktCO2.SE.OIS.OIS.PROC_COOL_STEAM.STEAM.BIOMASS_WASTE</t>
  </si>
  <si>
    <t>FUEL_EMI.ktCO2.SE.OIS.OIS.PROC_COOL_STEAM.STEAM.STEAM_DISTR</t>
  </si>
  <si>
    <t>FUEL_EMI.ktCO2.SE.OIS.OIS.PROC_COOL_ELEC.ELEC.ELEC</t>
  </si>
  <si>
    <t>FUEL_EMI.ktCO2.SE.OIS.OIS.MOTOR.MECH.DIESEL_LIQBIO</t>
  </si>
  <si>
    <t>FUEL_EMI.ktCO2.SE.OIS.OIS.GENERIC.MECH.ELEC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</si>
</sst>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5" fillId="2" borderId="0" xfId="0" applyFont="1" applyFill="1"/>
    <xf numFmtId="0" fontId="3" fillId="2" borderId="0" xfId="2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45432.78875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9" t="s">
        <v>10</v>
      </c>
      <c r="B1" s="179" t="s">
        <v>11</v>
      </c>
      <c r="C1" s="180"/>
      <c r="D1" s="181"/>
    </row>
    <row r="2" spans="1:4" ht="18" customHeight="1" x14ac:dyDescent="0.3">
      <c r="A2" s="176"/>
      <c r="B2" s="180"/>
      <c r="C2" s="180"/>
      <c r="D2" s="181"/>
    </row>
    <row r="3" spans="1:4" ht="18" customHeight="1" x14ac:dyDescent="0.3">
      <c r="A3" s="176"/>
      <c r="B3" s="188" t="s">
        <v>12</v>
      </c>
      <c r="C3" s="182"/>
      <c r="D3" s="182"/>
    </row>
    <row r="4" spans="1:4" ht="15" customHeight="1" x14ac:dyDescent="0.3">
      <c r="A4" s="177"/>
      <c r="B4" s="183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77"/>
      <c r="B5" s="184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77"/>
      <c r="B6" s="184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77"/>
      <c r="B7" s="186"/>
      <c r="D7" s="180"/>
    </row>
    <row r="8" spans="1:4" x14ac:dyDescent="0.25">
      <c r="A8" s="178"/>
      <c r="B8" s="183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78"/>
      <c r="B9" s="184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78"/>
      <c r="B10" s="184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78"/>
      <c r="B11" s="184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78"/>
      <c r="B12" s="187"/>
      <c r="D12" s="185"/>
    </row>
    <row r="13" spans="1:4" x14ac:dyDescent="0.25">
      <c r="B13" s="183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4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4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4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5"/>
    </row>
    <row r="18" spans="2:4" x14ac:dyDescent="0.25">
      <c r="B18" s="183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4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4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4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5"/>
    </row>
    <row r="23" spans="2:4" x14ac:dyDescent="0.25">
      <c r="B23" s="183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4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4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4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5"/>
    </row>
    <row r="28" spans="2:4" x14ac:dyDescent="0.25">
      <c r="B28" s="183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4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4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4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5"/>
    </row>
    <row r="33" spans="2:4" x14ac:dyDescent="0.25">
      <c r="B33" s="183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4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4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4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5"/>
    </row>
    <row r="38" spans="2:4" x14ac:dyDescent="0.25">
      <c r="B38" s="183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4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4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4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5"/>
    </row>
    <row r="43" spans="2:4" x14ac:dyDescent="0.25">
      <c r="B43" s="183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4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4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4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5"/>
    </row>
    <row r="48" spans="2:4" x14ac:dyDescent="0.25">
      <c r="B48" s="183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4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4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4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5"/>
    </row>
    <row r="53" spans="2:4" x14ac:dyDescent="0.25">
      <c r="B53" s="183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4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4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4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5"/>
    </row>
    <row r="58" spans="2:4" x14ac:dyDescent="0.25">
      <c r="B58" s="183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4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4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4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SE: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77283.0323577573</v>
      </c>
      <c r="C3" s="205">
        <f>ISI!C$3+NFM!C$3+CHI!C$3+NMM!C$3+PPA!C$3+FBT!C$3+TRE!C$3+MAE!C$3+TEL!C$3+WWP!C$3+OIS!C$3</f>
        <v>76039.375708861393</v>
      </c>
      <c r="D3" s="205">
        <f>ISI!D$3+NFM!D$3+CHI!D$3+NMM!D$3+PPA!D$3+FBT!D$3+TRE!D$3+MAE!D$3+TEL!D$3+WWP!D$3+OIS!D$3</f>
        <v>76538.387577520305</v>
      </c>
      <c r="E3" s="205">
        <f>ISI!E$3+NFM!E$3+CHI!E$3+NMM!E$3+PPA!E$3+FBT!E$3+TRE!E$3+MAE!E$3+TEL!E$3+WWP!E$3+OIS!E$3</f>
        <v>76369.810610073342</v>
      </c>
      <c r="F3" s="205">
        <f>ISI!F$3+NFM!F$3+CHI!F$3+NMM!F$3+PPA!F$3+FBT!F$3+TRE!F$3+MAE!F$3+TEL!F$3+WWP!F$3+OIS!F$3</f>
        <v>78524.216658054211</v>
      </c>
      <c r="G3" s="205">
        <f>ISI!G$3+NFM!G$3+CHI!G$3+NMM!G$3+PPA!G$3+FBT!G$3+TRE!G$3+MAE!G$3+TEL!G$3+WWP!G$3+OIS!G$3</f>
        <v>80267.892177263042</v>
      </c>
      <c r="H3" s="205">
        <f>ISI!H$3+NFM!H$3+CHI!H$3+NMM!H$3+PPA!H$3+FBT!H$3+TRE!H$3+MAE!H$3+TEL!H$3+WWP!H$3+OIS!H$3</f>
        <v>85596.338821995014</v>
      </c>
      <c r="I3" s="205">
        <f>ISI!I$3+NFM!I$3+CHI!I$3+NMM!I$3+PPA!I$3+FBT!I$3+TRE!I$3+MAE!I$3+TEL!I$3+WWP!I$3+OIS!I$3</f>
        <v>89609.458083493606</v>
      </c>
      <c r="J3" s="205">
        <f>ISI!J$3+NFM!J$3+CHI!J$3+NMM!J$3+PPA!J$3+FBT!J$3+TRE!J$3+MAE!J$3+TEL!J$3+WWP!J$3+OIS!J$3</f>
        <v>83415.62988220001</v>
      </c>
      <c r="K3" s="205">
        <f>ISI!K$3+NFM!K$3+CHI!K$3+NMM!K$3+PPA!K$3+FBT!K$3+TRE!K$3+MAE!K$3+TEL!K$3+WWP!K$3+OIS!K$3</f>
        <v>71677.51060820368</v>
      </c>
      <c r="L3" s="205">
        <f>ISI!L$3+NFM!L$3+CHI!L$3+NMM!L$3+PPA!L$3+FBT!L$3+TRE!L$3+MAE!L$3+TEL!L$3+WWP!L$3+OIS!L$3</f>
        <v>81732.016121966182</v>
      </c>
      <c r="M3" s="205">
        <f>ISI!M$3+NFM!M$3+CHI!M$3+NMM!M$3+PPA!M$3+FBT!M$3+TRE!M$3+MAE!M$3+TEL!M$3+WWP!M$3+OIS!M$3</f>
        <v>84660.018876441376</v>
      </c>
      <c r="N3" s="205">
        <f>ISI!N$3+NFM!N$3+CHI!N$3+NMM!N$3+PPA!N$3+FBT!N$3+TRE!N$3+MAE!N$3+TEL!N$3+WWP!N$3+OIS!N$3</f>
        <v>81163.286877544626</v>
      </c>
      <c r="O3" s="205">
        <f>ISI!O$3+NFM!O$3+CHI!O$3+NMM!O$3+PPA!O$3+FBT!O$3+TRE!O$3+MAE!O$3+TEL!O$3+WWP!O$3+OIS!O$3</f>
        <v>78583.814193647806</v>
      </c>
      <c r="P3" s="205">
        <f>ISI!P$3+NFM!P$3+CHI!P$3+NMM!P$3+PPA!P$3+FBT!P$3+TRE!P$3+MAE!P$3+TEL!P$3+WWP!P$3+OIS!P$3</f>
        <v>79806.841126329076</v>
      </c>
      <c r="Q3" s="205">
        <f>ISI!Q$3+NFM!Q$3+CHI!Q$3+NMM!Q$3+PPA!Q$3+FBT!Q$3+TRE!Q$3+MAE!Q$3+TEL!Q$3+WWP!Q$3+OIS!Q$3</f>
        <v>86691.1</v>
      </c>
      <c r="R3" s="205">
        <f>ISI!R$3+NFM!R$3+CHI!R$3+NMM!R$3+PPA!R$3+FBT!R$3+TRE!R$3+MAE!R$3+TEL!R$3+WWP!R$3+OIS!R$3</f>
        <v>86876.775692083786</v>
      </c>
      <c r="S3" s="205">
        <f>ISI!S$3+NFM!S$3+CHI!S$3+NMM!S$3+PPA!S$3+FBT!S$3+TRE!S$3+MAE!S$3+TEL!S$3+WWP!S$3+OIS!S$3</f>
        <v>91275.129750044754</v>
      </c>
      <c r="T3" s="205">
        <f>ISI!T$3+NFM!T$3+CHI!T$3+NMM!T$3+PPA!T$3+FBT!T$3+TRE!T$3+MAE!T$3+TEL!T$3+WWP!T$3+OIS!T$3</f>
        <v>93181.597110837465</v>
      </c>
      <c r="U3" s="205">
        <f>ISI!U$3+NFM!U$3+CHI!U$3+NMM!U$3+PPA!U$3+FBT!U$3+TRE!U$3+MAE!U$3+TEL!U$3+WWP!U$3+OIS!U$3</f>
        <v>93575.66426000293</v>
      </c>
      <c r="V3" s="205">
        <f>ISI!V$3+NFM!V$3+CHI!V$3+NMM!V$3+PPA!V$3+FBT!V$3+TRE!V$3+MAE!V$3+TEL!V$3+WWP!V$3+OIS!V$3</f>
        <v>90946.198901032563</v>
      </c>
      <c r="W3" s="205">
        <f>ISI!W$3+NFM!W$3+CHI!W$3+NMM!W$3+PPA!W$3+FBT!W$3+TRE!W$3+MAE!W$3+TEL!W$3+WWP!W$3+OIS!W$3</f>
        <v>99970.595232430889</v>
      </c>
    </row>
    <row r="4" spans="1:23" ht="12" customHeight="1" x14ac:dyDescent="0.25">
      <c r="A4" s="12" t="s">
        <v>16</v>
      </c>
      <c r="B4" s="206">
        <f>ISI!B$3</f>
        <v>1776.6306374646138</v>
      </c>
      <c r="C4" s="206">
        <f>ISI!C$3</f>
        <v>1842.9953242666722</v>
      </c>
      <c r="D4" s="206">
        <f>ISI!D$3</f>
        <v>1813.8418514643272</v>
      </c>
      <c r="E4" s="206">
        <f>ISI!E$3</f>
        <v>1737.1283644525347</v>
      </c>
      <c r="F4" s="206">
        <f>ISI!F$3</f>
        <v>1946.8641252726209</v>
      </c>
      <c r="G4" s="206">
        <f>ISI!G$3</f>
        <v>2082.4127243230346</v>
      </c>
      <c r="H4" s="206">
        <f>ISI!H$3</f>
        <v>2245.7845171101271</v>
      </c>
      <c r="I4" s="206">
        <f>ISI!I$3</f>
        <v>2913.430629653597</v>
      </c>
      <c r="J4" s="206">
        <f>ISI!J$3</f>
        <v>2121.3145754760785</v>
      </c>
      <c r="K4" s="206">
        <f>ISI!K$3</f>
        <v>634.68193131935595</v>
      </c>
      <c r="L4" s="206">
        <f>ISI!L$3</f>
        <v>2279.3240180622633</v>
      </c>
      <c r="M4" s="206">
        <f>ISI!M$3</f>
        <v>2382.7022996630917</v>
      </c>
      <c r="N4" s="206">
        <f>ISI!N$3</f>
        <v>2046.8221365795437</v>
      </c>
      <c r="O4" s="206">
        <f>ISI!O$3</f>
        <v>2282.6408687555222</v>
      </c>
      <c r="P4" s="206">
        <f>ISI!P$3</f>
        <v>2451.0385843229951</v>
      </c>
      <c r="Q4" s="206">
        <f>ISI!Q$3</f>
        <v>2462.4337583964352</v>
      </c>
      <c r="R4" s="206">
        <f>ISI!R$3</f>
        <v>2620.9720142324759</v>
      </c>
      <c r="S4" s="206">
        <f>ISI!S$3</f>
        <v>2241.7662838446117</v>
      </c>
      <c r="T4" s="206">
        <f>ISI!T$3</f>
        <v>2650.0208732354904</v>
      </c>
      <c r="U4" s="206">
        <f>ISI!U$3</f>
        <v>2511.7099735949478</v>
      </c>
      <c r="V4" s="206">
        <f>ISI!V$3</f>
        <v>2957.8747193387194</v>
      </c>
      <c r="W4" s="206">
        <f>ISI!W$3</f>
        <v>2694.2570288250004</v>
      </c>
    </row>
    <row r="5" spans="1:23" ht="12" customHeight="1" x14ac:dyDescent="0.25">
      <c r="A5" s="13" t="s">
        <v>20</v>
      </c>
      <c r="B5" s="207">
        <f>NFM!B$3</f>
        <v>459.00671579537811</v>
      </c>
      <c r="C5" s="207">
        <f>NFM!C$3</f>
        <v>476.15256271000339</v>
      </c>
      <c r="D5" s="207">
        <f>NFM!D$3</f>
        <v>468.62053015194141</v>
      </c>
      <c r="E5" s="207">
        <f>NFM!E$3</f>
        <v>448.80098804343402</v>
      </c>
      <c r="F5" s="207">
        <f>NFM!F$3</f>
        <v>502.98789708844402</v>
      </c>
      <c r="G5" s="207">
        <f>NFM!G$3</f>
        <v>538.00796032994288</v>
      </c>
      <c r="H5" s="207">
        <f>NFM!H$3</f>
        <v>580.21636790745754</v>
      </c>
      <c r="I5" s="207">
        <f>NFM!I$3</f>
        <v>752.70807381964596</v>
      </c>
      <c r="J5" s="207">
        <f>NFM!J$3</f>
        <v>548.05856429881351</v>
      </c>
      <c r="K5" s="207">
        <f>NFM!K$3</f>
        <v>320.85585848446908</v>
      </c>
      <c r="L5" s="207">
        <f>NFM!L$3</f>
        <v>726.45886111061009</v>
      </c>
      <c r="M5" s="207">
        <f>NFM!M$3</f>
        <v>810.69915300218008</v>
      </c>
      <c r="N5" s="207">
        <f>NFM!N$3</f>
        <v>846.02941368666347</v>
      </c>
      <c r="O5" s="207">
        <f>NFM!O$3</f>
        <v>786.32365194154045</v>
      </c>
      <c r="P5" s="207">
        <f>NFM!P$3</f>
        <v>789.69386776027568</v>
      </c>
      <c r="Q5" s="207">
        <f>NFM!Q$3</f>
        <v>683.06624160356432</v>
      </c>
      <c r="R5" s="207">
        <f>NFM!R$3</f>
        <v>544.32061982292998</v>
      </c>
      <c r="S5" s="207">
        <f>NFM!S$3</f>
        <v>674.27897456179971</v>
      </c>
      <c r="T5" s="207">
        <f>NFM!T$3</f>
        <v>837.56669674288275</v>
      </c>
      <c r="U5" s="207">
        <f>NFM!U$3</f>
        <v>871.38650795974263</v>
      </c>
      <c r="V5" s="207">
        <f>NFM!V$3</f>
        <v>899.98410561146466</v>
      </c>
      <c r="W5" s="207">
        <f>NFM!W$3</f>
        <v>879.32626089284713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272.77496381027061</v>
      </c>
      <c r="C7" s="206">
        <f>NFM!C$5</f>
        <v>282.96426520976974</v>
      </c>
      <c r="D7" s="206">
        <f>NFM!D$5</f>
        <v>278.4881871095115</v>
      </c>
      <c r="E7" s="206">
        <f>NFM!E$5</f>
        <v>266.70998279279229</v>
      </c>
      <c r="F7" s="206">
        <f>NFM!F$5</f>
        <v>298.91176033787775</v>
      </c>
      <c r="G7" s="206">
        <f>NFM!G$5</f>
        <v>319.72321288227084</v>
      </c>
      <c r="H7" s="206">
        <f>NFM!H$5</f>
        <v>344.8064991463836</v>
      </c>
      <c r="I7" s="206">
        <f>NFM!I$5</f>
        <v>447.31353710167184</v>
      </c>
      <c r="J7" s="206">
        <f>NFM!J$5</f>
        <v>325.69600813675731</v>
      </c>
      <c r="K7" s="206">
        <f>NFM!K$5</f>
        <v>149.23807627036149</v>
      </c>
      <c r="L7" s="206">
        <f>NFM!L$5</f>
        <v>372.63725163852297</v>
      </c>
      <c r="M7" s="206">
        <f>NFM!M$5</f>
        <v>431.3895132694887</v>
      </c>
      <c r="N7" s="206">
        <f>NFM!N$5</f>
        <v>475.32621835208727</v>
      </c>
      <c r="O7" s="206">
        <f>NFM!O$5</f>
        <v>478.33273004696434</v>
      </c>
      <c r="P7" s="206">
        <f>NFM!P$5</f>
        <v>432.12209808500751</v>
      </c>
      <c r="Q7" s="206">
        <f>NFM!Q$5</f>
        <v>427.2023720101015</v>
      </c>
      <c r="R7" s="206">
        <f>NFM!R$5</f>
        <v>469.85390067461958</v>
      </c>
      <c r="S7" s="206">
        <f>NFM!S$5</f>
        <v>470.34656071145861</v>
      </c>
      <c r="T7" s="206">
        <f>NFM!T$5</f>
        <v>489.60417395009688</v>
      </c>
      <c r="U7" s="206">
        <f>NFM!U$5</f>
        <v>471.38650795974269</v>
      </c>
      <c r="V7" s="206">
        <f>NFM!V$5</f>
        <v>445.96355063947237</v>
      </c>
      <c r="W7" s="206">
        <f>NFM!W$5</f>
        <v>450.10591798534438</v>
      </c>
    </row>
    <row r="8" spans="1:23" ht="12" customHeight="1" x14ac:dyDescent="0.25">
      <c r="A8" s="14" t="s">
        <v>45</v>
      </c>
      <c r="B8" s="206">
        <f>NFM!B$8</f>
        <v>186.23175198510751</v>
      </c>
      <c r="C8" s="206">
        <f>NFM!C$8</f>
        <v>193.18829750023369</v>
      </c>
      <c r="D8" s="206">
        <f>NFM!D$8</f>
        <v>190.13234304242991</v>
      </c>
      <c r="E8" s="206">
        <f>NFM!E$8</f>
        <v>182.0910052506417</v>
      </c>
      <c r="F8" s="206">
        <f>NFM!F$8</f>
        <v>204.07613675056629</v>
      </c>
      <c r="G8" s="206">
        <f>NFM!G$8</f>
        <v>218.284747447672</v>
      </c>
      <c r="H8" s="206">
        <f>NFM!H$8</f>
        <v>235.40986876107391</v>
      </c>
      <c r="I8" s="206">
        <f>NFM!I$8</f>
        <v>305.39453671797412</v>
      </c>
      <c r="J8" s="206">
        <f>NFM!J$8</f>
        <v>222.36255616205619</v>
      </c>
      <c r="K8" s="206">
        <f>NFM!K$8</f>
        <v>171.61778221410759</v>
      </c>
      <c r="L8" s="206">
        <f>NFM!L$8</f>
        <v>353.82160947208718</v>
      </c>
      <c r="M8" s="206">
        <f>NFM!M$8</f>
        <v>379.30963973269138</v>
      </c>
      <c r="N8" s="206">
        <f>NFM!N$8</f>
        <v>370.70319533457621</v>
      </c>
      <c r="O8" s="206">
        <f>NFM!O$8</f>
        <v>307.9909218945761</v>
      </c>
      <c r="P8" s="206">
        <f>NFM!P$8</f>
        <v>357.57176967526817</v>
      </c>
      <c r="Q8" s="206">
        <f>NFM!Q$8</f>
        <v>255.86386959346279</v>
      </c>
      <c r="R8" s="206">
        <f>NFM!R$8</f>
        <v>74.466719148310403</v>
      </c>
      <c r="S8" s="206">
        <f>NFM!S$8</f>
        <v>203.93241385034111</v>
      </c>
      <c r="T8" s="206">
        <f>NFM!T$8</f>
        <v>347.96252279278588</v>
      </c>
      <c r="U8" s="206">
        <f>NFM!U$8</f>
        <v>400</v>
      </c>
      <c r="V8" s="206">
        <f>NFM!V$8</f>
        <v>454.02055497199223</v>
      </c>
      <c r="W8" s="206">
        <f>NFM!W$8</f>
        <v>429.22034290750281</v>
      </c>
    </row>
    <row r="9" spans="1:23" ht="12" customHeight="1" x14ac:dyDescent="0.25">
      <c r="A9" s="13" t="s">
        <v>21</v>
      </c>
      <c r="B9" s="207">
        <f>CHI!B$3</f>
        <v>8157.0146912982291</v>
      </c>
      <c r="C9" s="207">
        <f>CHI!C$3</f>
        <v>8709.7490014300529</v>
      </c>
      <c r="D9" s="207">
        <f>CHI!D$3</f>
        <v>9515.2877265516072</v>
      </c>
      <c r="E9" s="207">
        <f>CHI!E$3</f>
        <v>8800.8051131749035</v>
      </c>
      <c r="F9" s="207">
        <f>CHI!F$3</f>
        <v>8550.7586790059613</v>
      </c>
      <c r="G9" s="207">
        <f>CHI!G$3</f>
        <v>9243.2908051033828</v>
      </c>
      <c r="H9" s="207">
        <f>CHI!H$3</f>
        <v>9622.1207816102688</v>
      </c>
      <c r="I9" s="207">
        <f>CHI!I$3</f>
        <v>9255.0062224233498</v>
      </c>
      <c r="J9" s="207">
        <f>CHI!J$3</f>
        <v>8494.7143948637913</v>
      </c>
      <c r="K9" s="207">
        <f>CHI!K$3</f>
        <v>9939.1181354160344</v>
      </c>
      <c r="L9" s="207">
        <f>CHI!L$3</f>
        <v>9642.2938754052429</v>
      </c>
      <c r="M9" s="207">
        <f>CHI!M$3</f>
        <v>9040.0714021913027</v>
      </c>
      <c r="N9" s="207">
        <f>CHI!N$3</f>
        <v>8843.9555277168747</v>
      </c>
      <c r="O9" s="207">
        <f>CHI!O$3</f>
        <v>8373.9054206363635</v>
      </c>
      <c r="P9" s="207">
        <f>CHI!P$3</f>
        <v>7648.275793473179</v>
      </c>
      <c r="Q9" s="207">
        <f>CHI!Q$3</f>
        <v>8290.3000000000029</v>
      </c>
      <c r="R9" s="207">
        <f>CHI!R$3</f>
        <v>6850.2586902993762</v>
      </c>
      <c r="S9" s="207">
        <f>CHI!S$3</f>
        <v>6318.7774662451056</v>
      </c>
      <c r="T9" s="207">
        <f>CHI!T$3</f>
        <v>6546.1469209516026</v>
      </c>
      <c r="U9" s="207">
        <f>CHI!U$3</f>
        <v>8173.2589833752954</v>
      </c>
      <c r="V9" s="207">
        <f>CHI!V$3</f>
        <v>8013.3043495763204</v>
      </c>
      <c r="W9" s="207">
        <f>CHI!W$3</f>
        <v>8132.4641956511405</v>
      </c>
    </row>
    <row r="10" spans="1:23" ht="12" customHeight="1" x14ac:dyDescent="0.25">
      <c r="A10" s="14" t="s">
        <v>57</v>
      </c>
      <c r="B10" s="206">
        <f>CHI!B$5</f>
        <v>3797.317447545563</v>
      </c>
      <c r="C10" s="206">
        <f>CHI!C$5</f>
        <v>3924.700858236652</v>
      </c>
      <c r="D10" s="206">
        <f>CHI!D$5</f>
        <v>4021.2424573977878</v>
      </c>
      <c r="E10" s="206">
        <f>CHI!E$5</f>
        <v>3906.234365257556</v>
      </c>
      <c r="F10" s="206">
        <f>CHI!F$5</f>
        <v>3868.2929100514111</v>
      </c>
      <c r="G10" s="206">
        <f>CHI!G$5</f>
        <v>3976.049815794383</v>
      </c>
      <c r="H10" s="206">
        <f>CHI!H$5</f>
        <v>4224.8566646624085</v>
      </c>
      <c r="I10" s="206">
        <f>CHI!I$5</f>
        <v>4150.7506849503388</v>
      </c>
      <c r="J10" s="206">
        <f>CHI!J$5</f>
        <v>4042.3227833775741</v>
      </c>
      <c r="K10" s="206">
        <f>CHI!K$5</f>
        <v>4596.9468893529383</v>
      </c>
      <c r="L10" s="206">
        <f>CHI!L$5</f>
        <v>4547.2073984481149</v>
      </c>
      <c r="M10" s="206">
        <f>CHI!M$5</f>
        <v>4191.7509370505823</v>
      </c>
      <c r="N10" s="206">
        <f>CHI!N$5</f>
        <v>4018.8661353771422</v>
      </c>
      <c r="O10" s="206">
        <f>CHI!O$5</f>
        <v>3840.470268632218</v>
      </c>
      <c r="P10" s="206">
        <f>CHI!P$5</f>
        <v>3632.1959501683641</v>
      </c>
      <c r="Q10" s="206">
        <f>CHI!Q$5</f>
        <v>4221.6798289587296</v>
      </c>
      <c r="R10" s="206">
        <f>CHI!R$5</f>
        <v>3405.131902222302</v>
      </c>
      <c r="S10" s="206">
        <f>CHI!S$5</f>
        <v>3309.3581023016882</v>
      </c>
      <c r="T10" s="206">
        <f>CHI!T$5</f>
        <v>3198.297079987728</v>
      </c>
      <c r="U10" s="206">
        <f>CHI!U$5</f>
        <v>3998.8007581299648</v>
      </c>
      <c r="V10" s="206">
        <f>CHI!V$5</f>
        <v>3323.0849341645958</v>
      </c>
      <c r="W10" s="206">
        <f>CHI!W$5</f>
        <v>3269.5351795629172</v>
      </c>
    </row>
    <row r="11" spans="1:23" ht="12" customHeight="1" x14ac:dyDescent="0.25">
      <c r="A11" s="14" t="s">
        <v>47</v>
      </c>
      <c r="B11" s="206">
        <f>CHI!B$6</f>
        <v>2728.2943054930201</v>
      </c>
      <c r="C11" s="206">
        <f>CHI!C$6</f>
        <v>3046.065757478078</v>
      </c>
      <c r="D11" s="206">
        <f>CHI!D$6</f>
        <v>3296.6823144285408</v>
      </c>
      <c r="E11" s="206">
        <f>CHI!E$6</f>
        <v>2999.0889070351282</v>
      </c>
      <c r="F11" s="206">
        <f>CHI!F$6</f>
        <v>2903.5383138117868</v>
      </c>
      <c r="G11" s="206">
        <f>CHI!G$6</f>
        <v>3178.314573442367</v>
      </c>
      <c r="H11" s="206">
        <f>CHI!H$6</f>
        <v>3065.329039664251</v>
      </c>
      <c r="I11" s="206">
        <f>CHI!I$6</f>
        <v>2885.931382019975</v>
      </c>
      <c r="J11" s="206">
        <f>CHI!J$6</f>
        <v>2631.529830048597</v>
      </c>
      <c r="K11" s="206">
        <f>CHI!K$6</f>
        <v>2992.3095254265331</v>
      </c>
      <c r="L11" s="206">
        <f>CHI!L$6</f>
        <v>2597.9198242021562</v>
      </c>
      <c r="M11" s="206">
        <f>CHI!M$6</f>
        <v>2504.961893608121</v>
      </c>
      <c r="N11" s="206">
        <f>CHI!N$6</f>
        <v>2475.1341707688871</v>
      </c>
      <c r="O11" s="206">
        <f>CHI!O$6</f>
        <v>2392.3997551964881</v>
      </c>
      <c r="P11" s="206">
        <f>CHI!P$6</f>
        <v>2310.2243505174729</v>
      </c>
      <c r="Q11" s="206">
        <f>CHI!Q$6</f>
        <v>2052.1801443577642</v>
      </c>
      <c r="R11" s="206">
        <f>CHI!R$6</f>
        <v>2130.90105069219</v>
      </c>
      <c r="S11" s="206">
        <f>CHI!S$6</f>
        <v>1938.711693305625</v>
      </c>
      <c r="T11" s="206">
        <f>CHI!T$6</f>
        <v>2247.415222891068</v>
      </c>
      <c r="U11" s="206">
        <f>CHI!U$6</f>
        <v>2303.9930684432989</v>
      </c>
      <c r="V11" s="206">
        <f>CHI!V$6</f>
        <v>2827.3877363160409</v>
      </c>
      <c r="W11" s="206">
        <f>CHI!W$6</f>
        <v>2819.7920106439628</v>
      </c>
    </row>
    <row r="12" spans="1:23" ht="12" customHeight="1" x14ac:dyDescent="0.25">
      <c r="A12" s="14" t="s">
        <v>48</v>
      </c>
      <c r="B12" s="206">
        <f>CHI!B$7</f>
        <v>1631.402938259645</v>
      </c>
      <c r="C12" s="206">
        <f>CHI!C$7</f>
        <v>1738.9823857153219</v>
      </c>
      <c r="D12" s="206">
        <f>CHI!D$7</f>
        <v>2197.3629547252781</v>
      </c>
      <c r="E12" s="206">
        <f>CHI!E$7</f>
        <v>1895.4818408822191</v>
      </c>
      <c r="F12" s="206">
        <f>CHI!F$7</f>
        <v>1778.9274551427641</v>
      </c>
      <c r="G12" s="206">
        <f>CHI!G$7</f>
        <v>2088.9264158666329</v>
      </c>
      <c r="H12" s="206">
        <f>CHI!H$7</f>
        <v>2331.9350772836092</v>
      </c>
      <c r="I12" s="206">
        <f>CHI!I$7</f>
        <v>2218.3241554530359</v>
      </c>
      <c r="J12" s="206">
        <f>CHI!J$7</f>
        <v>1820.86178143762</v>
      </c>
      <c r="K12" s="206">
        <f>CHI!K$7</f>
        <v>2349.8617206365629</v>
      </c>
      <c r="L12" s="206">
        <f>CHI!L$7</f>
        <v>2497.1666527549719</v>
      </c>
      <c r="M12" s="206">
        <f>CHI!M$7</f>
        <v>2343.3585715325989</v>
      </c>
      <c r="N12" s="206">
        <f>CHI!N$7</f>
        <v>2349.9552215708459</v>
      </c>
      <c r="O12" s="206">
        <f>CHI!O$7</f>
        <v>2141.0353968076579</v>
      </c>
      <c r="P12" s="206">
        <f>CHI!P$7</f>
        <v>1705.855492787342</v>
      </c>
      <c r="Q12" s="206">
        <f>CHI!Q$7</f>
        <v>2016.4400266835089</v>
      </c>
      <c r="R12" s="206">
        <f>CHI!R$7</f>
        <v>1314.225737384884</v>
      </c>
      <c r="S12" s="206">
        <f>CHI!S$7</f>
        <v>1070.7076706377929</v>
      </c>
      <c r="T12" s="206">
        <f>CHI!T$7</f>
        <v>1100.4346180728071</v>
      </c>
      <c r="U12" s="206">
        <f>CHI!U$7</f>
        <v>1870.465156802032</v>
      </c>
      <c r="V12" s="206">
        <f>CHI!V$7</f>
        <v>1862.831679095684</v>
      </c>
      <c r="W12" s="206">
        <f>CHI!W$7</f>
        <v>2043.13700544426</v>
      </c>
    </row>
    <row r="13" spans="1:23" ht="12" customHeight="1" x14ac:dyDescent="0.25">
      <c r="A13" s="13" t="s">
        <v>22</v>
      </c>
      <c r="B13" s="207">
        <f>NMM!B$3</f>
        <v>1122.4889872921419</v>
      </c>
      <c r="C13" s="207">
        <f>NMM!C$3</f>
        <v>1189.6543222052367</v>
      </c>
      <c r="D13" s="207">
        <f>NMM!D$3</f>
        <v>1220.3740204797848</v>
      </c>
      <c r="E13" s="207">
        <f>NMM!E$3</f>
        <v>1163.0589592382025</v>
      </c>
      <c r="F13" s="207">
        <f>NMM!F$3</f>
        <v>1173.721050406351</v>
      </c>
      <c r="G13" s="207">
        <f>NMM!G$3</f>
        <v>1258.6057240698681</v>
      </c>
      <c r="H13" s="207">
        <f>NMM!H$3</f>
        <v>1343.9457810280178</v>
      </c>
      <c r="I13" s="207">
        <f>NMM!I$3</f>
        <v>1518.1581626880868</v>
      </c>
      <c r="J13" s="207">
        <f>NMM!J$3</f>
        <v>1494.4521102507667</v>
      </c>
      <c r="K13" s="207">
        <f>NMM!K$3</f>
        <v>1191.8086218559743</v>
      </c>
      <c r="L13" s="207">
        <f>NMM!L$3</f>
        <v>1402.6767721019887</v>
      </c>
      <c r="M13" s="207">
        <f>NMM!M$3</f>
        <v>1752.0210102999713</v>
      </c>
      <c r="N13" s="207">
        <f>NMM!N$3</f>
        <v>1727.2157845286565</v>
      </c>
      <c r="O13" s="207">
        <f>NMM!O$3</f>
        <v>1470.324737252786</v>
      </c>
      <c r="P13" s="207">
        <f>NMM!P$3</f>
        <v>1475.7457305125374</v>
      </c>
      <c r="Q13" s="207">
        <f>NMM!Q$3</f>
        <v>1519</v>
      </c>
      <c r="R13" s="207">
        <f>NMM!R$3</f>
        <v>1558.5218266824841</v>
      </c>
      <c r="S13" s="207">
        <f>NMM!S$3</f>
        <v>1647.6764302332513</v>
      </c>
      <c r="T13" s="207">
        <f>NMM!T$3</f>
        <v>1549.0961019071374</v>
      </c>
      <c r="U13" s="207">
        <f>NMM!U$3</f>
        <v>1624.1859303801423</v>
      </c>
      <c r="V13" s="207">
        <f>NMM!V$3</f>
        <v>1596.622587202866</v>
      </c>
      <c r="W13" s="207">
        <f>NMM!W$3</f>
        <v>1558.1671979825853</v>
      </c>
    </row>
    <row r="14" spans="1:23" ht="12" customHeight="1" x14ac:dyDescent="0.25">
      <c r="A14" s="14" t="s">
        <v>49</v>
      </c>
      <c r="B14" s="206">
        <f>NMM!B$4</f>
        <v>635.09719510021716</v>
      </c>
      <c r="C14" s="206">
        <f>NMM!C$4</f>
        <v>656.42826109876364</v>
      </c>
      <c r="D14" s="206">
        <f>NMM!D$4</f>
        <v>657.12408217722259</v>
      </c>
      <c r="E14" s="206">
        <f>NMM!E$4</f>
        <v>601.55507120207187</v>
      </c>
      <c r="F14" s="206">
        <f>NMM!F$4</f>
        <v>626.76817124521699</v>
      </c>
      <c r="G14" s="206">
        <f>NMM!G$4</f>
        <v>669.00294302783209</v>
      </c>
      <c r="H14" s="206">
        <f>NMM!H$4</f>
        <v>752.13086844128384</v>
      </c>
      <c r="I14" s="206">
        <f>NMM!I$4</f>
        <v>836.2221433889149</v>
      </c>
      <c r="J14" s="206">
        <f>NMM!J$4</f>
        <v>846.89824638784899</v>
      </c>
      <c r="K14" s="206">
        <f>NMM!K$4</f>
        <v>660.93553369550136</v>
      </c>
      <c r="L14" s="206">
        <f>NMM!L$4</f>
        <v>699.24154090791967</v>
      </c>
      <c r="M14" s="206">
        <f>NMM!M$4</f>
        <v>671.34023635252231</v>
      </c>
      <c r="N14" s="206">
        <f>NMM!N$4</f>
        <v>687.17866120197368</v>
      </c>
      <c r="O14" s="206">
        <f>NMM!O$4</f>
        <v>786.65943034886322</v>
      </c>
      <c r="P14" s="206">
        <f>NMM!P$4</f>
        <v>946.28004261242586</v>
      </c>
      <c r="Q14" s="206">
        <f>NMM!Q$4</f>
        <v>832.35637655148696</v>
      </c>
      <c r="R14" s="206">
        <f>NMM!R$4</f>
        <v>1036.819739888891</v>
      </c>
      <c r="S14" s="206">
        <f>NMM!S$4</f>
        <v>1057.649763230645</v>
      </c>
      <c r="T14" s="206">
        <f>NMM!T$4</f>
        <v>1078.0878650554071</v>
      </c>
      <c r="U14" s="206">
        <f>NMM!U$4</f>
        <v>1035.9410054089981</v>
      </c>
      <c r="V14" s="206">
        <f>NMM!V$4</f>
        <v>1016.949246187577</v>
      </c>
      <c r="W14" s="206">
        <f>NMM!W$4</f>
        <v>1023.59222035534</v>
      </c>
    </row>
    <row r="15" spans="1:23" ht="12" customHeight="1" x14ac:dyDescent="0.25">
      <c r="A15" s="14" t="s">
        <v>50</v>
      </c>
      <c r="B15" s="206">
        <f>NMM!B$5</f>
        <v>203.1959514717249</v>
      </c>
      <c r="C15" s="206">
        <f>NMM!C$5</f>
        <v>238.4728939147997</v>
      </c>
      <c r="D15" s="206">
        <f>NMM!D$5</f>
        <v>267.15517408919033</v>
      </c>
      <c r="E15" s="206">
        <f>NMM!E$5</f>
        <v>270.9146992998875</v>
      </c>
      <c r="F15" s="206">
        <f>NMM!F$5</f>
        <v>254.55484534603161</v>
      </c>
      <c r="G15" s="206">
        <f>NMM!G$5</f>
        <v>285.7907413348662</v>
      </c>
      <c r="H15" s="206">
        <f>NMM!H$5</f>
        <v>266.37459182193658</v>
      </c>
      <c r="I15" s="206">
        <f>NMM!I$5</f>
        <v>317.19601867908881</v>
      </c>
      <c r="J15" s="206">
        <f>NMM!J$5</f>
        <v>321.4368064195159</v>
      </c>
      <c r="K15" s="206">
        <f>NMM!K$5</f>
        <v>293.19103358291659</v>
      </c>
      <c r="L15" s="206">
        <f>NMM!L$5</f>
        <v>416.8858117654791</v>
      </c>
      <c r="M15" s="206">
        <f>NMM!M$5</f>
        <v>754.06398155560316</v>
      </c>
      <c r="N15" s="206">
        <f>NMM!N$5</f>
        <v>716.06442052995817</v>
      </c>
      <c r="O15" s="206">
        <f>NMM!O$5</f>
        <v>394.38384526053608</v>
      </c>
      <c r="P15" s="206">
        <f>NMM!P$5</f>
        <v>241.80087706410291</v>
      </c>
      <c r="Q15" s="206">
        <f>NMM!Q$5</f>
        <v>411.48314238958909</v>
      </c>
      <c r="R15" s="206">
        <f>NMM!R$5</f>
        <v>172.0305334654083</v>
      </c>
      <c r="S15" s="206">
        <f>NMM!S$5</f>
        <v>225.3877943633957</v>
      </c>
      <c r="T15" s="206">
        <f>NMM!T$5</f>
        <v>111.1433847936006</v>
      </c>
      <c r="U15" s="206">
        <f>NMM!U$5</f>
        <v>223.57627085814349</v>
      </c>
      <c r="V15" s="206">
        <f>NMM!V$5</f>
        <v>260.80886970430657</v>
      </c>
      <c r="W15" s="206">
        <f>NMM!W$5</f>
        <v>198.9678272961703</v>
      </c>
    </row>
    <row r="16" spans="1:23" ht="12" customHeight="1" x14ac:dyDescent="0.25">
      <c r="A16" s="14" t="s">
        <v>58</v>
      </c>
      <c r="B16" s="206">
        <f>NMM!B$6</f>
        <v>284.19584072019978</v>
      </c>
      <c r="C16" s="206">
        <f>NMM!C$6</f>
        <v>294.75316719167341</v>
      </c>
      <c r="D16" s="206">
        <f>NMM!D$6</f>
        <v>296.09476421337189</v>
      </c>
      <c r="E16" s="206">
        <f>NMM!E$6</f>
        <v>290.58918873624322</v>
      </c>
      <c r="F16" s="206">
        <f>NMM!F$6</f>
        <v>292.39803381510239</v>
      </c>
      <c r="G16" s="206">
        <f>NMM!G$6</f>
        <v>303.81203970716979</v>
      </c>
      <c r="H16" s="206">
        <f>NMM!H$6</f>
        <v>325.44032076479738</v>
      </c>
      <c r="I16" s="206">
        <f>NMM!I$6</f>
        <v>364.74000062008309</v>
      </c>
      <c r="J16" s="206">
        <f>NMM!J$6</f>
        <v>326.11705744340179</v>
      </c>
      <c r="K16" s="206">
        <f>NMM!K$6</f>
        <v>237.6820545775563</v>
      </c>
      <c r="L16" s="206">
        <f>NMM!L$6</f>
        <v>286.54941942858989</v>
      </c>
      <c r="M16" s="206">
        <f>NMM!M$6</f>
        <v>326.61679239184571</v>
      </c>
      <c r="N16" s="206">
        <f>NMM!N$6</f>
        <v>323.9727027967246</v>
      </c>
      <c r="O16" s="206">
        <f>NMM!O$6</f>
        <v>289.28146164338688</v>
      </c>
      <c r="P16" s="206">
        <f>NMM!P$6</f>
        <v>287.66481083600871</v>
      </c>
      <c r="Q16" s="206">
        <f>NMM!Q$6</f>
        <v>275.16048105892389</v>
      </c>
      <c r="R16" s="206">
        <f>NMM!R$6</f>
        <v>349.6715533281847</v>
      </c>
      <c r="S16" s="206">
        <f>NMM!S$6</f>
        <v>364.63887263921049</v>
      </c>
      <c r="T16" s="206">
        <f>NMM!T$6</f>
        <v>359.86485205812971</v>
      </c>
      <c r="U16" s="206">
        <f>NMM!U$6</f>
        <v>364.66865411300068</v>
      </c>
      <c r="V16" s="206">
        <f>NMM!V$6</f>
        <v>318.86447131098242</v>
      </c>
      <c r="W16" s="206">
        <f>NMM!W$6</f>
        <v>335.60715033107499</v>
      </c>
    </row>
    <row r="17" spans="1:23" ht="12" customHeight="1" x14ac:dyDescent="0.25">
      <c r="A17" s="13" t="s">
        <v>23</v>
      </c>
      <c r="B17" s="207">
        <f>PPA!B$3</f>
        <v>8148.250651537166</v>
      </c>
      <c r="C17" s="207">
        <f>PPA!C$3</f>
        <v>8196.7799201144044</v>
      </c>
      <c r="D17" s="207">
        <f>PPA!D$3</f>
        <v>7474.8810153358017</v>
      </c>
      <c r="E17" s="207">
        <f>PPA!E$3</f>
        <v>7028.3790623491896</v>
      </c>
      <c r="F17" s="207">
        <f>PPA!F$3</f>
        <v>6544.3698031662525</v>
      </c>
      <c r="G17" s="207">
        <f>PPA!G$3</f>
        <v>6110.8666959964812</v>
      </c>
      <c r="H17" s="207">
        <f>PPA!H$3</f>
        <v>6125.4861774227375</v>
      </c>
      <c r="I17" s="207">
        <f>PPA!I$3</f>
        <v>5986.7632085077494</v>
      </c>
      <c r="J17" s="207">
        <f>PPA!J$3</f>
        <v>5196.0862574266448</v>
      </c>
      <c r="K17" s="207">
        <f>PPA!K$3</f>
        <v>4950.9870241682547</v>
      </c>
      <c r="L17" s="207">
        <f>PPA!L$3</f>
        <v>5173.0482782791551</v>
      </c>
      <c r="M17" s="207">
        <f>PPA!M$3</f>
        <v>5178.4028889162455</v>
      </c>
      <c r="N17" s="207">
        <f>PPA!N$3</f>
        <v>4915.2442843720637</v>
      </c>
      <c r="O17" s="207">
        <f>PPA!O$3</f>
        <v>4569.8266976215482</v>
      </c>
      <c r="P17" s="207">
        <f>PPA!P$3</f>
        <v>4849.7597947065315</v>
      </c>
      <c r="Q17" s="207">
        <f>PPA!Q$3</f>
        <v>4822.8999999999996</v>
      </c>
      <c r="R17" s="207">
        <f>PPA!R$3</f>
        <v>4712.051279495181</v>
      </c>
      <c r="S17" s="207">
        <f>PPA!S$3</f>
        <v>4733.8384139672689</v>
      </c>
      <c r="T17" s="207">
        <f>PPA!T$3</f>
        <v>5357.5752558543827</v>
      </c>
      <c r="U17" s="207">
        <f>PPA!U$3</f>
        <v>4824.3898379143166</v>
      </c>
      <c r="V17" s="207">
        <f>PPA!V$3</f>
        <v>4419.2178411126533</v>
      </c>
      <c r="W17" s="207">
        <f>PPA!W$3</f>
        <v>4911.9284388828091</v>
      </c>
    </row>
    <row r="18" spans="1:23" ht="12" customHeight="1" x14ac:dyDescent="0.25">
      <c r="A18" s="14" t="s">
        <v>52</v>
      </c>
      <c r="B18" s="206">
        <f>PPA!B$5</f>
        <v>1140.598547879843</v>
      </c>
      <c r="C18" s="206">
        <f>PPA!C$5</f>
        <v>1131.061669790329</v>
      </c>
      <c r="D18" s="206">
        <f>PPA!D$5</f>
        <v>1036.8337921203499</v>
      </c>
      <c r="E18" s="206">
        <f>PPA!E$5</f>
        <v>977.86263215382439</v>
      </c>
      <c r="F18" s="206">
        <f>PPA!F$5</f>
        <v>876.84465481465611</v>
      </c>
      <c r="G18" s="206">
        <f>PPA!G$5</f>
        <v>796.57618306187499</v>
      </c>
      <c r="H18" s="206">
        <f>PPA!H$5</f>
        <v>806.73065681466267</v>
      </c>
      <c r="I18" s="206">
        <f>PPA!I$5</f>
        <v>834.34481604618713</v>
      </c>
      <c r="J18" s="206">
        <f>PPA!J$5</f>
        <v>675.53507988635249</v>
      </c>
      <c r="K18" s="206">
        <f>PPA!K$5</f>
        <v>413.20259012052401</v>
      </c>
      <c r="L18" s="206">
        <f>PPA!L$5</f>
        <v>1111.100936293456</v>
      </c>
      <c r="M18" s="206">
        <f>PPA!M$5</f>
        <v>811.19846951357192</v>
      </c>
      <c r="N18" s="206">
        <f>PPA!N$5</f>
        <v>487.89615599887969</v>
      </c>
      <c r="O18" s="206">
        <f>PPA!O$5</f>
        <v>626.36721415680324</v>
      </c>
      <c r="P18" s="206">
        <f>PPA!P$5</f>
        <v>870.03746716471039</v>
      </c>
      <c r="Q18" s="206">
        <f>PPA!Q$5</f>
        <v>821.02274273031185</v>
      </c>
      <c r="R18" s="206">
        <f>PPA!R$5</f>
        <v>797.47829563490416</v>
      </c>
      <c r="S18" s="206">
        <f>PPA!S$5</f>
        <v>949.66968802997235</v>
      </c>
      <c r="T18" s="206">
        <f>PPA!T$5</f>
        <v>916.03334373127882</v>
      </c>
      <c r="U18" s="206">
        <f>PPA!U$5</f>
        <v>933.66083777787105</v>
      </c>
      <c r="V18" s="206">
        <f>PPA!V$5</f>
        <v>953.24364522407836</v>
      </c>
      <c r="W18" s="206">
        <f>PPA!W$5</f>
        <v>927.87497351210413</v>
      </c>
    </row>
    <row r="19" spans="1:23" ht="12" customHeight="1" x14ac:dyDescent="0.25">
      <c r="A19" s="14" t="s">
        <v>59</v>
      </c>
      <c r="B19" s="206">
        <f>PPA!B$6</f>
        <v>5362.2036385174442</v>
      </c>
      <c r="C19" s="206">
        <f>PPA!C$6</f>
        <v>5462.7052812427592</v>
      </c>
      <c r="D19" s="206">
        <f>PPA!D$6</f>
        <v>4924.7786303593384</v>
      </c>
      <c r="E19" s="206">
        <f>PPA!E$6</f>
        <v>4632.0341391540142</v>
      </c>
      <c r="F19" s="206">
        <f>PPA!F$6</f>
        <v>4233.0815912510179</v>
      </c>
      <c r="G19" s="206">
        <f>PPA!G$6</f>
        <v>3919.3011549008129</v>
      </c>
      <c r="H19" s="206">
        <f>PPA!H$6</f>
        <v>3966.6582618335901</v>
      </c>
      <c r="I19" s="206">
        <f>PPA!I$6</f>
        <v>3810.2982431234018</v>
      </c>
      <c r="J19" s="206">
        <f>PPA!J$6</f>
        <v>3247.3304365292429</v>
      </c>
      <c r="K19" s="206">
        <f>PPA!K$6</f>
        <v>3469.2154653496191</v>
      </c>
      <c r="L19" s="206">
        <f>PPA!L$6</f>
        <v>2994.086131085849</v>
      </c>
      <c r="M19" s="206">
        <f>PPA!M$6</f>
        <v>3291.7602074941019</v>
      </c>
      <c r="N19" s="206">
        <f>PPA!N$6</f>
        <v>3372.110107702968</v>
      </c>
      <c r="O19" s="206">
        <f>PPA!O$6</f>
        <v>3029.6482761280522</v>
      </c>
      <c r="P19" s="206">
        <f>PPA!P$6</f>
        <v>3061.1733067638152</v>
      </c>
      <c r="Q19" s="206">
        <f>PPA!Q$6</f>
        <v>3118.377257269688</v>
      </c>
      <c r="R19" s="206">
        <f>PPA!R$6</f>
        <v>3054.9635613527248</v>
      </c>
      <c r="S19" s="206">
        <f>PPA!S$6</f>
        <v>2949.5925760834521</v>
      </c>
      <c r="T19" s="206">
        <f>PPA!T$6</f>
        <v>3675.4792239187941</v>
      </c>
      <c r="U19" s="206">
        <f>PPA!U$6</f>
        <v>3260.9044022296189</v>
      </c>
      <c r="V19" s="206">
        <f>PPA!V$6</f>
        <v>2886.9028837697419</v>
      </c>
      <c r="W19" s="206">
        <f>PPA!W$6</f>
        <v>3387.5839407001999</v>
      </c>
    </row>
    <row r="20" spans="1:23" ht="12" customHeight="1" x14ac:dyDescent="0.25">
      <c r="A20" s="14" t="s">
        <v>60</v>
      </c>
      <c r="B20" s="206">
        <f>PPA!B$7</f>
        <v>1645.4484651398791</v>
      </c>
      <c r="C20" s="206">
        <f>PPA!C$7</f>
        <v>1603.012969081316</v>
      </c>
      <c r="D20" s="206">
        <f>PPA!D$7</f>
        <v>1513.2685928561129</v>
      </c>
      <c r="E20" s="206">
        <f>PPA!E$7</f>
        <v>1418.4822910413509</v>
      </c>
      <c r="F20" s="206">
        <f>PPA!F$7</f>
        <v>1434.443557100579</v>
      </c>
      <c r="G20" s="206">
        <f>PPA!G$7</f>
        <v>1394.989358033793</v>
      </c>
      <c r="H20" s="206">
        <f>PPA!H$7</f>
        <v>1352.0972587744841</v>
      </c>
      <c r="I20" s="206">
        <f>PPA!I$7</f>
        <v>1342.1201493381609</v>
      </c>
      <c r="J20" s="206">
        <f>PPA!J$7</f>
        <v>1273.22074101105</v>
      </c>
      <c r="K20" s="206">
        <f>PPA!K$7</f>
        <v>1068.568968698112</v>
      </c>
      <c r="L20" s="206">
        <f>PPA!L$7</f>
        <v>1067.86121089985</v>
      </c>
      <c r="M20" s="206">
        <f>PPA!M$7</f>
        <v>1075.444211908572</v>
      </c>
      <c r="N20" s="206">
        <f>PPA!N$7</f>
        <v>1055.238020670216</v>
      </c>
      <c r="O20" s="206">
        <f>PPA!O$7</f>
        <v>913.81120733669286</v>
      </c>
      <c r="P20" s="206">
        <f>PPA!P$7</f>
        <v>918.54902077800625</v>
      </c>
      <c r="Q20" s="206">
        <f>PPA!Q$7</f>
        <v>883.49999999999955</v>
      </c>
      <c r="R20" s="206">
        <f>PPA!R$7</f>
        <v>859.60942250755215</v>
      </c>
      <c r="S20" s="206">
        <f>PPA!S$7</f>
        <v>834.57614985384453</v>
      </c>
      <c r="T20" s="206">
        <f>PPA!T$7</f>
        <v>766.06268820430978</v>
      </c>
      <c r="U20" s="206">
        <f>PPA!U$7</f>
        <v>629.82459790682697</v>
      </c>
      <c r="V20" s="206">
        <f>PPA!V$7</f>
        <v>579.07131211883325</v>
      </c>
      <c r="W20" s="206">
        <f>PPA!W$7</f>
        <v>596.46952467050505</v>
      </c>
    </row>
    <row r="21" spans="1:23" ht="12" customHeight="1" x14ac:dyDescent="0.25">
      <c r="A21" s="15" t="s">
        <v>61</v>
      </c>
      <c r="B21" s="208">
        <f>FBT!B$3</f>
        <v>4642.7500634239714</v>
      </c>
      <c r="C21" s="208">
        <f>FBT!C$3</f>
        <v>4696.607327777504</v>
      </c>
      <c r="D21" s="208">
        <f>FBT!D$3</f>
        <v>4903.9709629344743</v>
      </c>
      <c r="E21" s="208">
        <f>FBT!E$3</f>
        <v>4757.9363678095979</v>
      </c>
      <c r="F21" s="208">
        <f>FBT!F$3</f>
        <v>4771.5742002160941</v>
      </c>
      <c r="G21" s="208">
        <f>FBT!G$3</f>
        <v>4646.9126407533786</v>
      </c>
      <c r="H21" s="208">
        <f>FBT!H$3</f>
        <v>4809.954118825256</v>
      </c>
      <c r="I21" s="208">
        <f>FBT!I$3</f>
        <v>4574.3862427876456</v>
      </c>
      <c r="J21" s="208">
        <f>FBT!J$3</f>
        <v>4405.4692043653286</v>
      </c>
      <c r="K21" s="208">
        <f>FBT!K$3</f>
        <v>4686.6736363077298</v>
      </c>
      <c r="L21" s="208">
        <f>FBT!L$3</f>
        <v>4668.7987382809079</v>
      </c>
      <c r="M21" s="208">
        <f>FBT!M$3</f>
        <v>4758.9150149780462</v>
      </c>
      <c r="N21" s="208">
        <f>FBT!N$3</f>
        <v>4427.0670216097706</v>
      </c>
      <c r="O21" s="208">
        <f>FBT!O$3</f>
        <v>4633.5988902482486</v>
      </c>
      <c r="P21" s="208">
        <f>FBT!P$3</f>
        <v>4538.9351395975682</v>
      </c>
      <c r="Q21" s="208">
        <f>FBT!Q$3</f>
        <v>4660</v>
      </c>
      <c r="R21" s="208">
        <f>FBT!R$3</f>
        <v>4785.1225663672712</v>
      </c>
      <c r="S21" s="208">
        <f>FBT!S$3</f>
        <v>4696.3550677086441</v>
      </c>
      <c r="T21" s="208">
        <f>FBT!T$3</f>
        <v>4849.9022113683168</v>
      </c>
      <c r="U21" s="208">
        <f>FBT!U$3</f>
        <v>4706.62283348245</v>
      </c>
      <c r="V21" s="208">
        <f>FBT!V$3</f>
        <v>4845.1180484270271</v>
      </c>
      <c r="W21" s="208">
        <f>FBT!W$3</f>
        <v>4629.8710567635726</v>
      </c>
    </row>
    <row r="22" spans="1:23" ht="12" customHeight="1" x14ac:dyDescent="0.25">
      <c r="A22" s="12" t="s">
        <v>62</v>
      </c>
      <c r="B22" s="206">
        <f>TRE!B$3</f>
        <v>8702.9221153624385</v>
      </c>
      <c r="C22" s="206">
        <f>TRE!C$3</f>
        <v>7307.1897036343016</v>
      </c>
      <c r="D22" s="206">
        <f>TRE!D$3</f>
        <v>7075.5011778279904</v>
      </c>
      <c r="E22" s="206">
        <f>TRE!E$3</f>
        <v>7890.5799404404588</v>
      </c>
      <c r="F22" s="206">
        <f>TRE!F$3</f>
        <v>8101.8931742377981</v>
      </c>
      <c r="G22" s="206">
        <f>TRE!G$3</f>
        <v>7548.6617281601884</v>
      </c>
      <c r="H22" s="206">
        <f>TRE!H$3</f>
        <v>7859.4219437780939</v>
      </c>
      <c r="I22" s="206">
        <f>TRE!I$3</f>
        <v>8037.6739450164041</v>
      </c>
      <c r="J22" s="206">
        <f>TRE!J$3</f>
        <v>7778.5633645414009</v>
      </c>
      <c r="K22" s="206">
        <f>TRE!K$3</f>
        <v>5746.7560420638329</v>
      </c>
      <c r="L22" s="206">
        <f>TRE!L$3</f>
        <v>8481.3370717602738</v>
      </c>
      <c r="M22" s="206">
        <f>TRE!M$3</f>
        <v>9366.1003734252554</v>
      </c>
      <c r="N22" s="206">
        <f>TRE!N$3</f>
        <v>7806.0405574694641</v>
      </c>
      <c r="O22" s="206">
        <f>TRE!O$3</f>
        <v>8673.2108624659213</v>
      </c>
      <c r="P22" s="206">
        <f>TRE!P$3</f>
        <v>9334.4871144530971</v>
      </c>
      <c r="Q22" s="206">
        <f>TRE!Q$3</f>
        <v>12656.9</v>
      </c>
      <c r="R22" s="206">
        <f>TRE!R$3</f>
        <v>13250.32647812347</v>
      </c>
      <c r="S22" s="206">
        <f>TRE!S$3</f>
        <v>13637.177116267971</v>
      </c>
      <c r="T22" s="206">
        <f>TRE!T$3</f>
        <v>13320.156875730831</v>
      </c>
      <c r="U22" s="206">
        <f>TRE!U$3</f>
        <v>13336.176941803131</v>
      </c>
      <c r="V22" s="206">
        <f>TRE!V$3</f>
        <v>11506.04834651692</v>
      </c>
      <c r="W22" s="206">
        <f>TRE!W$3</f>
        <v>13121.18761002998</v>
      </c>
    </row>
    <row r="23" spans="1:23" ht="12" customHeight="1" x14ac:dyDescent="0.25">
      <c r="A23" s="12" t="s">
        <v>63</v>
      </c>
      <c r="B23" s="206">
        <f>MAE!B$3</f>
        <v>24521.20666989552</v>
      </c>
      <c r="C23" s="206">
        <f>MAE!C$3</f>
        <v>22699.590709601071</v>
      </c>
      <c r="D23" s="206">
        <f>MAE!D$3</f>
        <v>22227.05639151964</v>
      </c>
      <c r="E23" s="206">
        <f>MAE!E$3</f>
        <v>21881.18695339996</v>
      </c>
      <c r="F23" s="206">
        <f>MAE!F$3</f>
        <v>22731.361864048478</v>
      </c>
      <c r="G23" s="206">
        <f>MAE!G$3</f>
        <v>23189.37943662977</v>
      </c>
      <c r="H23" s="206">
        <f>MAE!H$3</f>
        <v>24419.614784451642</v>
      </c>
      <c r="I23" s="206">
        <f>MAE!I$3</f>
        <v>25546.215635252851</v>
      </c>
      <c r="J23" s="206">
        <f>MAE!J$3</f>
        <v>24059.253515183991</v>
      </c>
      <c r="K23" s="206">
        <f>MAE!K$3</f>
        <v>16561.220097164991</v>
      </c>
      <c r="L23" s="206">
        <f>MAE!L$3</f>
        <v>18872.776658196792</v>
      </c>
      <c r="M23" s="206">
        <f>MAE!M$3</f>
        <v>19588.41150642209</v>
      </c>
      <c r="N23" s="206">
        <f>MAE!N$3</f>
        <v>19399.956937049799</v>
      </c>
      <c r="O23" s="206">
        <f>MAE!O$3</f>
        <v>17466.933829125199</v>
      </c>
      <c r="P23" s="206">
        <f>MAE!P$3</f>
        <v>16925.670635275859</v>
      </c>
      <c r="Q23" s="206">
        <f>MAE!Q$3</f>
        <v>18057.099999999999</v>
      </c>
      <c r="R23" s="206">
        <f>MAE!R$3</f>
        <v>18198.040134379389</v>
      </c>
      <c r="S23" s="206">
        <f>MAE!S$3</f>
        <v>19366.36242518244</v>
      </c>
      <c r="T23" s="206">
        <f>MAE!T$3</f>
        <v>19737.367674907131</v>
      </c>
      <c r="U23" s="206">
        <f>MAE!U$3</f>
        <v>19109.56908928237</v>
      </c>
      <c r="V23" s="206">
        <f>MAE!V$3</f>
        <v>17723.668055471691</v>
      </c>
      <c r="W23" s="206">
        <f>MAE!W$3</f>
        <v>21385.069229671219</v>
      </c>
    </row>
    <row r="24" spans="1:23" ht="12" customHeight="1" x14ac:dyDescent="0.25">
      <c r="A24" s="12" t="s">
        <v>64</v>
      </c>
      <c r="B24" s="206">
        <f>TEL!B$3</f>
        <v>746.09654281694691</v>
      </c>
      <c r="C24" s="206">
        <f>TEL!C$3</f>
        <v>756.81739730755953</v>
      </c>
      <c r="D24" s="206">
        <f>TEL!D$3</f>
        <v>754.41084563242168</v>
      </c>
      <c r="E24" s="206">
        <f>TEL!E$3</f>
        <v>718.95194039337548</v>
      </c>
      <c r="F24" s="206">
        <f>TEL!F$3</f>
        <v>691.03208531028326</v>
      </c>
      <c r="G24" s="206">
        <f>TEL!G$3</f>
        <v>661.46656995755097</v>
      </c>
      <c r="H24" s="206">
        <f>TEL!H$3</f>
        <v>639.30875468709974</v>
      </c>
      <c r="I24" s="206">
        <f>TEL!I$3</f>
        <v>643.96424934947402</v>
      </c>
      <c r="J24" s="206">
        <f>TEL!J$3</f>
        <v>592.19304147517983</v>
      </c>
      <c r="K24" s="206">
        <f>TEL!K$3</f>
        <v>496.4024352745833</v>
      </c>
      <c r="L24" s="206">
        <f>TEL!L$3</f>
        <v>510.82099360378521</v>
      </c>
      <c r="M24" s="206">
        <f>TEL!M$3</f>
        <v>459.70290122696872</v>
      </c>
      <c r="N24" s="206">
        <f>TEL!N$3</f>
        <v>448.0504227998747</v>
      </c>
      <c r="O24" s="206">
        <f>TEL!O$3</f>
        <v>440.52905873399669</v>
      </c>
      <c r="P24" s="206">
        <f>TEL!P$3</f>
        <v>451.56605894230103</v>
      </c>
      <c r="Q24" s="206">
        <f>TEL!Q$3</f>
        <v>493</v>
      </c>
      <c r="R24" s="206">
        <f>TEL!R$3</f>
        <v>494.45236410036591</v>
      </c>
      <c r="S24" s="206">
        <f>TEL!S$3</f>
        <v>484.79786832110398</v>
      </c>
      <c r="T24" s="206">
        <f>TEL!T$3</f>
        <v>500.01552200502908</v>
      </c>
      <c r="U24" s="206">
        <f>TEL!U$3</f>
        <v>491.14666777636751</v>
      </c>
      <c r="V24" s="206">
        <f>TEL!V$3</f>
        <v>438.68123905561259</v>
      </c>
      <c r="W24" s="206">
        <f>TEL!W$3</f>
        <v>447.25698244278442</v>
      </c>
    </row>
    <row r="25" spans="1:23" ht="12" customHeight="1" x14ac:dyDescent="0.25">
      <c r="A25" s="12" t="s">
        <v>65</v>
      </c>
      <c r="B25" s="206">
        <f>WWP!B$3</f>
        <v>2095.0667681450218</v>
      </c>
      <c r="C25" s="206">
        <f>WWP!C$3</f>
        <v>2094.5312885250751</v>
      </c>
      <c r="D25" s="206">
        <f>WWP!D$3</f>
        <v>2199.7740493245519</v>
      </c>
      <c r="E25" s="206">
        <f>WWP!E$3</f>
        <v>2369.1985357298399</v>
      </c>
      <c r="F25" s="206">
        <f>WWP!F$3</f>
        <v>2276.2719030394142</v>
      </c>
      <c r="G25" s="206">
        <f>WWP!G$3</f>
        <v>2912.8072198903701</v>
      </c>
      <c r="H25" s="206">
        <f>WWP!H$3</f>
        <v>3007.5459393995852</v>
      </c>
      <c r="I25" s="206">
        <f>WWP!I$3</f>
        <v>3383.3012784251609</v>
      </c>
      <c r="J25" s="206">
        <f>WWP!J$3</f>
        <v>2344.0261828465859</v>
      </c>
      <c r="K25" s="206">
        <f>WWP!K$3</f>
        <v>2186.8273783900131</v>
      </c>
      <c r="L25" s="206">
        <f>WWP!L$3</f>
        <v>2397.1567510733371</v>
      </c>
      <c r="M25" s="206">
        <f>WWP!M$3</f>
        <v>1983.25741721039</v>
      </c>
      <c r="N25" s="206">
        <f>WWP!N$3</f>
        <v>1832.9157532101469</v>
      </c>
      <c r="O25" s="206">
        <f>WWP!O$3</f>
        <v>1927.134008303871</v>
      </c>
      <c r="P25" s="206">
        <f>WWP!P$3</f>
        <v>2257.4324391529649</v>
      </c>
      <c r="Q25" s="206">
        <f>WWP!Q$3</f>
        <v>2417.5</v>
      </c>
      <c r="R25" s="206">
        <f>WWP!R$3</f>
        <v>2240.6866507830491</v>
      </c>
      <c r="S25" s="206">
        <f>WWP!S$3</f>
        <v>2479.0709697945872</v>
      </c>
      <c r="T25" s="206">
        <f>WWP!T$3</f>
        <v>2481.8651241243001</v>
      </c>
      <c r="U25" s="206">
        <f>WWP!U$3</f>
        <v>2256.0912174112068</v>
      </c>
      <c r="V25" s="206">
        <f>WWP!V$3</f>
        <v>2206.7910552905419</v>
      </c>
      <c r="W25" s="206">
        <f>WWP!W$3</f>
        <v>4066.9933863063238</v>
      </c>
    </row>
    <row r="26" spans="1:23" ht="12" customHeight="1" x14ac:dyDescent="0.25">
      <c r="A26" s="16" t="s">
        <v>66</v>
      </c>
      <c r="B26" s="209">
        <f>OIS!B$3</f>
        <v>16911.598514725891</v>
      </c>
      <c r="C26" s="209">
        <f>OIS!C$3</f>
        <v>18069.308151289511</v>
      </c>
      <c r="D26" s="209">
        <f>OIS!D$3</f>
        <v>18884.669006297769</v>
      </c>
      <c r="E26" s="209">
        <f>OIS!E$3</f>
        <v>19573.78438504185</v>
      </c>
      <c r="F26" s="209">
        <f>OIS!F$3</f>
        <v>21233.381876262509</v>
      </c>
      <c r="G26" s="209">
        <f>OIS!G$3</f>
        <v>22075.480672049089</v>
      </c>
      <c r="H26" s="209">
        <f>OIS!H$3</f>
        <v>24942.939655774739</v>
      </c>
      <c r="I26" s="209">
        <f>OIS!I$3</f>
        <v>26997.850435569639</v>
      </c>
      <c r="J26" s="209">
        <f>OIS!J$3</f>
        <v>26381.498671471421</v>
      </c>
      <c r="K26" s="209">
        <f>OIS!K$3</f>
        <v>24962.179447758441</v>
      </c>
      <c r="L26" s="209">
        <f>OIS!L$3</f>
        <v>27577.324104091829</v>
      </c>
      <c r="M26" s="209">
        <f>OIS!M$3</f>
        <v>29339.734909105831</v>
      </c>
      <c r="N26" s="209">
        <f>OIS!N$3</f>
        <v>28869.98903852177</v>
      </c>
      <c r="O26" s="209">
        <f>OIS!O$3</f>
        <v>27959.386168562811</v>
      </c>
      <c r="P26" s="209">
        <f>OIS!P$3</f>
        <v>29084.235968131768</v>
      </c>
      <c r="Q26" s="209">
        <f>OIS!Q$3</f>
        <v>30628.9</v>
      </c>
      <c r="R26" s="209">
        <f>OIS!R$3</f>
        <v>31622.023067797789</v>
      </c>
      <c r="S26" s="209">
        <f>OIS!S$3</f>
        <v>34995.028733917963</v>
      </c>
      <c r="T26" s="209">
        <f>OIS!T$3</f>
        <v>35351.883854010368</v>
      </c>
      <c r="U26" s="209">
        <f>OIS!U$3</f>
        <v>35671.126277022951</v>
      </c>
      <c r="V26" s="209">
        <f>OIS!V$3</f>
        <v>36338.88855342874</v>
      </c>
      <c r="W26" s="209">
        <f>OIS!W$3</f>
        <v>38144.073844982631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12264.834823731728</v>
      </c>
      <c r="C29" s="210">
        <f>ISI!C25+NFM!C43+CHI!C32+NMM!C31+PPA!C32+FBT!C12+TRE!C12+MAE!C12+TEL!C12+WWP!C12+OIS!C12</f>
        <v>11372.252794496988</v>
      </c>
      <c r="D29" s="210">
        <f>ISI!D25+NFM!D43+CHI!D32+NMM!D31+PPA!D32+FBT!D12+TRE!D12+MAE!D12+TEL!D12+WWP!D12+OIS!D12</f>
        <v>11388.165864144459</v>
      </c>
      <c r="E29" s="210">
        <f>ISI!E25+NFM!E43+CHI!E32+NMM!E31+PPA!E32+FBT!E12+TRE!E12+MAE!E12+TEL!E12+WWP!E12+OIS!E12</f>
        <v>11499.881599312126</v>
      </c>
      <c r="F29" s="210">
        <f>ISI!F25+NFM!F43+CHI!F32+NMM!F31+PPA!F32+FBT!F12+TRE!F12+MAE!F12+TEL!F12+WWP!F12+OIS!F12</f>
        <v>11590.946259673257</v>
      </c>
      <c r="G29" s="210">
        <f>ISI!G25+NFM!G43+CHI!G32+NMM!G31+PPA!G32+FBT!G12+TRE!G12+MAE!G12+TEL!G12+WWP!G12+OIS!G12</f>
        <v>11537.596646603612</v>
      </c>
      <c r="H29" s="210">
        <f>ISI!H25+NFM!H43+CHI!H32+NMM!H31+PPA!H32+FBT!H12+TRE!H12+MAE!H12+TEL!H12+WWP!H12+OIS!H12</f>
        <v>11905.75563198624</v>
      </c>
      <c r="I29" s="210">
        <f>ISI!I25+NFM!I43+CHI!I32+NMM!I31+PPA!I32+FBT!I12+TRE!I12+MAE!I12+TEL!I12+WWP!I12+OIS!I12</f>
        <v>12012.111263972483</v>
      </c>
      <c r="J29" s="210">
        <f>ISI!J25+NFM!J43+CHI!J32+NMM!J31+PPA!J32+FBT!J12+TRE!J12+MAE!J12+TEL!J12+WWP!J12+OIS!J12</f>
        <v>11678.110232158211</v>
      </c>
      <c r="K29" s="210">
        <f>ISI!K25+NFM!K43+CHI!K32+NMM!K31+PPA!K32+FBT!K12+TRE!K12+MAE!K12+TEL!K12+WWP!K12+OIS!K12</f>
        <v>10894.581169389516</v>
      </c>
      <c r="L29" s="210">
        <f>ISI!L25+NFM!L43+CHI!L32+NMM!L31+PPA!L32+FBT!L12+TRE!L12+MAE!L12+TEL!L12+WWP!L12+OIS!L12</f>
        <v>11649.777214101459</v>
      </c>
      <c r="M29" s="210">
        <f>ISI!M25+NFM!M43+CHI!M32+NMM!M31+PPA!M32+FBT!M12+TRE!M12+MAE!M12+TEL!M12+WWP!M12+OIS!M12</f>
        <v>11290.403955288046</v>
      </c>
      <c r="N29" s="210">
        <f>ISI!N25+NFM!N43+CHI!N32+NMM!N31+PPA!N32+FBT!N12+TRE!N12+MAE!N12+TEL!N12+WWP!N12+OIS!N12</f>
        <v>11244.098366294067</v>
      </c>
      <c r="O29" s="210">
        <f>ISI!O25+NFM!O43+CHI!O32+NMM!O31+PPA!O32+FBT!O12+TRE!O12+MAE!O12+TEL!O12+WWP!O12+OIS!O12</f>
        <v>11029.727858985383</v>
      </c>
      <c r="P29" s="210">
        <f>ISI!P25+NFM!P43+CHI!P32+NMM!P31+PPA!P32+FBT!P12+TRE!P12+MAE!P12+TEL!P12+WWP!P12+OIS!P12</f>
        <v>10799.075322441962</v>
      </c>
      <c r="Q29" s="210">
        <f>ISI!Q25+NFM!Q43+CHI!Q32+NMM!Q31+PPA!Q32+FBT!Q12+TRE!Q12+MAE!Q12+TEL!Q12+WWP!Q12+OIS!Q12</f>
        <v>11019.170335339637</v>
      </c>
      <c r="R29" s="210">
        <f>ISI!R25+NFM!R43+CHI!R32+NMM!R31+PPA!R32+FBT!R12+TRE!R12+MAE!R12+TEL!R12+WWP!R12+OIS!R12</f>
        <v>10971.244282029233</v>
      </c>
      <c r="S29" s="210">
        <f>ISI!S25+NFM!S43+CHI!S32+NMM!S31+PPA!S32+FBT!S12+TRE!S12+MAE!S12+TEL!S12+WWP!S12+OIS!S12</f>
        <v>10917.194496990542</v>
      </c>
      <c r="T29" s="210">
        <f>ISI!T25+NFM!T43+CHI!T32+NMM!T31+PPA!T32+FBT!T12+TRE!T12+MAE!T12+TEL!T12+WWP!T12+OIS!T12</f>
        <v>11013.377558039552</v>
      </c>
      <c r="U29" s="210">
        <f>ISI!U25+NFM!U43+CHI!U32+NMM!U31+PPA!U32+FBT!U12+TRE!U12+MAE!U12+TEL!U12+WWP!U12+OIS!U12</f>
        <v>10891.751504729147</v>
      </c>
      <c r="V29" s="210">
        <f>ISI!V25+NFM!V43+CHI!V32+NMM!V31+PPA!V32+FBT!V12+TRE!V12+MAE!V12+TEL!V12+WWP!V12+OIS!V12</f>
        <v>11154.427515047291</v>
      </c>
      <c r="W29" s="210">
        <f>ISI!W25+NFM!W43+CHI!W32+NMM!W31+PPA!W32+FBT!W12+TRE!W12+MAE!W12+TEL!W12+WWP!W12+OIS!W12</f>
        <v>11120.714875322441</v>
      </c>
    </row>
    <row r="30" spans="1:23" ht="12" customHeight="1" x14ac:dyDescent="0.25">
      <c r="A30" s="17" t="s">
        <v>30</v>
      </c>
      <c r="B30" s="211">
        <f t="shared" ref="B30:W30" si="0">B31+B32</f>
        <v>505.4936371453137</v>
      </c>
      <c r="C30" s="211">
        <f t="shared" si="0"/>
        <v>406.16638005159069</v>
      </c>
      <c r="D30" s="211">
        <f t="shared" si="0"/>
        <v>425.91289767841795</v>
      </c>
      <c r="E30" s="211">
        <f t="shared" si="0"/>
        <v>403.49269131556315</v>
      </c>
      <c r="F30" s="211">
        <f t="shared" si="0"/>
        <v>441.94935511607906</v>
      </c>
      <c r="G30" s="211">
        <f t="shared" si="0"/>
        <v>449.09587274290624</v>
      </c>
      <c r="H30" s="211">
        <f t="shared" si="0"/>
        <v>437.20335339638865</v>
      </c>
      <c r="I30" s="211">
        <f t="shared" si="0"/>
        <v>435.51401547721417</v>
      </c>
      <c r="J30" s="211">
        <f t="shared" si="0"/>
        <v>428.80963026655195</v>
      </c>
      <c r="K30" s="211">
        <f t="shared" si="0"/>
        <v>325.07214101461739</v>
      </c>
      <c r="L30" s="211">
        <f t="shared" si="0"/>
        <v>377.7247635425623</v>
      </c>
      <c r="M30" s="211">
        <f t="shared" si="0"/>
        <v>424.173516766982</v>
      </c>
      <c r="N30" s="211">
        <f t="shared" si="0"/>
        <v>407.80120378331901</v>
      </c>
      <c r="O30" s="211">
        <f t="shared" si="0"/>
        <v>375.27807394668957</v>
      </c>
      <c r="P30" s="211">
        <f t="shared" si="0"/>
        <v>374.41195184866717</v>
      </c>
      <c r="Q30" s="211">
        <f t="shared" si="0"/>
        <v>394.04849527085133</v>
      </c>
      <c r="R30" s="211">
        <f t="shared" si="0"/>
        <v>375.6185726569218</v>
      </c>
      <c r="S30" s="211">
        <f t="shared" si="0"/>
        <v>377.65967325881348</v>
      </c>
      <c r="T30" s="211">
        <f t="shared" si="0"/>
        <v>373.90223559759238</v>
      </c>
      <c r="U30" s="211">
        <f t="shared" si="0"/>
        <v>349.73018056749788</v>
      </c>
      <c r="V30" s="211">
        <f t="shared" si="0"/>
        <v>295.89277730008598</v>
      </c>
      <c r="W30" s="211">
        <f t="shared" si="0"/>
        <v>321.8434221840069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368.00438521066201</v>
      </c>
      <c r="C31" s="206">
        <f>ISI!C27+NFM!C44+CHI!C33+NMM!C32+PPA!C33+FBT!C13+TRE!C13+MAE!C13+TEL!C13+WWP!C13+OIS!C13</f>
        <v>319.64875322441958</v>
      </c>
      <c r="D31" s="206">
        <f>ISI!D27+NFM!D44+CHI!D33+NMM!D32+PPA!D33+FBT!D13+TRE!D13+MAE!D13+TEL!D13+WWP!D13+OIS!D13</f>
        <v>340.06595012897685</v>
      </c>
      <c r="E31" s="206">
        <f>ISI!E27+NFM!E44+CHI!E33+NMM!E32+PPA!E33+FBT!E13+TRE!E13+MAE!E13+TEL!E13+WWP!E13+OIS!E13</f>
        <v>316.30438521066202</v>
      </c>
      <c r="F31" s="206">
        <f>ISI!F27+NFM!F44+CHI!F33+NMM!F32+PPA!F33+FBT!F13+TRE!F13+MAE!F13+TEL!F13+WWP!F13+OIS!F13</f>
        <v>355.43172828890795</v>
      </c>
      <c r="G31" s="206">
        <f>ISI!G27+NFM!G44+CHI!G33+NMM!G32+PPA!G33+FBT!G13+TRE!G13+MAE!G13+TEL!G13+WWP!G13+OIS!G13</f>
        <v>359.2248495270851</v>
      </c>
      <c r="H31" s="206">
        <f>ISI!H27+NFM!H44+CHI!H33+NMM!H32+PPA!H33+FBT!H13+TRE!H13+MAE!H13+TEL!H13+WWP!H13+OIS!H13</f>
        <v>370.13542562338779</v>
      </c>
      <c r="I31" s="206">
        <f>ISI!I27+NFM!I44+CHI!I33+NMM!I32+PPA!I33+FBT!I13+TRE!I13+MAE!I13+TEL!I13+WWP!I13+OIS!I13</f>
        <v>358.38589853826318</v>
      </c>
      <c r="J31" s="206">
        <f>ISI!J27+NFM!J44+CHI!J33+NMM!J32+PPA!J33+FBT!J13+TRE!J13+MAE!J13+TEL!J13+WWP!J13+OIS!J13</f>
        <v>357.71762682717105</v>
      </c>
      <c r="K31" s="206">
        <f>ISI!K27+NFM!K44+CHI!K33+NMM!K32+PPA!K33+FBT!K13+TRE!K13+MAE!K13+TEL!K13+WWP!K13+OIS!K13</f>
        <v>279.46595012897683</v>
      </c>
      <c r="L31" s="206">
        <f>ISI!L27+NFM!L44+CHI!L33+NMM!L32+PPA!L33+FBT!L13+TRE!L13+MAE!L13+TEL!L13+WWP!L13+OIS!L13</f>
        <v>308.64479793637139</v>
      </c>
      <c r="M31" s="206">
        <f>ISI!M27+NFM!M44+CHI!M33+NMM!M32+PPA!M33+FBT!M13+TRE!M13+MAE!M13+TEL!M13+WWP!M13+OIS!M13</f>
        <v>352.41083404987108</v>
      </c>
      <c r="N31" s="206">
        <f>ISI!N27+NFM!N44+CHI!N33+NMM!N32+PPA!N33+FBT!N13+TRE!N13+MAE!N13+TEL!N13+WWP!N13+OIS!N13</f>
        <v>343.41599312123822</v>
      </c>
      <c r="O31" s="206">
        <f>ISI!O27+NFM!O44+CHI!O33+NMM!O32+PPA!O33+FBT!O13+TRE!O13+MAE!O13+TEL!O13+WWP!O13+OIS!O13</f>
        <v>316.2582975064488</v>
      </c>
      <c r="P31" s="206">
        <f>ISI!P27+NFM!P44+CHI!P33+NMM!P32+PPA!P33+FBT!P13+TRE!P13+MAE!P13+TEL!P13+WWP!P13+OIS!P13</f>
        <v>305.33198624247632</v>
      </c>
      <c r="Q31" s="206">
        <f>ISI!Q27+NFM!Q44+CHI!Q33+NMM!Q32+PPA!Q33+FBT!Q13+TRE!Q13+MAE!Q13+TEL!Q13+WWP!Q13+OIS!Q13</f>
        <v>316.92037833190034</v>
      </c>
      <c r="R31" s="206">
        <f>ISI!R27+NFM!R44+CHI!R33+NMM!R32+PPA!R33+FBT!R13+TRE!R13+MAE!R13+TEL!R13+WWP!R13+OIS!R13</f>
        <v>296.47841788478081</v>
      </c>
      <c r="S31" s="206">
        <f>ISI!S27+NFM!S44+CHI!S33+NMM!S32+PPA!S33+FBT!S13+TRE!S13+MAE!S13+TEL!S13+WWP!S13+OIS!S13</f>
        <v>305.89699054170256</v>
      </c>
      <c r="T31" s="206">
        <f>ISI!T27+NFM!T44+CHI!T33+NMM!T32+PPA!T33+FBT!T13+TRE!T13+MAE!T13+TEL!T13+WWP!T13+OIS!T13</f>
        <v>297.4447979363714</v>
      </c>
      <c r="U31" s="206">
        <f>ISI!U27+NFM!U44+CHI!U33+NMM!U32+PPA!U33+FBT!U13+TRE!U13+MAE!U13+TEL!U13+WWP!U13+OIS!U13</f>
        <v>272.60206362854689</v>
      </c>
      <c r="V31" s="206">
        <f>ISI!V27+NFM!V44+CHI!V33+NMM!V32+PPA!V33+FBT!V13+TRE!V13+MAE!V13+TEL!V13+WWP!V13+OIS!V13</f>
        <v>228.82484952708509</v>
      </c>
      <c r="W31" s="206">
        <f>ISI!W27+NFM!W44+CHI!W33+NMM!W32+PPA!W33+FBT!W13+TRE!W13+MAE!W13+TEL!W13+WWP!W13+OIS!W13</f>
        <v>243.3739466895959</v>
      </c>
    </row>
    <row r="32" spans="1:23" ht="12" customHeight="1" x14ac:dyDescent="0.25">
      <c r="A32" s="18" t="s">
        <v>40</v>
      </c>
      <c r="B32" s="206">
        <f>ISI!B28</f>
        <v>137.48925193465169</v>
      </c>
      <c r="C32" s="206">
        <f>ISI!C28</f>
        <v>86.517626827171114</v>
      </c>
      <c r="D32" s="206">
        <f>ISI!D28</f>
        <v>85.846947549441097</v>
      </c>
      <c r="E32" s="206">
        <f>ISI!E28</f>
        <v>87.188306104901116</v>
      </c>
      <c r="F32" s="206">
        <f>ISI!F28</f>
        <v>86.517626827171114</v>
      </c>
      <c r="G32" s="206">
        <f>ISI!G28</f>
        <v>89.871023215821154</v>
      </c>
      <c r="H32" s="206">
        <f>ISI!H28</f>
        <v>67.067927773000861</v>
      </c>
      <c r="I32" s="206">
        <f>ISI!I28</f>
        <v>77.128116938950981</v>
      </c>
      <c r="J32" s="206">
        <f>ISI!J28</f>
        <v>71.092003439380903</v>
      </c>
      <c r="K32" s="206">
        <f>ISI!K28</f>
        <v>45.606190885640579</v>
      </c>
      <c r="L32" s="206">
        <f>ISI!L28</f>
        <v>69.079965606190882</v>
      </c>
      <c r="M32" s="206">
        <f>ISI!M28</f>
        <v>71.76268271711092</v>
      </c>
      <c r="N32" s="206">
        <f>ISI!N28</f>
        <v>64.385210662080823</v>
      </c>
      <c r="O32" s="206">
        <f>ISI!O28</f>
        <v>59.019776440240747</v>
      </c>
      <c r="P32" s="206">
        <f>ISI!P28</f>
        <v>69.079965606190882</v>
      </c>
      <c r="Q32" s="206">
        <f>ISI!Q28</f>
        <v>77.128116938950981</v>
      </c>
      <c r="R32" s="206">
        <f>ISI!R28</f>
        <v>79.140154772141003</v>
      </c>
      <c r="S32" s="206">
        <f>ISI!S28</f>
        <v>71.76268271711092</v>
      </c>
      <c r="T32" s="206">
        <f>ISI!T28</f>
        <v>76.457437661220979</v>
      </c>
      <c r="U32" s="206">
        <f>ISI!U28</f>
        <v>77.128116938950981</v>
      </c>
      <c r="V32" s="206">
        <f>ISI!V28</f>
        <v>67.067927773000861</v>
      </c>
      <c r="W32" s="206">
        <f>ISI!W28</f>
        <v>78.469475494411</v>
      </c>
    </row>
    <row r="33" spans="1:23" ht="12" customHeight="1" x14ac:dyDescent="0.25">
      <c r="A33" s="19" t="s">
        <v>31</v>
      </c>
      <c r="B33" s="207">
        <f t="shared" ref="B33:W33" si="1">SUM(B34:B38)</f>
        <v>1683.557781599312</v>
      </c>
      <c r="C33" s="207">
        <f t="shared" si="1"/>
        <v>1482.7817712811693</v>
      </c>
      <c r="D33" s="207">
        <f t="shared" si="1"/>
        <v>1570.1252794496991</v>
      </c>
      <c r="E33" s="207">
        <f t="shared" si="1"/>
        <v>1856.0239036973344</v>
      </c>
      <c r="F33" s="207">
        <f t="shared" si="1"/>
        <v>1828.9959587274291</v>
      </c>
      <c r="G33" s="207">
        <f t="shared" si="1"/>
        <v>1647.5346517626822</v>
      </c>
      <c r="H33" s="207">
        <f t="shared" si="1"/>
        <v>1664.2221840068783</v>
      </c>
      <c r="I33" s="207">
        <f t="shared" si="1"/>
        <v>1559.3141014617365</v>
      </c>
      <c r="J33" s="207">
        <f t="shared" si="1"/>
        <v>1557.8171969045575</v>
      </c>
      <c r="K33" s="207">
        <f t="shared" si="1"/>
        <v>1324.1425623387786</v>
      </c>
      <c r="L33" s="207">
        <f t="shared" si="1"/>
        <v>1425.4993981083403</v>
      </c>
      <c r="M33" s="207">
        <f t="shared" si="1"/>
        <v>1276.1695614789337</v>
      </c>
      <c r="N33" s="207">
        <f t="shared" si="1"/>
        <v>1202.7789337919173</v>
      </c>
      <c r="O33" s="207">
        <f t="shared" si="1"/>
        <v>1073.0965606190885</v>
      </c>
      <c r="P33" s="207">
        <f t="shared" si="1"/>
        <v>970.67850386930331</v>
      </c>
      <c r="Q33" s="207">
        <f t="shared" si="1"/>
        <v>923.70636285468606</v>
      </c>
      <c r="R33" s="207">
        <f t="shared" si="1"/>
        <v>967.01332760103196</v>
      </c>
      <c r="S33" s="207">
        <f t="shared" si="1"/>
        <v>960.6075666380051</v>
      </c>
      <c r="T33" s="207">
        <f t="shared" si="1"/>
        <v>1004.3030954428203</v>
      </c>
      <c r="U33" s="207">
        <f t="shared" si="1"/>
        <v>939.04221840068783</v>
      </c>
      <c r="V33" s="207">
        <f t="shared" si="1"/>
        <v>843.91126397248513</v>
      </c>
      <c r="W33" s="207">
        <f t="shared" si="1"/>
        <v>877.69122957867569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352.47919174548576</v>
      </c>
      <c r="C35" s="206">
        <f>ISI!C31+NFM!C47+CHI!C36+NMM!C35+PPA!C36+FBT!C16+TRE!C16+MAE!C16+TEL!C16+WWP!C16+OIS!C16</f>
        <v>344.57110920034393</v>
      </c>
      <c r="D35" s="206">
        <f>ISI!D31+NFM!D47+CHI!D36+NMM!D35+PPA!D36+FBT!D16+TRE!D16+MAE!D16+TEL!D16+WWP!D16+OIS!D16</f>
        <v>402.18779019776451</v>
      </c>
      <c r="E35" s="206">
        <f>ISI!E31+NFM!E47+CHI!E36+NMM!E35+PPA!E36+FBT!E16+TRE!E16+MAE!E16+TEL!E16+WWP!E16+OIS!E16</f>
        <v>408.9663800515907</v>
      </c>
      <c r="F35" s="206">
        <f>ISI!F31+NFM!F47+CHI!F36+NMM!F35+PPA!F36+FBT!F16+TRE!F16+MAE!F16+TEL!F16+WWP!F16+OIS!F16</f>
        <v>422.52321582115218</v>
      </c>
      <c r="G35" s="206">
        <f>ISI!G31+NFM!G47+CHI!G36+NMM!G35+PPA!G36+FBT!G16+TRE!G16+MAE!G16+TEL!G16+WWP!G16+OIS!G16</f>
        <v>418.10808254514177</v>
      </c>
      <c r="H35" s="206">
        <f>ISI!H31+NFM!H47+CHI!H36+NMM!H35+PPA!H36+FBT!H16+TRE!H16+MAE!H16+TEL!H16+WWP!H16+OIS!H16</f>
        <v>414.13938091143581</v>
      </c>
      <c r="I35" s="206">
        <f>ISI!I31+NFM!I47+CHI!I36+NMM!I35+PPA!I36+FBT!I16+TRE!I16+MAE!I16+TEL!I16+WWP!I16+OIS!I16</f>
        <v>417.48564058469481</v>
      </c>
      <c r="J35" s="206">
        <f>ISI!J31+NFM!J47+CHI!J36+NMM!J35+PPA!J36+FBT!J16+TRE!J16+MAE!J16+TEL!J16+WWP!J16+OIS!J16</f>
        <v>393.38271711092005</v>
      </c>
      <c r="K35" s="206">
        <f>ISI!K31+NFM!K47+CHI!K36+NMM!K35+PPA!K36+FBT!K16+TRE!K16+MAE!K16+TEL!K16+WWP!K16+OIS!K16</f>
        <v>314.95950128976773</v>
      </c>
      <c r="L35" s="206">
        <f>ISI!L31+NFM!L47+CHI!L36+NMM!L35+PPA!L36+FBT!L16+TRE!L16+MAE!L16+TEL!L16+WWP!L16+OIS!L16</f>
        <v>363.95967325881332</v>
      </c>
      <c r="M35" s="206">
        <f>ISI!M31+NFM!M47+CHI!M36+NMM!M35+PPA!M36+FBT!M16+TRE!M16+MAE!M16+TEL!M16+WWP!M16+OIS!M16</f>
        <v>366.88108340498707</v>
      </c>
      <c r="N35" s="206">
        <f>ISI!N31+NFM!N47+CHI!N36+NMM!N35+PPA!N36+FBT!N16+TRE!N16+MAE!N16+TEL!N16+WWP!N16+OIS!N16</f>
        <v>339.98761822871876</v>
      </c>
      <c r="O35" s="206">
        <f>ISI!O31+NFM!O47+CHI!O36+NMM!O35+PPA!O36+FBT!O16+TRE!O16+MAE!O16+TEL!O16+WWP!O16+OIS!O16</f>
        <v>332.15520206362856</v>
      </c>
      <c r="P35" s="206">
        <f>ISI!P31+NFM!P47+CHI!P36+NMM!P35+PPA!P36+FBT!P16+TRE!P16+MAE!P16+TEL!P16+WWP!P16+OIS!P16</f>
        <v>340.59785038693019</v>
      </c>
      <c r="Q35" s="206">
        <f>ISI!Q31+NFM!Q47+CHI!Q36+NMM!Q35+PPA!Q36+FBT!Q16+TRE!Q16+MAE!Q16+TEL!Q16+WWP!Q16+OIS!Q16</f>
        <v>347.51401547721412</v>
      </c>
      <c r="R35" s="206">
        <f>ISI!R31+NFM!R47+CHI!R36+NMM!R35+PPA!R36+FBT!R16+TRE!R16+MAE!R16+TEL!R16+WWP!R16+OIS!R16</f>
        <v>333.33473774720557</v>
      </c>
      <c r="S35" s="206">
        <f>ISI!S31+NFM!S47+CHI!S36+NMM!S35+PPA!S36+FBT!S16+TRE!S16+MAE!S16+TEL!S16+WWP!S16+OIS!S16</f>
        <v>345.11117798796215</v>
      </c>
      <c r="T35" s="206">
        <f>ISI!T31+NFM!T47+CHI!T36+NMM!T35+PPA!T36+FBT!T16+TRE!T16+MAE!T16+TEL!T16+WWP!T16+OIS!T16</f>
        <v>360.77583834909717</v>
      </c>
      <c r="U35" s="206">
        <f>ISI!U31+NFM!U47+CHI!U36+NMM!U35+PPA!U36+FBT!U16+TRE!U16+MAE!U16+TEL!U16+WWP!U16+OIS!U16</f>
        <v>346.86190885640588</v>
      </c>
      <c r="V35" s="206">
        <f>ISI!V31+NFM!V47+CHI!V36+NMM!V35+PPA!V36+FBT!V16+TRE!V16+MAE!V16+TEL!V16+WWP!V16+OIS!V16</f>
        <v>296.62141014617379</v>
      </c>
      <c r="W35" s="206">
        <f>ISI!W31+NFM!W47+CHI!W36+NMM!W35+PPA!W36+FBT!W16+TRE!W16+MAE!W16+TEL!W16+WWP!W16+OIS!W16</f>
        <v>325.78417884780725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453.95055889939806</v>
      </c>
      <c r="C36" s="206">
        <f>ISI!C32+NFM!C48+CHI!C37+NMM!C36+PPA!C37+FBT!C17+TRE!C17+MAE!C17+TEL!C17+WWP!C17+OIS!C17</f>
        <v>280.38116938950986</v>
      </c>
      <c r="D36" s="206">
        <f>ISI!D32+NFM!D48+CHI!D37+NMM!D36+PPA!D37+FBT!D17+TRE!D17+MAE!D17+TEL!D17+WWP!D17+OIS!D17</f>
        <v>277.30017196904555</v>
      </c>
      <c r="E36" s="206">
        <f>ISI!E32+NFM!E48+CHI!E37+NMM!E36+PPA!E37+FBT!E17+TRE!E17+MAE!E17+TEL!E17+WWP!E17+OIS!E17</f>
        <v>457.03164230438517</v>
      </c>
      <c r="F36" s="206">
        <f>ISI!F32+NFM!F48+CHI!F37+NMM!F36+PPA!F37+FBT!F17+TRE!F17+MAE!F17+TEL!F17+WWP!F17+OIS!F17</f>
        <v>424.16629406706784</v>
      </c>
      <c r="G36" s="206">
        <f>ISI!G32+NFM!G48+CHI!G37+NMM!G36+PPA!G37+FBT!G17+TRE!G17+MAE!G17+TEL!G17+WWP!G17+OIS!G17</f>
        <v>399.80214961306956</v>
      </c>
      <c r="H36" s="206">
        <f>ISI!H32+NFM!H48+CHI!H37+NMM!H36+PPA!H37+FBT!H17+TRE!H17+MAE!H17+TEL!H17+WWP!H17+OIS!H17</f>
        <v>402.67687016337049</v>
      </c>
      <c r="I36" s="206">
        <f>ISI!I32+NFM!I48+CHI!I37+NMM!I36+PPA!I37+FBT!I17+TRE!I17+MAE!I17+TEL!I17+WWP!I17+OIS!I17</f>
        <v>397.97188306104897</v>
      </c>
      <c r="J36" s="206">
        <f>ISI!J32+NFM!J48+CHI!J37+NMM!J36+PPA!J37+FBT!J17+TRE!J17+MAE!J17+TEL!J17+WWP!J17+OIS!J17</f>
        <v>426.99269131556321</v>
      </c>
      <c r="K36" s="206">
        <f>ISI!K32+NFM!K48+CHI!K37+NMM!K36+PPA!K37+FBT!K17+TRE!K17+MAE!K17+TEL!K17+WWP!K17+OIS!K17</f>
        <v>398.3631986242475</v>
      </c>
      <c r="L36" s="206">
        <f>ISI!L32+NFM!L48+CHI!L37+NMM!L36+PPA!L37+FBT!L17+TRE!L17+MAE!L17+TEL!L17+WWP!L17+OIS!L17</f>
        <v>420.2453138435082</v>
      </c>
      <c r="M36" s="206">
        <f>ISI!M32+NFM!M48+CHI!M37+NMM!M36+PPA!M37+FBT!M17+TRE!M17+MAE!M17+TEL!M17+WWP!M17+OIS!M17</f>
        <v>385.02502149613071</v>
      </c>
      <c r="N36" s="206">
        <f>ISI!N32+NFM!N48+CHI!N37+NMM!N36+PPA!N37+FBT!N17+TRE!N17+MAE!N17+TEL!N17+WWP!N17+OIS!N17</f>
        <v>369.69544282029233</v>
      </c>
      <c r="O36" s="206">
        <f>ISI!O32+NFM!O48+CHI!O37+NMM!O36+PPA!O37+FBT!O17+TRE!O17+MAE!O17+TEL!O17+WWP!O17+OIS!O17</f>
        <v>359.17858985382634</v>
      </c>
      <c r="P36" s="206">
        <f>ISI!P32+NFM!P48+CHI!P37+NMM!P36+PPA!P37+FBT!P17+TRE!P17+MAE!P17+TEL!P17+WWP!P17+OIS!P17</f>
        <v>338.77239896818571</v>
      </c>
      <c r="Q36" s="206">
        <f>ISI!Q32+NFM!Q48+CHI!Q37+NMM!Q36+PPA!Q37+FBT!Q17+TRE!Q17+MAE!Q17+TEL!Q17+WWP!Q17+OIS!Q17</f>
        <v>341.41702493551151</v>
      </c>
      <c r="R36" s="206">
        <f>ISI!R32+NFM!R48+CHI!R37+NMM!R36+PPA!R37+FBT!R17+TRE!R17+MAE!R17+TEL!R17+WWP!R17+OIS!R17</f>
        <v>391.66689595872742</v>
      </c>
      <c r="S36" s="206">
        <f>ISI!S32+NFM!S48+CHI!S37+NMM!S36+PPA!S37+FBT!S17+TRE!S17+MAE!S17+TEL!S17+WWP!S17+OIS!S17</f>
        <v>353.18933791917453</v>
      </c>
      <c r="T36" s="206">
        <f>ISI!T32+NFM!T48+CHI!T37+NMM!T36+PPA!T37+FBT!T17+TRE!T17+MAE!T17+TEL!T17+WWP!T17+OIS!T17</f>
        <v>365.53164230438523</v>
      </c>
      <c r="U36" s="206">
        <f>ISI!U32+NFM!U48+CHI!U37+NMM!U36+PPA!U37+FBT!U17+TRE!U17+MAE!U17+TEL!U17+WWP!U17+OIS!U17</f>
        <v>352.1195184866724</v>
      </c>
      <c r="V36" s="206">
        <f>ISI!V32+NFM!V48+CHI!V37+NMM!V36+PPA!V37+FBT!V17+TRE!V17+MAE!V17+TEL!V17+WWP!V17+OIS!V17</f>
        <v>326.85159071367161</v>
      </c>
      <c r="W36" s="206">
        <f>ISI!W32+NFM!W48+CHI!W37+NMM!W36+PPA!W37+FBT!W17+TRE!W17+MAE!W17+TEL!W17+WWP!W17+OIS!W17</f>
        <v>341.84161650902843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877.12803095442814</v>
      </c>
      <c r="C37" s="206">
        <f>ISI!C33+NFM!C49+CHI!C38+NMM!C37+PPA!C38+FBT!C18+TRE!C18+MAE!C18+TEL!C18+WWP!C18+OIS!C18</f>
        <v>857.82949269131552</v>
      </c>
      <c r="D37" s="206">
        <f>ISI!D33+NFM!D49+CHI!D38+NMM!D37+PPA!D38+FBT!D18+TRE!D18+MAE!D18+TEL!D18+WWP!D18+OIS!D18</f>
        <v>890.63731728288894</v>
      </c>
      <c r="E37" s="206">
        <f>ISI!E33+NFM!E49+CHI!E38+NMM!E37+PPA!E38+FBT!E18+TRE!E18+MAE!E18+TEL!E18+WWP!E18+OIS!E18</f>
        <v>990.0258813413584</v>
      </c>
      <c r="F37" s="206">
        <f>ISI!F33+NFM!F49+CHI!F38+NMM!F37+PPA!F38+FBT!F18+TRE!F18+MAE!F18+TEL!F18+WWP!F18+OIS!F18</f>
        <v>982.306448839209</v>
      </c>
      <c r="G37" s="206">
        <f>ISI!G33+NFM!G49+CHI!G38+NMM!G37+PPA!G38+FBT!G18+TRE!G18+MAE!G18+TEL!G18+WWP!G18+OIS!G18</f>
        <v>782.8104041272569</v>
      </c>
      <c r="H37" s="206">
        <f>ISI!H33+NFM!H49+CHI!H38+NMM!H37+PPA!H38+FBT!H18+TRE!H18+MAE!H18+TEL!H18+WWP!H18+OIS!H18</f>
        <v>762.47231298366285</v>
      </c>
      <c r="I37" s="206">
        <f>ISI!I33+NFM!I49+CHI!I38+NMM!I37+PPA!I38+FBT!I18+TRE!I18+MAE!I18+TEL!I18+WWP!I18+OIS!I18</f>
        <v>662.87721410146139</v>
      </c>
      <c r="J37" s="206">
        <f>ISI!J33+NFM!J49+CHI!J38+NMM!J37+PPA!J38+FBT!J18+TRE!J18+MAE!J18+TEL!J18+WWP!J18+OIS!J18</f>
        <v>651.36655202063628</v>
      </c>
      <c r="K37" s="206">
        <f>ISI!K33+NFM!K49+CHI!K38+NMM!K37+PPA!K38+FBT!K18+TRE!K18+MAE!K18+TEL!K18+WWP!K18+OIS!K18</f>
        <v>540.87334479793628</v>
      </c>
      <c r="L37" s="206">
        <f>ISI!L33+NFM!L49+CHI!L38+NMM!L37+PPA!L38+FBT!L18+TRE!L18+MAE!L18+TEL!L18+WWP!L18+OIS!L18</f>
        <v>566.19621668099728</v>
      </c>
      <c r="M37" s="206">
        <f>ISI!M33+NFM!M49+CHI!M38+NMM!M37+PPA!M38+FBT!M18+TRE!M18+MAE!M18+TEL!M18+WWP!M18+OIS!M18</f>
        <v>463.48546861564915</v>
      </c>
      <c r="N37" s="206">
        <f>ISI!N33+NFM!N49+CHI!N38+NMM!N37+PPA!N38+FBT!N18+TRE!N18+MAE!N18+TEL!N18+WWP!N18+OIS!N18</f>
        <v>428.80653482373168</v>
      </c>
      <c r="O37" s="206">
        <f>ISI!O33+NFM!O49+CHI!O38+NMM!O37+PPA!O38+FBT!O18+TRE!O18+MAE!O18+TEL!O18+WWP!O18+OIS!O18</f>
        <v>343.28125537403264</v>
      </c>
      <c r="P37" s="206">
        <f>ISI!P33+NFM!P49+CHI!P38+NMM!P37+PPA!P38+FBT!P18+TRE!P18+MAE!P18+TEL!P18+WWP!P18+OIS!P18</f>
        <v>250.76999140154771</v>
      </c>
      <c r="Q37" s="206">
        <f>ISI!Q33+NFM!Q49+CHI!Q38+NMM!Q37+PPA!Q38+FBT!Q18+TRE!Q18+MAE!Q18+TEL!Q18+WWP!Q18+OIS!Q18</f>
        <v>198.13069647463453</v>
      </c>
      <c r="R37" s="206">
        <f>ISI!R33+NFM!R49+CHI!R38+NMM!R37+PPA!R38+FBT!R18+TRE!R18+MAE!R18+TEL!R18+WWP!R18+OIS!R18</f>
        <v>195.0042992261393</v>
      </c>
      <c r="S37" s="206">
        <f>ISI!S33+NFM!S49+CHI!S38+NMM!S37+PPA!S38+FBT!S18+TRE!S18+MAE!S18+TEL!S18+WWP!S18+OIS!S18</f>
        <v>213.82269991401546</v>
      </c>
      <c r="T37" s="206">
        <f>ISI!T33+NFM!T49+CHI!T38+NMM!T37+PPA!T38+FBT!T18+TRE!T18+MAE!T18+TEL!T18+WWP!T18+OIS!T18</f>
        <v>223.33241616509031</v>
      </c>
      <c r="U37" s="206">
        <f>ISI!U33+NFM!U49+CHI!U38+NMM!U37+PPA!U38+FBT!U18+TRE!U18+MAE!U18+TEL!U18+WWP!U18+OIS!U18</f>
        <v>191.79019776440239</v>
      </c>
      <c r="V37" s="206">
        <f>ISI!V33+NFM!V49+CHI!V38+NMM!V37+PPA!V38+FBT!V18+TRE!V18+MAE!V18+TEL!V18+WWP!V18+OIS!V18</f>
        <v>185.37403267411867</v>
      </c>
      <c r="W37" s="206">
        <f>ISI!W33+NFM!W49+CHI!W38+NMM!W37+PPA!W38+FBT!W18+TRE!W18+MAE!W18+TEL!W18+WWP!W18+OIS!W18</f>
        <v>176.62072226999135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0</v>
      </c>
      <c r="C38" s="206">
        <f>ISI!C34+NFM!C50+CHI!C39+NMM!C38+PPA!C39+FBT!C19+TRE!C19+MAE!C19+TEL!C19+WWP!C19+OIS!C19</f>
        <v>0</v>
      </c>
      <c r="D38" s="206">
        <f>ISI!D34+NFM!D50+CHI!D39+NMM!D38+PPA!D39+FBT!D19+TRE!D19+MAE!D19+TEL!D19+WWP!D19+OIS!D19</f>
        <v>0</v>
      </c>
      <c r="E38" s="206">
        <f>ISI!E34+NFM!E50+CHI!E39+NMM!E38+PPA!E39+FBT!E19+TRE!E19+MAE!E19+TEL!E19+WWP!E19+OIS!E19</f>
        <v>0</v>
      </c>
      <c r="F38" s="206">
        <f>ISI!F34+NFM!F50+CHI!F39+NMM!F38+PPA!F39+FBT!F19+TRE!F19+MAE!F19+TEL!F19+WWP!F19+OIS!F19</f>
        <v>0</v>
      </c>
      <c r="G38" s="206">
        <f>ISI!G34+NFM!G50+CHI!G39+NMM!G38+PPA!G39+FBT!G19+TRE!G19+MAE!G19+TEL!G19+WWP!G19+OIS!G19</f>
        <v>46.814015477214092</v>
      </c>
      <c r="H38" s="206">
        <f>ISI!H34+NFM!H50+CHI!H39+NMM!H38+PPA!H39+FBT!H19+TRE!H19+MAE!H19+TEL!H19+WWP!H19+OIS!H19</f>
        <v>84.933619948409273</v>
      </c>
      <c r="I38" s="206">
        <f>ISI!I34+NFM!I50+CHI!I39+NMM!I38+PPA!I39+FBT!I19+TRE!I19+MAE!I19+TEL!I19+WWP!I19+OIS!I19</f>
        <v>80.979363714531374</v>
      </c>
      <c r="J38" s="206">
        <f>ISI!J34+NFM!J50+CHI!J39+NMM!J38+PPA!J39+FBT!J19+TRE!J19+MAE!J19+TEL!J19+WWP!J19+OIS!J19</f>
        <v>86.075236457437654</v>
      </c>
      <c r="K38" s="206">
        <f>ISI!K34+NFM!K50+CHI!K39+NMM!K38+PPA!K39+FBT!K19+TRE!K19+MAE!K19+TEL!K19+WWP!K19+OIS!K19</f>
        <v>69.946517626827159</v>
      </c>
      <c r="L38" s="206">
        <f>ISI!L34+NFM!L50+CHI!L39+NMM!L38+PPA!L39+FBT!L19+TRE!L19+MAE!L19+TEL!L19+WWP!L19+OIS!L19</f>
        <v>75.098194325021495</v>
      </c>
      <c r="M38" s="206">
        <f>ISI!M34+NFM!M50+CHI!M39+NMM!M38+PPA!M39+FBT!M19+TRE!M19+MAE!M19+TEL!M19+WWP!M19+OIS!M19</f>
        <v>60.777987962166819</v>
      </c>
      <c r="N38" s="206">
        <f>ISI!N34+NFM!N50+CHI!N39+NMM!N38+PPA!N39+FBT!N19+TRE!N19+MAE!N19+TEL!N19+WWP!N19+OIS!N19</f>
        <v>64.289337919174542</v>
      </c>
      <c r="O38" s="206">
        <f>ISI!O34+NFM!O50+CHI!O39+NMM!O38+PPA!O39+FBT!O19+TRE!O19+MAE!O19+TEL!O19+WWP!O19+OIS!O19</f>
        <v>38.481513327601036</v>
      </c>
      <c r="P38" s="206">
        <f>ISI!P34+NFM!P50+CHI!P39+NMM!P38+PPA!P39+FBT!P19+TRE!P19+MAE!P19+TEL!P19+WWP!P19+OIS!P19</f>
        <v>40.538263112639711</v>
      </c>
      <c r="Q38" s="206">
        <f>ISI!Q34+NFM!Q50+CHI!Q39+NMM!Q38+PPA!Q39+FBT!Q19+TRE!Q19+MAE!Q19+TEL!Q19+WWP!Q19+OIS!Q19</f>
        <v>36.644625967325879</v>
      </c>
      <c r="R38" s="206">
        <f>ISI!R34+NFM!R50+CHI!R39+NMM!R38+PPA!R39+FBT!R19+TRE!R19+MAE!R19+TEL!R19+WWP!R19+OIS!R19</f>
        <v>47.007394668959591</v>
      </c>
      <c r="S38" s="206">
        <f>ISI!S34+NFM!S50+CHI!S39+NMM!S38+PPA!S39+FBT!S19+TRE!S19+MAE!S19+TEL!S19+WWP!S19+OIS!S19</f>
        <v>48.48435081685296</v>
      </c>
      <c r="T38" s="206">
        <f>ISI!T34+NFM!T50+CHI!T39+NMM!T38+PPA!T39+FBT!T19+TRE!T19+MAE!T19+TEL!T19+WWP!T19+OIS!T19</f>
        <v>54.663198624247634</v>
      </c>
      <c r="U38" s="206">
        <f>ISI!U34+NFM!U50+CHI!U39+NMM!U38+PPA!U39+FBT!U19+TRE!U19+MAE!U19+TEL!U19+WWP!U19+OIS!U19</f>
        <v>48.27059329320722</v>
      </c>
      <c r="V38" s="206">
        <f>ISI!V34+NFM!V50+CHI!V39+NMM!V38+PPA!V39+FBT!V19+TRE!V19+MAE!V19+TEL!V19+WWP!V19+OIS!V19</f>
        <v>35.064230438521065</v>
      </c>
      <c r="W38" s="206">
        <f>ISI!W34+NFM!W50+CHI!W39+NMM!W38+PPA!W39+FBT!W19+TRE!W19+MAE!W19+TEL!W19+WWP!W19+OIS!W19</f>
        <v>33.444711951848667</v>
      </c>
    </row>
    <row r="39" spans="1:23" ht="12" customHeight="1" x14ac:dyDescent="0.25">
      <c r="A39" s="19" t="s">
        <v>71</v>
      </c>
      <c r="B39" s="207">
        <f t="shared" ref="B39:W39" si="2">B40+B41</f>
        <v>501.79372312983651</v>
      </c>
      <c r="C39" s="207">
        <f t="shared" si="2"/>
        <v>560.92003439380915</v>
      </c>
      <c r="D39" s="207">
        <f t="shared" si="2"/>
        <v>526.36380051590697</v>
      </c>
      <c r="E39" s="207">
        <f t="shared" si="2"/>
        <v>545.62914875322429</v>
      </c>
      <c r="F39" s="207">
        <f t="shared" si="2"/>
        <v>574.26672398968174</v>
      </c>
      <c r="G39" s="207">
        <f t="shared" si="2"/>
        <v>560.75047291487544</v>
      </c>
      <c r="H39" s="207">
        <f t="shared" si="2"/>
        <v>558.9567497850386</v>
      </c>
      <c r="I39" s="207">
        <f t="shared" si="2"/>
        <v>562.58005159071342</v>
      </c>
      <c r="J39" s="207">
        <f t="shared" si="2"/>
        <v>487.6301805674978</v>
      </c>
      <c r="K39" s="207">
        <f t="shared" si="2"/>
        <v>407.49501289767829</v>
      </c>
      <c r="L39" s="207">
        <f t="shared" si="2"/>
        <v>482.14385210662073</v>
      </c>
      <c r="M39" s="207">
        <f t="shared" si="2"/>
        <v>483.19484092863286</v>
      </c>
      <c r="N39" s="207">
        <f t="shared" si="2"/>
        <v>527.09948409286312</v>
      </c>
      <c r="O39" s="207">
        <f t="shared" si="2"/>
        <v>457.61203783318996</v>
      </c>
      <c r="P39" s="207">
        <f t="shared" si="2"/>
        <v>512.54892519346504</v>
      </c>
      <c r="Q39" s="207">
        <f t="shared" si="2"/>
        <v>577.51263972484946</v>
      </c>
      <c r="R39" s="207">
        <f t="shared" si="2"/>
        <v>472.0717110920034</v>
      </c>
      <c r="S39" s="207">
        <f t="shared" si="2"/>
        <v>434.60060189165949</v>
      </c>
      <c r="T39" s="207">
        <f t="shared" si="2"/>
        <v>503.42355975924335</v>
      </c>
      <c r="U39" s="207">
        <f t="shared" si="2"/>
        <v>518.73301805674976</v>
      </c>
      <c r="V39" s="207">
        <f t="shared" si="2"/>
        <v>515.86276870163374</v>
      </c>
      <c r="W39" s="207">
        <f t="shared" si="2"/>
        <v>486.68873602751501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302.55803955288036</v>
      </c>
      <c r="C40" s="206">
        <f>ISI!C36+NFM!C52+CHI!C41+NMM!C40+PPA!C41+FBT!C21+TRE!C21+MAE!C21+TEL!C21+WWP!C21+OIS!C21</f>
        <v>340.30524505588994</v>
      </c>
      <c r="D40" s="206">
        <f>ISI!D36+NFM!D52+CHI!D41+NMM!D40+PPA!D41+FBT!D21+TRE!D21+MAE!D21+TEL!D21+WWP!D21+OIS!D21</f>
        <v>316.05760963026648</v>
      </c>
      <c r="E40" s="206">
        <f>ISI!E36+NFM!E52+CHI!E41+NMM!E40+PPA!E41+FBT!E21+TRE!E21+MAE!E21+TEL!E21+WWP!E21+OIS!E21</f>
        <v>332.07222699914013</v>
      </c>
      <c r="F40" s="206">
        <f>ISI!F36+NFM!F52+CHI!F41+NMM!F40+PPA!F41+FBT!F21+TRE!F21+MAE!F21+TEL!F21+WWP!F21+OIS!F21</f>
        <v>352.83748925193453</v>
      </c>
      <c r="G40" s="206">
        <f>ISI!G36+NFM!G52+CHI!G41+NMM!G40+PPA!G41+FBT!G21+TRE!G21+MAE!G21+TEL!G21+WWP!G21+OIS!G21</f>
        <v>338.41358555460022</v>
      </c>
      <c r="H40" s="206">
        <f>ISI!H36+NFM!H52+CHI!H41+NMM!H40+PPA!H41+FBT!H21+TRE!H21+MAE!H21+TEL!H21+WWP!H21+OIS!H21</f>
        <v>355.54600171969042</v>
      </c>
      <c r="I40" s="206">
        <f>ISI!I36+NFM!I52+CHI!I41+NMM!I40+PPA!I41+FBT!I21+TRE!I21+MAE!I21+TEL!I21+WWP!I21+OIS!I21</f>
        <v>360.10318142734292</v>
      </c>
      <c r="J40" s="206">
        <f>ISI!J36+NFM!J52+CHI!J41+NMM!J40+PPA!J41+FBT!J21+TRE!J21+MAE!J21+TEL!J21+WWP!J21+OIS!J21</f>
        <v>289.81083404987095</v>
      </c>
      <c r="K40" s="206">
        <f>ISI!K36+NFM!K52+CHI!K41+NMM!K40+PPA!K41+FBT!K21+TRE!K21+MAE!K21+TEL!K21+WWP!K21+OIS!K21</f>
        <v>289.35941530524497</v>
      </c>
      <c r="L40" s="206">
        <f>ISI!L36+NFM!L52+CHI!L41+NMM!L40+PPA!L41+FBT!L21+TRE!L21+MAE!L21+TEL!L21+WWP!L21+OIS!L21</f>
        <v>322.72141014617364</v>
      </c>
      <c r="M40" s="206">
        <f>ISI!M36+NFM!M52+CHI!M41+NMM!M40+PPA!M41+FBT!M21+TRE!M21+MAE!M21+TEL!M21+WWP!M21+OIS!M21</f>
        <v>336.13499570077386</v>
      </c>
      <c r="N40" s="206">
        <f>ISI!N36+NFM!N52+CHI!N41+NMM!N40+PPA!N41+FBT!N21+TRE!N21+MAE!N21+TEL!N21+WWP!N21+OIS!N21</f>
        <v>350.64488392089419</v>
      </c>
      <c r="O40" s="206">
        <f>ISI!O36+NFM!O52+CHI!O41+NMM!O40+PPA!O41+FBT!O21+TRE!O21+MAE!O21+TEL!O21+WWP!O21+OIS!O21</f>
        <v>280.35253654342216</v>
      </c>
      <c r="P40" s="206">
        <f>ISI!P36+NFM!P52+CHI!P41+NMM!P40+PPA!P41+FBT!P21+TRE!P21+MAE!P21+TEL!P21+WWP!P21+OIS!P21</f>
        <v>340.06878761822867</v>
      </c>
      <c r="Q40" s="206">
        <f>ISI!Q36+NFM!Q52+CHI!Q41+NMM!Q40+PPA!Q41+FBT!Q21+TRE!Q21+MAE!Q21+TEL!Q21+WWP!Q21+OIS!Q21</f>
        <v>403.43938091143588</v>
      </c>
      <c r="R40" s="206">
        <f>ISI!R36+NFM!R52+CHI!R41+NMM!R40+PPA!R41+FBT!R21+TRE!R21+MAE!R21+TEL!R21+WWP!R21+OIS!R21</f>
        <v>289.78933791917456</v>
      </c>
      <c r="S40" s="206">
        <f>ISI!S36+NFM!S52+CHI!S41+NMM!S40+PPA!S41+FBT!S21+TRE!S21+MAE!S21+TEL!S21+WWP!S21+OIS!S21</f>
        <v>258.70971625107478</v>
      </c>
      <c r="T40" s="206">
        <f>ISI!T36+NFM!T52+CHI!T41+NMM!T40+PPA!T41+FBT!T21+TRE!T21+MAE!T21+TEL!T21+WWP!T21+OIS!T21</f>
        <v>337.85322441960449</v>
      </c>
      <c r="U40" s="206">
        <f>ISI!U36+NFM!U52+CHI!U41+NMM!U40+PPA!U41+FBT!U21+TRE!U21+MAE!U21+TEL!U21+WWP!U21+OIS!U21</f>
        <v>339.42424763542562</v>
      </c>
      <c r="V40" s="206">
        <f>ISI!V36+NFM!V52+CHI!V41+NMM!V40+PPA!V41+FBT!V21+TRE!V21+MAE!V21+TEL!V21+WWP!V21+OIS!V21</f>
        <v>345.14049871023212</v>
      </c>
      <c r="W40" s="206">
        <f>ISI!W36+NFM!W52+CHI!W41+NMM!W40+PPA!W41+FBT!W21+TRE!W21+MAE!W21+TEL!W21+WWP!W21+OIS!W21</f>
        <v>322.41530524505583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199.23568357695618</v>
      </c>
      <c r="C41" s="206">
        <f>ISI!C37+NFM!C53+CHI!C42+NMM!C41+PPA!C42+FBT!C22+TRE!C22+MAE!C22+TEL!C22+WWP!C22+OIS!C22</f>
        <v>220.61478933791918</v>
      </c>
      <c r="D41" s="206">
        <f>ISI!D37+NFM!D53+CHI!D42+NMM!D41+PPA!D42+FBT!D22+TRE!D22+MAE!D22+TEL!D22+WWP!D22+OIS!D22</f>
        <v>210.30619088564049</v>
      </c>
      <c r="E41" s="206">
        <f>ISI!E37+NFM!E53+CHI!E42+NMM!E41+PPA!E42+FBT!E22+TRE!E22+MAE!E22+TEL!E22+WWP!E22+OIS!E22</f>
        <v>213.55692175408413</v>
      </c>
      <c r="F41" s="206">
        <f>ISI!F37+NFM!F53+CHI!F42+NMM!F41+PPA!F42+FBT!F22+TRE!F22+MAE!F22+TEL!F22+WWP!F22+OIS!F22</f>
        <v>221.42923473774724</v>
      </c>
      <c r="G41" s="206">
        <f>ISI!G37+NFM!G53+CHI!G42+NMM!G41+PPA!G42+FBT!G22+TRE!G22+MAE!G22+TEL!G22+WWP!G22+OIS!G22</f>
        <v>222.33688736027517</v>
      </c>
      <c r="H41" s="206">
        <f>ISI!H37+NFM!H53+CHI!H42+NMM!H41+PPA!H42+FBT!H22+TRE!H22+MAE!H22+TEL!H22+WWP!H22+OIS!H22</f>
        <v>203.4107480653482</v>
      </c>
      <c r="I41" s="206">
        <f>ISI!I37+NFM!I53+CHI!I42+NMM!I41+PPA!I42+FBT!I22+TRE!I22+MAE!I22+TEL!I22+WWP!I22+OIS!I22</f>
        <v>202.47687016337053</v>
      </c>
      <c r="J41" s="206">
        <f>ISI!J37+NFM!J53+CHI!J42+NMM!J41+PPA!J42+FBT!J22+TRE!J22+MAE!J22+TEL!J22+WWP!J22+OIS!J22</f>
        <v>197.81934651762685</v>
      </c>
      <c r="K41" s="206">
        <f>ISI!K37+NFM!K53+CHI!K42+NMM!K41+PPA!K42+FBT!K22+TRE!K22+MAE!K22+TEL!K22+WWP!K22+OIS!K22</f>
        <v>118.13559759243333</v>
      </c>
      <c r="L41" s="206">
        <f>ISI!L37+NFM!L53+CHI!L42+NMM!L41+PPA!L42+FBT!L22+TRE!L22+MAE!L22+TEL!L22+WWP!L22+OIS!L22</f>
        <v>159.42244196044709</v>
      </c>
      <c r="M41" s="206">
        <f>ISI!M37+NFM!M53+CHI!M42+NMM!M41+PPA!M42+FBT!M22+TRE!M22+MAE!M22+TEL!M22+WWP!M22+OIS!M22</f>
        <v>147.05984522785897</v>
      </c>
      <c r="N41" s="206">
        <f>ISI!N37+NFM!N53+CHI!N42+NMM!N41+PPA!N42+FBT!N22+TRE!N22+MAE!N22+TEL!N22+WWP!N22+OIS!N22</f>
        <v>176.45460017196899</v>
      </c>
      <c r="O41" s="206">
        <f>ISI!O37+NFM!O53+CHI!O42+NMM!O41+PPA!O42+FBT!O22+TRE!O22+MAE!O22+TEL!O22+WWP!O22+OIS!O22</f>
        <v>177.2595012897678</v>
      </c>
      <c r="P41" s="206">
        <f>ISI!P37+NFM!P53+CHI!P42+NMM!P41+PPA!P42+FBT!P22+TRE!P22+MAE!P22+TEL!P22+WWP!P22+OIS!P22</f>
        <v>172.48013757523643</v>
      </c>
      <c r="Q41" s="206">
        <f>ISI!Q37+NFM!Q53+CHI!Q42+NMM!Q41+PPA!Q42+FBT!Q22+TRE!Q22+MAE!Q22+TEL!Q22+WWP!Q22+OIS!Q22</f>
        <v>174.07325881341362</v>
      </c>
      <c r="R41" s="206">
        <f>ISI!R37+NFM!R53+CHI!R42+NMM!R41+PPA!R42+FBT!R22+TRE!R22+MAE!R22+TEL!R22+WWP!R22+OIS!R22</f>
        <v>182.28237317282884</v>
      </c>
      <c r="S41" s="206">
        <f>ISI!S37+NFM!S53+CHI!S42+NMM!S41+PPA!S42+FBT!S22+TRE!S22+MAE!S22+TEL!S22+WWP!S22+OIS!S22</f>
        <v>175.89088564058468</v>
      </c>
      <c r="T41" s="206">
        <f>ISI!T37+NFM!T53+CHI!T42+NMM!T41+PPA!T42+FBT!T22+TRE!T22+MAE!T22+TEL!T22+WWP!T22+OIS!T22</f>
        <v>165.57033533963886</v>
      </c>
      <c r="U41" s="206">
        <f>ISI!U37+NFM!U53+CHI!U42+NMM!U41+PPA!U42+FBT!U22+TRE!U22+MAE!U22+TEL!U22+WWP!U22+OIS!U22</f>
        <v>179.30877042132411</v>
      </c>
      <c r="V41" s="206">
        <f>ISI!V37+NFM!V53+CHI!V42+NMM!V41+PPA!V42+FBT!V22+TRE!V22+MAE!V22+TEL!V22+WWP!V22+OIS!V22</f>
        <v>170.72226999140156</v>
      </c>
      <c r="W41" s="206">
        <f>ISI!W37+NFM!W53+CHI!W42+NMM!W41+PPA!W42+FBT!W22+TRE!W22+MAE!W22+TEL!W22+WWP!W22+OIS!W22</f>
        <v>164.27343078245914</v>
      </c>
    </row>
    <row r="42" spans="1:23" ht="12" customHeight="1" x14ac:dyDescent="0.25">
      <c r="A42" s="19" t="s">
        <v>37</v>
      </c>
      <c r="B42" s="207">
        <f t="shared" ref="B42:W42" si="3">SUM(B43:B48)</f>
        <v>4334.0259673258824</v>
      </c>
      <c r="C42" s="207">
        <f t="shared" si="3"/>
        <v>3558.2545141874461</v>
      </c>
      <c r="D42" s="207">
        <f t="shared" si="3"/>
        <v>3549.7038693035252</v>
      </c>
      <c r="E42" s="207">
        <f t="shared" si="3"/>
        <v>3489.2519346517615</v>
      </c>
      <c r="F42" s="207">
        <f t="shared" si="3"/>
        <v>3422.5184006878749</v>
      </c>
      <c r="G42" s="207">
        <f t="shared" si="3"/>
        <v>3551.4968185726566</v>
      </c>
      <c r="H42" s="207">
        <f t="shared" si="3"/>
        <v>3927.0108340498705</v>
      </c>
      <c r="I42" s="207">
        <f t="shared" si="3"/>
        <v>4086.526913155632</v>
      </c>
      <c r="J42" s="207">
        <f t="shared" si="3"/>
        <v>3869.7221840068778</v>
      </c>
      <c r="K42" s="207">
        <f t="shared" si="3"/>
        <v>4033.4002579535686</v>
      </c>
      <c r="L42" s="207">
        <f t="shared" si="3"/>
        <v>4239.1202063628562</v>
      </c>
      <c r="M42" s="207">
        <f t="shared" si="3"/>
        <v>4100.9379191745484</v>
      </c>
      <c r="N42" s="207">
        <f t="shared" si="3"/>
        <v>4049.5925193465168</v>
      </c>
      <c r="O42" s="207">
        <f t="shared" si="3"/>
        <v>4193.1402407566629</v>
      </c>
      <c r="P42" s="207">
        <f t="shared" si="3"/>
        <v>4134.0412725709375</v>
      </c>
      <c r="Q42" s="207">
        <f t="shared" si="3"/>
        <v>4318.3090283748916</v>
      </c>
      <c r="R42" s="207">
        <f t="shared" si="3"/>
        <v>4331.1752364574377</v>
      </c>
      <c r="S42" s="207">
        <f t="shared" si="3"/>
        <v>4248.3583834909714</v>
      </c>
      <c r="T42" s="207">
        <f t="shared" si="3"/>
        <v>4249.6334479793632</v>
      </c>
      <c r="U42" s="207">
        <f t="shared" si="3"/>
        <v>4328.1841788478077</v>
      </c>
      <c r="V42" s="207">
        <f t="shared" si="3"/>
        <v>4835.9058469475503</v>
      </c>
      <c r="W42" s="207">
        <f t="shared" si="3"/>
        <v>4771.8995700773867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4334.0259673258824</v>
      </c>
      <c r="C43" s="206">
        <f>ISI!C39+NFM!C55+CHI!C44+NMM!C43+PPA!C44+FBT!C24+TRE!C24+MAE!C24+TEL!C24+WWP!C24+OIS!C24</f>
        <v>3558.2545141874461</v>
      </c>
      <c r="D43" s="206">
        <f>ISI!D39+NFM!D55+CHI!D44+NMM!D43+PPA!D44+FBT!D24+TRE!D24+MAE!D24+TEL!D24+WWP!D24+OIS!D24</f>
        <v>3549.7038693035252</v>
      </c>
      <c r="E43" s="206">
        <f>ISI!E39+NFM!E55+CHI!E44+NMM!E43+PPA!E44+FBT!E24+TRE!E24+MAE!E24+TEL!E24+WWP!E24+OIS!E24</f>
        <v>3489.2519346517615</v>
      </c>
      <c r="F43" s="206">
        <f>ISI!F39+NFM!F55+CHI!F44+NMM!F43+PPA!F44+FBT!F24+TRE!F24+MAE!F24+TEL!F24+WWP!F24+OIS!F24</f>
        <v>3422.5184006878749</v>
      </c>
      <c r="G43" s="206">
        <f>ISI!G39+NFM!G55+CHI!G44+NMM!G43+PPA!G44+FBT!G24+TRE!G24+MAE!G24+TEL!G24+WWP!G24+OIS!G24</f>
        <v>3550.9936371453136</v>
      </c>
      <c r="H43" s="206">
        <f>ISI!H39+NFM!H55+CHI!H44+NMM!H43+PPA!H44+FBT!H24+TRE!H24+MAE!H24+TEL!H24+WWP!H24+OIS!H24</f>
        <v>3924.6679277730004</v>
      </c>
      <c r="I43" s="206">
        <f>ISI!I39+NFM!I55+CHI!I44+NMM!I43+PPA!I44+FBT!I24+TRE!I24+MAE!I24+TEL!I24+WWP!I24+OIS!I24</f>
        <v>4081.9002579535681</v>
      </c>
      <c r="J43" s="206">
        <f>ISI!J39+NFM!J55+CHI!J44+NMM!J43+PPA!J44+FBT!J24+TRE!J24+MAE!J24+TEL!J24+WWP!J24+OIS!J24</f>
        <v>3863.2846087704202</v>
      </c>
      <c r="K43" s="206">
        <f>ISI!K39+NFM!K55+CHI!K44+NMM!K43+PPA!K44+FBT!K24+TRE!K24+MAE!K24+TEL!K24+WWP!K24+OIS!K24</f>
        <v>4025.8430782459159</v>
      </c>
      <c r="L43" s="206">
        <f>ISI!L39+NFM!L55+CHI!L44+NMM!L43+PPA!L44+FBT!L24+TRE!L24+MAE!L24+TEL!L24+WWP!L24+OIS!L24</f>
        <v>4230.9878761822883</v>
      </c>
      <c r="M43" s="206">
        <f>ISI!M39+NFM!M55+CHI!M44+NMM!M43+PPA!M44+FBT!M24+TRE!M24+MAE!M24+TEL!M24+WWP!M24+OIS!M24</f>
        <v>4078.604213241616</v>
      </c>
      <c r="N43" s="206">
        <f>ISI!N39+NFM!N55+CHI!N44+NMM!N43+PPA!N44+FBT!N24+TRE!N24+MAE!N24+TEL!N24+WWP!N24+OIS!N24</f>
        <v>4033.4623387790189</v>
      </c>
      <c r="O43" s="206">
        <f>ISI!O39+NFM!O55+CHI!O44+NMM!O43+PPA!O44+FBT!O24+TRE!O24+MAE!O24+TEL!O24+WWP!O24+OIS!O24</f>
        <v>4172.9482373172823</v>
      </c>
      <c r="P43" s="206">
        <f>ISI!P39+NFM!P55+CHI!P44+NMM!P43+PPA!P44+FBT!P24+TRE!P24+MAE!P24+TEL!P24+WWP!P24+OIS!P24</f>
        <v>4104.9250214961312</v>
      </c>
      <c r="Q43" s="206">
        <f>ISI!Q39+NFM!Q55+CHI!Q44+NMM!Q43+PPA!Q44+FBT!Q24+TRE!Q24+MAE!Q24+TEL!Q24+WWP!Q24+OIS!Q24</f>
        <v>4280.9304385210653</v>
      </c>
      <c r="R43" s="206">
        <f>ISI!R39+NFM!R55+CHI!R44+NMM!R43+PPA!R44+FBT!R24+TRE!R24+MAE!R24+TEL!R24+WWP!R24+OIS!R24</f>
        <v>4267.9612209802235</v>
      </c>
      <c r="S43" s="206">
        <f>ISI!S39+NFM!S55+CHI!S44+NMM!S43+PPA!S44+FBT!S24+TRE!S24+MAE!S24+TEL!S24+WWP!S24+OIS!S24</f>
        <v>4160.6478073946682</v>
      </c>
      <c r="T43" s="206">
        <f>ISI!T39+NFM!T55+CHI!T44+NMM!T43+PPA!T44+FBT!T24+TRE!T24+MAE!T24+TEL!T24+WWP!T24+OIS!T24</f>
        <v>4141.253396388649</v>
      </c>
      <c r="U43" s="206">
        <f>ISI!U39+NFM!U55+CHI!U44+NMM!U43+PPA!U44+FBT!U24+TRE!U24+MAE!U24+TEL!U24+WWP!U24+OIS!U24</f>
        <v>4216.6331900257956</v>
      </c>
      <c r="V43" s="206">
        <f>ISI!V39+NFM!V55+CHI!V44+NMM!V43+PPA!V44+FBT!V24+TRE!V24+MAE!V24+TEL!V24+WWP!V24+OIS!V24</f>
        <v>4640.2263972484961</v>
      </c>
      <c r="W43" s="206">
        <f>ISI!W39+NFM!W55+CHI!W44+NMM!W43+PPA!W44+FBT!W24+TRE!W24+MAE!W24+TEL!W24+WWP!W24+OIS!W24</f>
        <v>4545.762854686157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</v>
      </c>
      <c r="C44" s="206">
        <f>ISI!C40+NFM!C56+CHI!C45+NMM!C44+PPA!C45+FBT!C25+TRE!C25+MAE!C25+TEL!C25+WWP!C25+OIS!C25</f>
        <v>0</v>
      </c>
      <c r="D44" s="206">
        <f>ISI!D40+NFM!D56+CHI!D45+NMM!D44+PPA!D45+FBT!D25+TRE!D25+MAE!D25+TEL!D25+WWP!D25+OIS!D25</f>
        <v>0</v>
      </c>
      <c r="E44" s="206">
        <f>ISI!E40+NFM!E56+CHI!E45+NMM!E44+PPA!E45+FBT!E25+TRE!E25+MAE!E25+TEL!E25+WWP!E25+OIS!E25</f>
        <v>0</v>
      </c>
      <c r="F44" s="206">
        <f>ISI!F40+NFM!F56+CHI!F45+NMM!F44+PPA!F45+FBT!F25+TRE!F25+MAE!F25+TEL!F25+WWP!F25+OIS!F25</f>
        <v>0</v>
      </c>
      <c r="G44" s="206">
        <f>ISI!G40+NFM!G56+CHI!G45+NMM!G44+PPA!G45+FBT!G25+TRE!G25+MAE!G25+TEL!G25+WWP!G25+OIS!G25</f>
        <v>0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</v>
      </c>
      <c r="M44" s="206">
        <f>ISI!M40+NFM!M56+CHI!M45+NMM!M44+PPA!M45+FBT!M25+TRE!M25+MAE!M25+TEL!M25+WWP!M25+OIS!M25</f>
        <v>12.563284608770417</v>
      </c>
      <c r="N44" s="206">
        <f>ISI!N40+NFM!N56+CHI!N45+NMM!N44+PPA!N45+FBT!N25+TRE!N25+MAE!N25+TEL!N25+WWP!N25+OIS!N25</f>
        <v>2.0540842648323299</v>
      </c>
      <c r="O44" s="206">
        <f>ISI!O40+NFM!O56+CHI!O45+NMM!O44+PPA!O45+FBT!O25+TRE!O25+MAE!O25+TEL!O25+WWP!O25+OIS!O25</f>
        <v>0.90765262252794499</v>
      </c>
      <c r="P44" s="206">
        <f>ISI!P40+NFM!P56+CHI!P45+NMM!P44+PPA!P45+FBT!P25+TRE!P25+MAE!P25+TEL!P25+WWP!P25+OIS!P25</f>
        <v>0.52545141874462586</v>
      </c>
      <c r="Q44" s="206">
        <f>ISI!Q40+NFM!Q56+CHI!Q45+NMM!Q44+PPA!Q45+FBT!Q25+TRE!Q25+MAE!Q25+TEL!Q25+WWP!Q25+OIS!Q25</f>
        <v>0</v>
      </c>
      <c r="R44" s="206">
        <f>ISI!R40+NFM!R56+CHI!R45+NMM!R44+PPA!R45+FBT!R25+TRE!R25+MAE!R25+TEL!R25+WWP!R25+OIS!R25</f>
        <v>0.85984522785898532</v>
      </c>
      <c r="S44" s="206">
        <f>ISI!S40+NFM!S56+CHI!S45+NMM!S44+PPA!S45+FBT!S25+TRE!S25+MAE!S25+TEL!S25+WWP!S25+OIS!S25</f>
        <v>2.7705932932072228</v>
      </c>
      <c r="T44" s="206">
        <f>ISI!T40+NFM!T56+CHI!T45+NMM!T44+PPA!T45+FBT!T25+TRE!T25+MAE!T25+TEL!T25+WWP!T25+OIS!T25</f>
        <v>9.5300085984522767</v>
      </c>
      <c r="U44" s="206">
        <f>ISI!U40+NFM!U56+CHI!U45+NMM!U44+PPA!U45+FBT!U25+TRE!U25+MAE!U25+TEL!U25+WWP!U25+OIS!U25</f>
        <v>20.469045571797075</v>
      </c>
      <c r="V44" s="206">
        <f>ISI!V40+NFM!V56+CHI!V45+NMM!V44+PPA!V45+FBT!V25+TRE!V25+MAE!V25+TEL!V25+WWP!V25+OIS!V25</f>
        <v>37.546517626827168</v>
      </c>
      <c r="W44" s="206">
        <f>ISI!W40+NFM!W56+CHI!W45+NMM!W44+PPA!W45+FBT!W25+TRE!W25+MAE!W25+TEL!W25+WWP!W25+OIS!W25</f>
        <v>37.283834909716248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0.50318142734307825</v>
      </c>
      <c r="H45" s="206">
        <f>ISI!H41+NFM!H57+CHI!H46+NMM!H45+PPA!H46+FBT!H26+TRE!H26+MAE!H26+TEL!H26+WWP!H26+OIS!H26</f>
        <v>2.3429062768701625</v>
      </c>
      <c r="I45" s="206">
        <f>ISI!I41+NFM!I57+CHI!I46+NMM!I45+PPA!I46+FBT!I26+TRE!I26+MAE!I26+TEL!I26+WWP!I26+OIS!I26</f>
        <v>4.6266552020636276</v>
      </c>
      <c r="J45" s="206">
        <f>ISI!J41+NFM!J57+CHI!J46+NMM!J45+PPA!J46+FBT!J26+TRE!J26+MAE!J26+TEL!J26+WWP!J26+OIS!J26</f>
        <v>6.4375752364574366</v>
      </c>
      <c r="K45" s="206">
        <f>ISI!K41+NFM!K57+CHI!K46+NMM!K45+PPA!K46+FBT!K26+TRE!K26+MAE!K26+TEL!K26+WWP!K26+OIS!K26</f>
        <v>7.5571797076526224</v>
      </c>
      <c r="L45" s="206">
        <f>ISI!L41+NFM!L57+CHI!L46+NMM!L45+PPA!L46+FBT!L26+TRE!L26+MAE!L26+TEL!L26+WWP!L26+OIS!L26</f>
        <v>8.1323301805674966</v>
      </c>
      <c r="M45" s="206">
        <f>ISI!M41+NFM!M57+CHI!M46+NMM!M45+PPA!M46+FBT!M26+TRE!M26+MAE!M26+TEL!M26+WWP!M26+OIS!M26</f>
        <v>9.7704213241616493</v>
      </c>
      <c r="N45" s="206">
        <f>ISI!N41+NFM!N57+CHI!N46+NMM!N45+PPA!N46+FBT!N26+TRE!N26+MAE!N26+TEL!N26+WWP!N26+OIS!N26</f>
        <v>14.076096302665524</v>
      </c>
      <c r="O45" s="206">
        <f>ISI!O41+NFM!O57+CHI!O46+NMM!O45+PPA!O46+FBT!O26+TRE!O26+MAE!O26+TEL!O26+WWP!O26+OIS!O26</f>
        <v>19.284350816852971</v>
      </c>
      <c r="P45" s="206">
        <f>ISI!P41+NFM!P57+CHI!P46+NMM!P45+PPA!P46+FBT!P26+TRE!P26+MAE!P26+TEL!P26+WWP!P26+OIS!P26</f>
        <v>28.590799656061908</v>
      </c>
      <c r="Q45" s="206">
        <f>ISI!Q41+NFM!Q57+CHI!Q46+NMM!Q45+PPA!Q46+FBT!Q26+TRE!Q26+MAE!Q26+TEL!Q26+WWP!Q26+OIS!Q26</f>
        <v>37.378589853826313</v>
      </c>
      <c r="R45" s="206">
        <f>ISI!R41+NFM!R57+CHI!R46+NMM!R45+PPA!R46+FBT!R26+TRE!R26+MAE!R26+TEL!R26+WWP!R26+OIS!R26</f>
        <v>62.354170249355107</v>
      </c>
      <c r="S45" s="206">
        <f>ISI!S41+NFM!S57+CHI!S46+NMM!S45+PPA!S46+FBT!S26+TRE!S26+MAE!S26+TEL!S26+WWP!S26+OIS!S26</f>
        <v>84.939982803095432</v>
      </c>
      <c r="T45" s="206">
        <f>ISI!T41+NFM!T57+CHI!T46+NMM!T45+PPA!T46+FBT!T26+TRE!T26+MAE!T26+TEL!T26+WWP!T26+OIS!T26</f>
        <v>98.850042992261393</v>
      </c>
      <c r="U45" s="206">
        <f>ISI!U41+NFM!U57+CHI!U46+NMM!U45+PPA!U46+FBT!U26+TRE!U26+MAE!U26+TEL!U26+WWP!U26+OIS!U26</f>
        <v>91.081943250214962</v>
      </c>
      <c r="V45" s="206">
        <f>ISI!V41+NFM!V57+CHI!V46+NMM!V45+PPA!V46+FBT!V26+TRE!V26+MAE!V26+TEL!V26+WWP!V26+OIS!V26</f>
        <v>158.13293207222696</v>
      </c>
      <c r="W45" s="206">
        <f>ISI!W41+NFM!W57+CHI!W46+NMM!W45+PPA!W46+FBT!W26+TRE!W26+MAE!W26+TEL!W26+WWP!W26+OIS!W26</f>
        <v>188.8528804815133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344.17695614789329</v>
      </c>
      <c r="C49" s="208">
        <f>ISI!C45+NFM!C61+CHI!C50+NMM!C49+PPA!C50+FBT!C30+TRE!C30+MAE!C30+TEL!C30+WWP!C30+OIS!C30</f>
        <v>384.85236457437662</v>
      </c>
      <c r="D49" s="208">
        <f>ISI!D45+NFM!D61+CHI!D50+NMM!D49+PPA!D50+FBT!D30+TRE!D30+MAE!D30+TEL!D30+WWP!D30+OIS!D30</f>
        <v>391.46844368013763</v>
      </c>
      <c r="E49" s="208">
        <f>ISI!E45+NFM!E61+CHI!E50+NMM!E49+PPA!E50+FBT!E30+TRE!E30+MAE!E30+TEL!E30+WWP!E30+OIS!E30</f>
        <v>381.15030094582983</v>
      </c>
      <c r="F49" s="208">
        <f>ISI!F45+NFM!F61+CHI!F50+NMM!F49+PPA!F50+FBT!F30+TRE!F30+MAE!F30+TEL!F30+WWP!F30+OIS!F30</f>
        <v>405.41702493551162</v>
      </c>
      <c r="G49" s="208">
        <f>ISI!G45+NFM!G61+CHI!G50+NMM!G49+PPA!G50+FBT!G30+TRE!G30+MAE!G30+TEL!G30+WWP!G30+OIS!G30</f>
        <v>379.62166809974201</v>
      </c>
      <c r="H49" s="208">
        <f>ISI!H45+NFM!H61+CHI!H50+NMM!H49+PPA!H50+FBT!H30+TRE!H30+MAE!H30+TEL!H30+WWP!H30+OIS!H30</f>
        <v>387.83800515907132</v>
      </c>
      <c r="I49" s="208">
        <f>ISI!I45+NFM!I61+CHI!I50+NMM!I49+PPA!I50+FBT!I30+TRE!I30+MAE!I30+TEL!I30+WWP!I30+OIS!I30</f>
        <v>382.53559759243342</v>
      </c>
      <c r="J49" s="208">
        <f>ISI!J45+NFM!J61+CHI!J50+NMM!J49+PPA!J50+FBT!J30+TRE!J30+MAE!J30+TEL!J30+WWP!J30+OIS!J30</f>
        <v>375.91951848667242</v>
      </c>
      <c r="K49" s="208">
        <f>ISI!K45+NFM!K61+CHI!K50+NMM!K49+PPA!K50+FBT!K30+TRE!K30+MAE!K30+TEL!K30+WWP!K30+OIS!K30</f>
        <v>382.20120378331899</v>
      </c>
      <c r="L49" s="208">
        <f>ISI!L45+NFM!L61+CHI!L50+NMM!L49+PPA!L50+FBT!L30+TRE!L30+MAE!L30+TEL!L30+WWP!L30+OIS!L30</f>
        <v>448.93473774720547</v>
      </c>
      <c r="M49" s="208">
        <f>ISI!M45+NFM!M61+CHI!M50+NMM!M49+PPA!M50+FBT!M30+TRE!M30+MAE!M30+TEL!M30+WWP!M30+OIS!M30</f>
        <v>379.78882201203783</v>
      </c>
      <c r="N49" s="208">
        <f>ISI!N45+NFM!N61+CHI!N50+NMM!N49+PPA!N50+FBT!N30+TRE!N30+MAE!N30+TEL!N30+WWP!N30+OIS!N30</f>
        <v>407.04118658641443</v>
      </c>
      <c r="O49" s="208">
        <f>ISI!O45+NFM!O61+CHI!O50+NMM!O49+PPA!O50+FBT!O30+TRE!O30+MAE!O30+TEL!O30+WWP!O30+OIS!O30</f>
        <v>458.20197764402411</v>
      </c>
      <c r="P49" s="208">
        <f>ISI!P45+NFM!P61+CHI!P50+NMM!P49+PPA!P50+FBT!P30+TRE!P30+MAE!P30+TEL!P30+WWP!P30+OIS!P30</f>
        <v>445.39982803095438</v>
      </c>
      <c r="Q49" s="208">
        <f>ISI!Q45+NFM!Q61+CHI!Q50+NMM!Q49+PPA!Q50+FBT!Q30+TRE!Q30+MAE!Q30+TEL!Q30+WWP!Q30+OIS!Q30</f>
        <v>482.20601891659493</v>
      </c>
      <c r="R49" s="208">
        <f>ISI!R45+NFM!R61+CHI!R50+NMM!R49+PPA!R50+FBT!R30+TRE!R30+MAE!R30+TEL!R30+WWP!R30+OIS!R30</f>
        <v>501.28976784178838</v>
      </c>
      <c r="S49" s="208">
        <f>ISI!S45+NFM!S61+CHI!S50+NMM!S49+PPA!S50+FBT!S30+TRE!S30+MAE!S30+TEL!S30+WWP!S30+OIS!S30</f>
        <v>516.00266552020628</v>
      </c>
      <c r="T49" s="208">
        <f>ISI!T45+NFM!T61+CHI!T50+NMM!T49+PPA!T50+FBT!T30+TRE!T30+MAE!T30+TEL!T30+WWP!T30+OIS!T30</f>
        <v>521.06620808254513</v>
      </c>
      <c r="U49" s="208">
        <f>ISI!U45+NFM!U61+CHI!U50+NMM!U49+PPA!U50+FBT!U30+TRE!U30+MAE!U30+TEL!U30+WWP!U30+OIS!U30</f>
        <v>501.71969045571791</v>
      </c>
      <c r="V49" s="208">
        <f>ISI!V45+NFM!V61+CHI!V50+NMM!V49+PPA!V50+FBT!V30+TRE!V30+MAE!V30+TEL!V30+WWP!V30+OIS!V30</f>
        <v>580.39570077386065</v>
      </c>
      <c r="W49" s="208">
        <f>ISI!W45+NFM!W61+CHI!W50+NMM!W49+PPA!W50+FBT!W30+TRE!W30+MAE!W30+TEL!W30+WWP!W30+OIS!W30</f>
        <v>628.71401547721405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4895.7867583834905</v>
      </c>
      <c r="C50" s="209">
        <f>ISI!C46+NFM!C62+CHI!C51+NMM!C50+PPA!C51+FBT!C31+TRE!C31+MAE!C31+TEL!C31+WWP!C31+OIS!C31</f>
        <v>4979.2777300085991</v>
      </c>
      <c r="D50" s="209">
        <f>ISI!D46+NFM!D62+CHI!D51+NMM!D50+PPA!D51+FBT!D31+TRE!D31+MAE!D31+TEL!D31+WWP!D31+OIS!D31</f>
        <v>4924.5915735167673</v>
      </c>
      <c r="E50" s="209">
        <f>ISI!E46+NFM!E62+CHI!E51+NMM!E50+PPA!E51+FBT!E31+TRE!E31+MAE!E31+TEL!E31+WWP!E31+OIS!E31</f>
        <v>4824.3336199484093</v>
      </c>
      <c r="F50" s="209">
        <f>ISI!F46+NFM!F62+CHI!F51+NMM!F50+PPA!F51+FBT!F31+TRE!F31+MAE!F31+TEL!F31+WWP!F31+OIS!F31</f>
        <v>4917.7987962166799</v>
      </c>
      <c r="G50" s="209">
        <f>ISI!G46+NFM!G62+CHI!G51+NMM!G50+PPA!G51+FBT!G31+TRE!G31+MAE!G31+TEL!G31+WWP!G31+OIS!G31</f>
        <v>4949.0971625107486</v>
      </c>
      <c r="H50" s="209">
        <f>ISI!H46+NFM!H62+CHI!H51+NMM!H50+PPA!H51+FBT!H31+TRE!H31+MAE!H31+TEL!H31+WWP!H31+OIS!H31</f>
        <v>4930.5245055889927</v>
      </c>
      <c r="I50" s="209">
        <f>ISI!I46+NFM!I62+CHI!I51+NMM!I50+PPA!I51+FBT!I31+TRE!I31+MAE!I31+TEL!I31+WWP!I31+OIS!I31</f>
        <v>4985.6405846947546</v>
      </c>
      <c r="J50" s="209">
        <f>ISI!J46+NFM!J62+CHI!J51+NMM!J50+PPA!J51+FBT!J31+TRE!J31+MAE!J31+TEL!J31+WWP!J31+OIS!J31</f>
        <v>4958.2115219260531</v>
      </c>
      <c r="K50" s="209">
        <f>ISI!K46+NFM!K62+CHI!K51+NMM!K50+PPA!K51+FBT!K31+TRE!K31+MAE!K31+TEL!K31+WWP!K31+OIS!K31</f>
        <v>4422.2699914015475</v>
      </c>
      <c r="L50" s="209">
        <f>ISI!L46+NFM!L62+CHI!L51+NMM!L50+PPA!L51+FBT!L31+TRE!L31+MAE!L31+TEL!L31+WWP!L31+OIS!L31</f>
        <v>4676.3542562338771</v>
      </c>
      <c r="M50" s="209">
        <f>ISI!M46+NFM!M62+CHI!M51+NMM!M50+PPA!M51+FBT!M31+TRE!M31+MAE!M31+TEL!M31+WWP!M31+OIS!M31</f>
        <v>4626.139294926912</v>
      </c>
      <c r="N50" s="209">
        <f>ISI!N46+NFM!N62+CHI!N51+NMM!N50+PPA!N51+FBT!N31+TRE!N31+MAE!N31+TEL!N31+WWP!N31+OIS!N31</f>
        <v>4649.7850386930349</v>
      </c>
      <c r="O50" s="209">
        <f>ISI!O46+NFM!O62+CHI!O51+NMM!O50+PPA!O51+FBT!O31+TRE!O31+MAE!O31+TEL!O31+WWP!O31+OIS!O31</f>
        <v>4472.3989681857265</v>
      </c>
      <c r="P50" s="209">
        <f>ISI!P46+NFM!P62+CHI!P51+NMM!P50+PPA!P51+FBT!P31+TRE!P31+MAE!P31+TEL!P31+WWP!P31+OIS!P31</f>
        <v>4361.9948409286335</v>
      </c>
      <c r="Q50" s="209">
        <f>ISI!Q46+NFM!Q62+CHI!Q51+NMM!Q50+PPA!Q51+FBT!Q31+TRE!Q31+MAE!Q31+TEL!Q31+WWP!Q31+OIS!Q31</f>
        <v>4323.3877901977639</v>
      </c>
      <c r="R50" s="209">
        <f>ISI!R46+NFM!R62+CHI!R51+NMM!R50+PPA!R51+FBT!R31+TRE!R31+MAE!R31+TEL!R31+WWP!R31+OIS!R31</f>
        <v>4324.0756663800512</v>
      </c>
      <c r="S50" s="209">
        <f>ISI!S46+NFM!S62+CHI!S51+NMM!S50+PPA!S51+FBT!S31+TRE!S31+MAE!S31+TEL!S31+WWP!S31+OIS!S31</f>
        <v>4379.9656061908854</v>
      </c>
      <c r="T50" s="209">
        <f>ISI!T46+NFM!T62+CHI!T51+NMM!T50+PPA!T51+FBT!T31+TRE!T31+MAE!T31+TEL!T31+WWP!T31+OIS!T31</f>
        <v>4361.0490111779873</v>
      </c>
      <c r="U50" s="209">
        <f>ISI!U46+NFM!U62+CHI!U51+NMM!U50+PPA!U51+FBT!U31+TRE!U31+MAE!U31+TEL!U31+WWP!U31+OIS!U31</f>
        <v>4254.3422184006877</v>
      </c>
      <c r="V50" s="209">
        <f>ISI!V46+NFM!V62+CHI!V51+NMM!V50+PPA!V51+FBT!V31+TRE!V31+MAE!V31+TEL!V31+WWP!V31+OIS!V31</f>
        <v>4082.4591573516764</v>
      </c>
      <c r="W50" s="209">
        <f>ISI!W46+NFM!W62+CHI!W51+NMM!W50+PPA!W51+FBT!W31+TRE!W31+MAE!W31+TEL!W31+WWP!W31+OIS!W31</f>
        <v>4033.8779019776439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12264.834823731728</v>
      </c>
      <c r="C51" s="212">
        <f t="shared" si="4"/>
        <v>11372.252794496986</v>
      </c>
      <c r="D51" s="212">
        <f t="shared" si="4"/>
        <v>11388.165864144459</v>
      </c>
      <c r="E51" s="212">
        <f t="shared" si="4"/>
        <v>11499.881599312126</v>
      </c>
      <c r="F51" s="212">
        <f t="shared" si="4"/>
        <v>11590.946259673259</v>
      </c>
      <c r="G51" s="212">
        <f t="shared" si="4"/>
        <v>11537.596646603612</v>
      </c>
      <c r="H51" s="212">
        <f t="shared" si="4"/>
        <v>11905.75563198624</v>
      </c>
      <c r="I51" s="212">
        <f t="shared" si="4"/>
        <v>12012.111263972482</v>
      </c>
      <c r="J51" s="212">
        <f t="shared" si="4"/>
        <v>11678.110232158215</v>
      </c>
      <c r="K51" s="212">
        <f t="shared" si="4"/>
        <v>10894.581169389516</v>
      </c>
      <c r="L51" s="212">
        <f t="shared" si="4"/>
        <v>11649.777214101461</v>
      </c>
      <c r="M51" s="212">
        <f t="shared" si="4"/>
        <v>11290.403955288046</v>
      </c>
      <c r="N51" s="212">
        <f t="shared" si="4"/>
        <v>11244.098366294067</v>
      </c>
      <c r="O51" s="212">
        <f t="shared" si="4"/>
        <v>11029.727858985385</v>
      </c>
      <c r="P51" s="212">
        <f t="shared" si="4"/>
        <v>10799.075322441962</v>
      </c>
      <c r="Q51" s="212">
        <f t="shared" si="4"/>
        <v>11019.170335339637</v>
      </c>
      <c r="R51" s="212">
        <f t="shared" si="4"/>
        <v>10971.244282029236</v>
      </c>
      <c r="S51" s="212">
        <f t="shared" si="4"/>
        <v>10917.194496990543</v>
      </c>
      <c r="T51" s="212">
        <f t="shared" si="4"/>
        <v>11013.377558039552</v>
      </c>
      <c r="U51" s="212">
        <f t="shared" si="4"/>
        <v>10891.751504729147</v>
      </c>
      <c r="V51" s="212">
        <f t="shared" si="4"/>
        <v>11154.427515047288</v>
      </c>
      <c r="W51" s="212">
        <f t="shared" si="4"/>
        <v>11120.714875322439</v>
      </c>
    </row>
    <row r="52" spans="1:23" ht="12" customHeight="1" x14ac:dyDescent="0.25">
      <c r="A52" s="17" t="s">
        <v>16</v>
      </c>
      <c r="B52" s="211">
        <f>ISI!B$47</f>
        <v>1153.1732588134132</v>
      </c>
      <c r="C52" s="211">
        <f>ISI!C$47</f>
        <v>1075.4557179707649</v>
      </c>
      <c r="D52" s="211">
        <f>ISI!D$47</f>
        <v>1084.5715391229576</v>
      </c>
      <c r="E52" s="211">
        <f>ISI!E$47</f>
        <v>1095.2398968185726</v>
      </c>
      <c r="F52" s="211">
        <f>ISI!F$47</f>
        <v>1115.0463456577811</v>
      </c>
      <c r="G52" s="211">
        <f>ISI!G$47</f>
        <v>1126.0035253654346</v>
      </c>
      <c r="H52" s="211">
        <f>ISI!H$47</f>
        <v>1134.2292347377472</v>
      </c>
      <c r="I52" s="211">
        <f>ISI!I$47</f>
        <v>1132.2484092863283</v>
      </c>
      <c r="J52" s="211">
        <f>ISI!J$47</f>
        <v>1092.4963886500432</v>
      </c>
      <c r="K52" s="211">
        <f>ISI!K$47</f>
        <v>751.25984522785893</v>
      </c>
      <c r="L52" s="211">
        <f>ISI!L$47</f>
        <v>972.95339638865016</v>
      </c>
      <c r="M52" s="211">
        <f>ISI!M$47</f>
        <v>973.20507308684432</v>
      </c>
      <c r="N52" s="211">
        <f>ISI!N$47</f>
        <v>921.77910576096269</v>
      </c>
      <c r="O52" s="211">
        <f>ISI!O$47</f>
        <v>897.86861564918308</v>
      </c>
      <c r="P52" s="211">
        <f>ISI!P$47</f>
        <v>879.70103181427328</v>
      </c>
      <c r="Q52" s="211">
        <f>ISI!Q$47</f>
        <v>904.36801375752407</v>
      </c>
      <c r="R52" s="211">
        <f>ISI!R$47</f>
        <v>865.34772141014605</v>
      </c>
      <c r="S52" s="211">
        <f>ISI!S$47</f>
        <v>914.05915735167684</v>
      </c>
      <c r="T52" s="211">
        <f>ISI!T$47</f>
        <v>946.89208942390337</v>
      </c>
      <c r="U52" s="211">
        <f>ISI!U$47</f>
        <v>941.76156491831466</v>
      </c>
      <c r="V52" s="211">
        <f>ISI!V$47</f>
        <v>877.84264832330177</v>
      </c>
      <c r="W52" s="211">
        <f>ISI!W$47</f>
        <v>909.87153912295798</v>
      </c>
    </row>
    <row r="53" spans="1:23" ht="12" customHeight="1" x14ac:dyDescent="0.25">
      <c r="A53" s="18" t="s">
        <v>41</v>
      </c>
      <c r="B53" s="206">
        <f>ISI!B$48</f>
        <v>883.56170579033119</v>
      </c>
      <c r="C53" s="206">
        <f>ISI!C$48</f>
        <v>849.7709572014129</v>
      </c>
      <c r="D53" s="206">
        <f>ISI!D$48</f>
        <v>856.49161636879205</v>
      </c>
      <c r="E53" s="206">
        <f>ISI!E$48</f>
        <v>879.76316926942582</v>
      </c>
      <c r="F53" s="206">
        <f>ISI!F$48</f>
        <v>898.74474931447298</v>
      </c>
      <c r="G53" s="206">
        <f>ISI!G$48</f>
        <v>909.62268459833103</v>
      </c>
      <c r="H53" s="206">
        <f>ISI!H$48</f>
        <v>895.57273906713215</v>
      </c>
      <c r="I53" s="206">
        <f>ISI!I$48</f>
        <v>895.96081151317571</v>
      </c>
      <c r="J53" s="206">
        <f>ISI!J$48</f>
        <v>868.04749507127462</v>
      </c>
      <c r="K53" s="206">
        <f>ISI!K$48</f>
        <v>602.20595231782863</v>
      </c>
      <c r="L53" s="206">
        <f>ISI!L$48</f>
        <v>787.85769853587215</v>
      </c>
      <c r="M53" s="206">
        <f>ISI!M$48</f>
        <v>766.56785758861668</v>
      </c>
      <c r="N53" s="206">
        <f>ISI!N$48</f>
        <v>735.81738294253057</v>
      </c>
      <c r="O53" s="206">
        <f>ISI!O$48</f>
        <v>722.12341347043605</v>
      </c>
      <c r="P53" s="206">
        <f>ISI!P$48</f>
        <v>707.9087405405237</v>
      </c>
      <c r="Q53" s="206">
        <f>ISI!Q$48</f>
        <v>697.90380511469721</v>
      </c>
      <c r="R53" s="206">
        <f>ISI!R$48</f>
        <v>670.62885369842979</v>
      </c>
      <c r="S53" s="206">
        <f>ISI!S$48</f>
        <v>695.77764174226684</v>
      </c>
      <c r="T53" s="206">
        <f>ISI!T$48</f>
        <v>713.70423552490911</v>
      </c>
      <c r="U53" s="206">
        <f>ISI!U$48</f>
        <v>745.64730724535048</v>
      </c>
      <c r="V53" s="206">
        <f>ISI!V$48</f>
        <v>700.02219971962438</v>
      </c>
      <c r="W53" s="206">
        <f>ISI!W$48</f>
        <v>724.52359024017437</v>
      </c>
    </row>
    <row r="54" spans="1:23" ht="12" customHeight="1" x14ac:dyDescent="0.25">
      <c r="A54" s="18" t="s">
        <v>42</v>
      </c>
      <c r="B54" s="206">
        <f>ISI!B$49</f>
        <v>269.61155302308202</v>
      </c>
      <c r="C54" s="206">
        <f>ISI!C$49</f>
        <v>225.68476076935201</v>
      </c>
      <c r="D54" s="206">
        <f>ISI!D$49</f>
        <v>228.07992275416561</v>
      </c>
      <c r="E54" s="206">
        <f>ISI!E$49</f>
        <v>215.4767275491468</v>
      </c>
      <c r="F54" s="206">
        <f>ISI!F$49</f>
        <v>216.3015963433082</v>
      </c>
      <c r="G54" s="206">
        <f>ISI!G$49</f>
        <v>216.38084076710351</v>
      </c>
      <c r="H54" s="206">
        <f>ISI!H$49</f>
        <v>238.65649567061499</v>
      </c>
      <c r="I54" s="206">
        <f>ISI!I$49</f>
        <v>236.28759777315261</v>
      </c>
      <c r="J54" s="206">
        <f>ISI!J$49</f>
        <v>224.44889357876849</v>
      </c>
      <c r="K54" s="206">
        <f>ISI!K$49</f>
        <v>149.0538929100303</v>
      </c>
      <c r="L54" s="206">
        <f>ISI!L$49</f>
        <v>185.09569785277799</v>
      </c>
      <c r="M54" s="206">
        <f>ISI!M$49</f>
        <v>206.63721549822759</v>
      </c>
      <c r="N54" s="206">
        <f>ISI!N$49</f>
        <v>185.96172281843209</v>
      </c>
      <c r="O54" s="206">
        <f>ISI!O$49</f>
        <v>175.74520217874709</v>
      </c>
      <c r="P54" s="206">
        <f>ISI!P$49</f>
        <v>171.79229127374961</v>
      </c>
      <c r="Q54" s="206">
        <f>ISI!Q$49</f>
        <v>206.4642086428268</v>
      </c>
      <c r="R54" s="206">
        <f>ISI!R$49</f>
        <v>194.7188677117162</v>
      </c>
      <c r="S54" s="206">
        <f>ISI!S$49</f>
        <v>218.28151560941001</v>
      </c>
      <c r="T54" s="206">
        <f>ISI!T$49</f>
        <v>233.18785389899429</v>
      </c>
      <c r="U54" s="206">
        <f>ISI!U$49</f>
        <v>196.11425767296419</v>
      </c>
      <c r="V54" s="206">
        <f>ISI!V$49</f>
        <v>177.82044860367739</v>
      </c>
      <c r="W54" s="206">
        <f>ISI!W$49</f>
        <v>185.34794888278361</v>
      </c>
    </row>
    <row r="55" spans="1:23" ht="12" customHeight="1" x14ac:dyDescent="0.25">
      <c r="A55" s="19" t="s">
        <v>20</v>
      </c>
      <c r="B55" s="207">
        <f>NFM!B$63</f>
        <v>331.77884780739453</v>
      </c>
      <c r="C55" s="207">
        <f>NFM!C$63</f>
        <v>322.53697334479784</v>
      </c>
      <c r="D55" s="207">
        <f>NFM!D$63</f>
        <v>320.20773860705083</v>
      </c>
      <c r="E55" s="207">
        <f>NFM!E$63</f>
        <v>316.82192605331045</v>
      </c>
      <c r="F55" s="207">
        <f>NFM!F$63</f>
        <v>317.65503009458291</v>
      </c>
      <c r="G55" s="207">
        <f>NFM!G$63</f>
        <v>349.92545141874456</v>
      </c>
      <c r="H55" s="207">
        <f>NFM!H$63</f>
        <v>345.84995700773845</v>
      </c>
      <c r="I55" s="207">
        <f>NFM!I$63</f>
        <v>349.74393809114372</v>
      </c>
      <c r="J55" s="207">
        <f>NFM!J$63</f>
        <v>335.11702493551149</v>
      </c>
      <c r="K55" s="207">
        <f>NFM!K$63</f>
        <v>259.27437661220984</v>
      </c>
      <c r="L55" s="207">
        <f>NFM!L$63</f>
        <v>272.98658641444536</v>
      </c>
      <c r="M55" s="207">
        <f>NFM!M$63</f>
        <v>319.74634565778149</v>
      </c>
      <c r="N55" s="207">
        <f>NFM!N$63</f>
        <v>342.05666380051605</v>
      </c>
      <c r="O55" s="207">
        <f>NFM!O$63</f>
        <v>332.33576956147897</v>
      </c>
      <c r="P55" s="207">
        <f>NFM!P$63</f>
        <v>318.17360275150463</v>
      </c>
      <c r="Q55" s="207">
        <f>NFM!Q$63</f>
        <v>316.77601031814277</v>
      </c>
      <c r="R55" s="207">
        <f>NFM!R$63</f>
        <v>323.55580395528807</v>
      </c>
      <c r="S55" s="207">
        <f>NFM!S$63</f>
        <v>327.17919174548581</v>
      </c>
      <c r="T55" s="207">
        <f>NFM!T$63</f>
        <v>331.38151332760111</v>
      </c>
      <c r="U55" s="207">
        <f>NFM!U$63</f>
        <v>318.79621668099742</v>
      </c>
      <c r="V55" s="207">
        <f>NFM!V$63</f>
        <v>314.12502149613061</v>
      </c>
      <c r="W55" s="207">
        <f>NFM!W$63</f>
        <v>322.87996560619092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173.07864382813622</v>
      </c>
      <c r="C57" s="206">
        <f>NFM!C$65</f>
        <v>149.01128202943298</v>
      </c>
      <c r="D57" s="206">
        <f>NFM!D$65</f>
        <v>143.1683643134339</v>
      </c>
      <c r="E57" s="206">
        <f>NFM!E$65</f>
        <v>145.53024443473836</v>
      </c>
      <c r="F57" s="206">
        <f>NFM!F$65</f>
        <v>140.87382742237864</v>
      </c>
      <c r="G57" s="206">
        <f>NFM!G$65</f>
        <v>152.89789427213836</v>
      </c>
      <c r="H57" s="206">
        <f>NFM!H$65</f>
        <v>151.94089405721769</v>
      </c>
      <c r="I57" s="206">
        <f>NFM!I$65</f>
        <v>150.73914984271119</v>
      </c>
      <c r="J57" s="206">
        <f>NFM!J$65</f>
        <v>158.88278055403077</v>
      </c>
      <c r="K57" s="206">
        <f>NFM!K$65</f>
        <v>97.054474371505407</v>
      </c>
      <c r="L57" s="206">
        <f>NFM!L$65</f>
        <v>125.01102295304008</v>
      </c>
      <c r="M57" s="206">
        <f>NFM!M$65</f>
        <v>150.54960972484821</v>
      </c>
      <c r="N57" s="206">
        <f>NFM!N$65</f>
        <v>169.03161901169526</v>
      </c>
      <c r="O57" s="206">
        <f>NFM!O$65</f>
        <v>167.26227120603158</v>
      </c>
      <c r="P57" s="206">
        <f>NFM!P$65</f>
        <v>142.87754306313681</v>
      </c>
      <c r="Q57" s="206">
        <f>NFM!Q$65</f>
        <v>152.5475478777017</v>
      </c>
      <c r="R57" s="206">
        <f>NFM!R$65</f>
        <v>157.8766632037148</v>
      </c>
      <c r="S57" s="206">
        <f>NFM!S$65</f>
        <v>156.75167409303711</v>
      </c>
      <c r="T57" s="206">
        <f>NFM!T$65</f>
        <v>158.4855915863678</v>
      </c>
      <c r="U57" s="206">
        <f>NFM!U$65</f>
        <v>156.7053610739583</v>
      </c>
      <c r="V57" s="206">
        <f>NFM!V$65</f>
        <v>144.46927150587851</v>
      </c>
      <c r="W57" s="206">
        <f>NFM!W$65</f>
        <v>153.99483680234201</v>
      </c>
    </row>
    <row r="58" spans="1:23" ht="12" customHeight="1" x14ac:dyDescent="0.25">
      <c r="A58" s="22" t="s">
        <v>44</v>
      </c>
      <c r="B58" s="213">
        <f>NFM!B$66</f>
        <v>167.70304909672629</v>
      </c>
      <c r="C58" s="213">
        <f>NFM!C$66</f>
        <v>144.59833940357751</v>
      </c>
      <c r="D58" s="213">
        <f>NFM!D$66</f>
        <v>138.38192919375939</v>
      </c>
      <c r="E58" s="213">
        <f>NFM!E$66</f>
        <v>140.5011062568301</v>
      </c>
      <c r="F58" s="213">
        <f>NFM!F$66</f>
        <v>136.17143216942571</v>
      </c>
      <c r="G58" s="213">
        <f>NFM!G$66</f>
        <v>147.80798524897301</v>
      </c>
      <c r="H58" s="213">
        <f>NFM!H$66</f>
        <v>146.50116769472001</v>
      </c>
      <c r="I58" s="213">
        <f>NFM!I$66</f>
        <v>145.17273631277919</v>
      </c>
      <c r="J58" s="213">
        <f>NFM!J$66</f>
        <v>153.74063977503781</v>
      </c>
      <c r="K58" s="213">
        <f>NFM!K$66</f>
        <v>92.399354260996247</v>
      </c>
      <c r="L58" s="213">
        <f>NFM!L$66</f>
        <v>120.60007167141841</v>
      </c>
      <c r="M58" s="213">
        <f>NFM!M$66</f>
        <v>146.07334623225569</v>
      </c>
      <c r="N58" s="213">
        <f>NFM!N$66</f>
        <v>164.3466987535534</v>
      </c>
      <c r="O58" s="213">
        <f>NFM!O$66</f>
        <v>162.8545036921106</v>
      </c>
      <c r="P58" s="213">
        <f>NFM!P$66</f>
        <v>142.87754306313681</v>
      </c>
      <c r="Q58" s="213">
        <f>NFM!Q$66</f>
        <v>152.5475478777017</v>
      </c>
      <c r="R58" s="213">
        <f>NFM!R$66</f>
        <v>157.8766632037148</v>
      </c>
      <c r="S58" s="213">
        <f>NFM!S$66</f>
        <v>156.75167409303711</v>
      </c>
      <c r="T58" s="213">
        <f>NFM!T$66</f>
        <v>158.4855915863678</v>
      </c>
      <c r="U58" s="213">
        <f>NFM!U$66</f>
        <v>156.7053610739583</v>
      </c>
      <c r="V58" s="213">
        <f>NFM!V$66</f>
        <v>144.46927150587851</v>
      </c>
      <c r="W58" s="213">
        <f>NFM!W$66</f>
        <v>153.99483680234201</v>
      </c>
    </row>
    <row r="59" spans="1:23" ht="12" customHeight="1" x14ac:dyDescent="0.25">
      <c r="A59" s="23" t="s">
        <v>81</v>
      </c>
      <c r="B59" s="214">
        <f>NFM!B$67</f>
        <v>5.3755947314099366</v>
      </c>
      <c r="C59" s="214">
        <f>NFM!C$67</f>
        <v>4.4129426258554574</v>
      </c>
      <c r="D59" s="214">
        <f>NFM!D$67</f>
        <v>4.7864351196745112</v>
      </c>
      <c r="E59" s="214">
        <f>NFM!E$67</f>
        <v>5.0291381779082593</v>
      </c>
      <c r="F59" s="214">
        <f>NFM!F$67</f>
        <v>4.70239525295292</v>
      </c>
      <c r="G59" s="214">
        <f>NFM!G$67</f>
        <v>5.0899090231653563</v>
      </c>
      <c r="H59" s="214">
        <f>NFM!H$67</f>
        <v>5.4397263624976908</v>
      </c>
      <c r="I59" s="214">
        <f>NFM!I$67</f>
        <v>5.5664135299319799</v>
      </c>
      <c r="J59" s="214">
        <f>NFM!J$67</f>
        <v>5.1421407789929567</v>
      </c>
      <c r="K59" s="214">
        <f>NFM!K$67</f>
        <v>4.6551201105091584</v>
      </c>
      <c r="L59" s="214">
        <f>NFM!L$67</f>
        <v>4.4109512816216716</v>
      </c>
      <c r="M59" s="214">
        <f>NFM!M$67</f>
        <v>4.4762634925925084</v>
      </c>
      <c r="N59" s="214">
        <f>NFM!N$67</f>
        <v>4.684920258141851</v>
      </c>
      <c r="O59" s="214">
        <f>NFM!O$67</f>
        <v>4.4077675139209953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158.7002039792583</v>
      </c>
      <c r="C60" s="206">
        <f>NFM!C$68</f>
        <v>173.5256913153649</v>
      </c>
      <c r="D60" s="206">
        <f>NFM!D$68</f>
        <v>177.0393742936169</v>
      </c>
      <c r="E60" s="206">
        <f>NFM!E$68</f>
        <v>171.29168161857211</v>
      </c>
      <c r="F60" s="206">
        <f>NFM!F$68</f>
        <v>176.7812026722043</v>
      </c>
      <c r="G60" s="206">
        <f>NFM!G$68</f>
        <v>197.0275571466062</v>
      </c>
      <c r="H60" s="206">
        <f>NFM!H$68</f>
        <v>193.90906295052079</v>
      </c>
      <c r="I60" s="206">
        <f>NFM!I$68</f>
        <v>199.0047882484325</v>
      </c>
      <c r="J60" s="206">
        <f>NFM!J$68</f>
        <v>176.23424438148069</v>
      </c>
      <c r="K60" s="206">
        <f>NFM!K$68</f>
        <v>162.21990224070441</v>
      </c>
      <c r="L60" s="206">
        <f>NFM!L$68</f>
        <v>147.9755634614053</v>
      </c>
      <c r="M60" s="206">
        <f>NFM!M$68</f>
        <v>169.19673593293331</v>
      </c>
      <c r="N60" s="206">
        <f>NFM!N$68</f>
        <v>173.02504478882079</v>
      </c>
      <c r="O60" s="206">
        <f>NFM!O$68</f>
        <v>165.07349835544741</v>
      </c>
      <c r="P60" s="206">
        <f>NFM!P$68</f>
        <v>175.29605968836779</v>
      </c>
      <c r="Q60" s="206">
        <f>NFM!Q$68</f>
        <v>164.22846244044109</v>
      </c>
      <c r="R60" s="206">
        <f>NFM!R$68</f>
        <v>165.6791407515733</v>
      </c>
      <c r="S60" s="206">
        <f>NFM!S$68</f>
        <v>170.4275176524487</v>
      </c>
      <c r="T60" s="206">
        <f>NFM!T$68</f>
        <v>172.89592174123331</v>
      </c>
      <c r="U60" s="206">
        <f>NFM!U$68</f>
        <v>162.09085560703909</v>
      </c>
      <c r="V60" s="206">
        <f>NFM!V$68</f>
        <v>169.6557499902521</v>
      </c>
      <c r="W60" s="206">
        <f>NFM!W$68</f>
        <v>168.88512880384889</v>
      </c>
    </row>
    <row r="61" spans="1:23" ht="12" customHeight="1" x14ac:dyDescent="0.25">
      <c r="A61" s="19" t="s">
        <v>21</v>
      </c>
      <c r="B61" s="207">
        <f>CHI!B$52</f>
        <v>621.59647463456554</v>
      </c>
      <c r="C61" s="207">
        <f>CHI!C$52</f>
        <v>626.4665520206355</v>
      </c>
      <c r="D61" s="207">
        <f>CHI!D$52</f>
        <v>645.12519346517649</v>
      </c>
      <c r="E61" s="207">
        <f>CHI!E$52</f>
        <v>796.49131556319867</v>
      </c>
      <c r="F61" s="207">
        <f>CHI!F$52</f>
        <v>885.11513327601108</v>
      </c>
      <c r="G61" s="207">
        <f>CHI!G$52</f>
        <v>814.07067927773005</v>
      </c>
      <c r="H61" s="207">
        <f>CHI!H$52</f>
        <v>782.4909716251077</v>
      </c>
      <c r="I61" s="207">
        <f>CHI!I$52</f>
        <v>756.92785898538216</v>
      </c>
      <c r="J61" s="207">
        <f>CHI!J$52</f>
        <v>656.71556319862441</v>
      </c>
      <c r="K61" s="207">
        <f>CHI!K$52</f>
        <v>558.37566638005126</v>
      </c>
      <c r="L61" s="207">
        <f>CHI!L$52</f>
        <v>577.64780739466914</v>
      </c>
      <c r="M61" s="207">
        <f>CHI!M$52</f>
        <v>544.9472055030094</v>
      </c>
      <c r="N61" s="207">
        <f>CHI!N$52</f>
        <v>544.23963886500417</v>
      </c>
      <c r="O61" s="207">
        <f>CHI!O$52</f>
        <v>535.93998280309529</v>
      </c>
      <c r="P61" s="207">
        <f>CHI!P$52</f>
        <v>582.2375752364577</v>
      </c>
      <c r="Q61" s="207">
        <f>CHI!Q$52</f>
        <v>601.13061049011162</v>
      </c>
      <c r="R61" s="207">
        <f>CHI!R$52</f>
        <v>554.48632846087708</v>
      </c>
      <c r="S61" s="207">
        <f>CHI!S$52</f>
        <v>511.52605331040411</v>
      </c>
      <c r="T61" s="207">
        <f>CHI!T$52</f>
        <v>501.71943250214935</v>
      </c>
      <c r="U61" s="207">
        <f>CHI!U$52</f>
        <v>502.45030094582967</v>
      </c>
      <c r="V61" s="207">
        <f>CHI!V$52</f>
        <v>622.28675838349125</v>
      </c>
      <c r="W61" s="207">
        <f>CHI!W$52</f>
        <v>616.11109200343901</v>
      </c>
    </row>
    <row r="62" spans="1:23" ht="12" customHeight="1" x14ac:dyDescent="0.25">
      <c r="A62" s="18" t="s">
        <v>57</v>
      </c>
      <c r="B62" s="206">
        <f>CHI!B$53</f>
        <v>487.09507878876366</v>
      </c>
      <c r="C62" s="206">
        <f>CHI!C$53</f>
        <v>486.57553040555285</v>
      </c>
      <c r="D62" s="206">
        <f>CHI!D$53</f>
        <v>485.42946355463619</v>
      </c>
      <c r="E62" s="206">
        <f>CHI!E$53</f>
        <v>622.99511329103052</v>
      </c>
      <c r="F62" s="206">
        <f>CHI!F$53</f>
        <v>701.98819525973408</v>
      </c>
      <c r="G62" s="206">
        <f>CHI!G$53</f>
        <v>628.220309888369</v>
      </c>
      <c r="H62" s="206">
        <f>CHI!H$53</f>
        <v>598.05942063023394</v>
      </c>
      <c r="I62" s="206">
        <f>CHI!I$53</f>
        <v>583.96707475996504</v>
      </c>
      <c r="J62" s="206">
        <f>CHI!J$53</f>
        <v>516.66705614492685</v>
      </c>
      <c r="K62" s="206">
        <f>CHI!K$53</f>
        <v>425.57750359681381</v>
      </c>
      <c r="L62" s="206">
        <f>CHI!L$53</f>
        <v>435.57238053082051</v>
      </c>
      <c r="M62" s="206">
        <f>CHI!M$53</f>
        <v>413.80943050856695</v>
      </c>
      <c r="N62" s="206">
        <f>CHI!N$53</f>
        <v>408.47549047908228</v>
      </c>
      <c r="O62" s="206">
        <f>CHI!O$53</f>
        <v>413.13836076931784</v>
      </c>
      <c r="P62" s="206">
        <f>CHI!P$53</f>
        <v>464.09396764204484</v>
      </c>
      <c r="Q62" s="206">
        <f>CHI!Q$53</f>
        <v>483.88227872837001</v>
      </c>
      <c r="R62" s="206">
        <f>CHI!R$53</f>
        <v>451.24656962119275</v>
      </c>
      <c r="S62" s="206">
        <f>CHI!S$53</f>
        <v>424.59383373607534</v>
      </c>
      <c r="T62" s="206">
        <f>CHI!T$53</f>
        <v>412.28330182536001</v>
      </c>
      <c r="U62" s="206">
        <f>CHI!U$53</f>
        <v>405.33334056078866</v>
      </c>
      <c r="V62" s="206">
        <f>CHI!V$53</f>
        <v>471.91265170098791</v>
      </c>
      <c r="W62" s="206">
        <f>CHI!W$53</f>
        <v>464.82335798970121</v>
      </c>
    </row>
    <row r="63" spans="1:23" ht="12" customHeight="1" x14ac:dyDescent="0.25">
      <c r="A63" s="18" t="s">
        <v>47</v>
      </c>
      <c r="B63" s="206">
        <f>CHI!B$54</f>
        <v>87.769337973926824</v>
      </c>
      <c r="C63" s="206">
        <f>CHI!C$54</f>
        <v>90.07731613401171</v>
      </c>
      <c r="D63" s="206">
        <f>CHI!D$54</f>
        <v>96.751566725888082</v>
      </c>
      <c r="E63" s="206">
        <f>CHI!E$54</f>
        <v>119.19951994689799</v>
      </c>
      <c r="F63" s="206">
        <f>CHI!F$54</f>
        <v>132.16899327193079</v>
      </c>
      <c r="G63" s="206">
        <f>CHI!G$54</f>
        <v>126.0124054707062</v>
      </c>
      <c r="H63" s="206">
        <f>CHI!H$54</f>
        <v>117.63252640728339</v>
      </c>
      <c r="I63" s="206">
        <f>CHI!I$54</f>
        <v>109.4161807555963</v>
      </c>
      <c r="J63" s="206">
        <f>CHI!J$54</f>
        <v>87.889340148184914</v>
      </c>
      <c r="K63" s="206">
        <f>CHI!K$54</f>
        <v>76.781634647190828</v>
      </c>
      <c r="L63" s="206">
        <f>CHI!L$54</f>
        <v>83.634612877032936</v>
      </c>
      <c r="M63" s="206">
        <f>CHI!M$54</f>
        <v>78.866350517515002</v>
      </c>
      <c r="N63" s="206">
        <f>CHI!N$54</f>
        <v>88.432057051251022</v>
      </c>
      <c r="O63" s="206">
        <f>CHI!O$54</f>
        <v>74.532777092533593</v>
      </c>
      <c r="P63" s="206">
        <f>CHI!P$54</f>
        <v>63.693908540242553</v>
      </c>
      <c r="Q63" s="206">
        <f>CHI!Q$54</f>
        <v>59.901431981479831</v>
      </c>
      <c r="R63" s="206">
        <f>CHI!R$54</f>
        <v>60.335392736693969</v>
      </c>
      <c r="S63" s="206">
        <f>CHI!S$54</f>
        <v>46.653247567067837</v>
      </c>
      <c r="T63" s="206">
        <f>CHI!T$54</f>
        <v>54.866053290718817</v>
      </c>
      <c r="U63" s="206">
        <f>CHI!U$54</f>
        <v>40.278802364595798</v>
      </c>
      <c r="V63" s="206">
        <f>CHI!V$54</f>
        <v>95.215035315349368</v>
      </c>
      <c r="W63" s="206">
        <f>CHI!W$54</f>
        <v>90.789761405239787</v>
      </c>
    </row>
    <row r="64" spans="1:23" ht="12" customHeight="1" x14ac:dyDescent="0.25">
      <c r="A64" s="18" t="s">
        <v>48</v>
      </c>
      <c r="B64" s="206">
        <f>CHI!B$55</f>
        <v>46.732057871875107</v>
      </c>
      <c r="C64" s="206">
        <f>CHI!C$55</f>
        <v>49.813705481070997</v>
      </c>
      <c r="D64" s="206">
        <f>CHI!D$55</f>
        <v>62.944163184652183</v>
      </c>
      <c r="E64" s="206">
        <f>CHI!E$55</f>
        <v>54.296682325270098</v>
      </c>
      <c r="F64" s="206">
        <f>CHI!F$55</f>
        <v>50.957944744346257</v>
      </c>
      <c r="G64" s="206">
        <f>CHI!G$55</f>
        <v>59.837963918654843</v>
      </c>
      <c r="H64" s="206">
        <f>CHI!H$55</f>
        <v>66.799024587590367</v>
      </c>
      <c r="I64" s="206">
        <f>CHI!I$55</f>
        <v>63.544603469820828</v>
      </c>
      <c r="J64" s="206">
        <f>CHI!J$55</f>
        <v>52.159166905512578</v>
      </c>
      <c r="K64" s="206">
        <f>CHI!K$55</f>
        <v>56.016528136046631</v>
      </c>
      <c r="L64" s="206">
        <f>CHI!L$55</f>
        <v>58.440813986815712</v>
      </c>
      <c r="M64" s="206">
        <f>CHI!M$55</f>
        <v>52.271424476927493</v>
      </c>
      <c r="N64" s="206">
        <f>CHI!N$55</f>
        <v>47.332091334670856</v>
      </c>
      <c r="O64" s="206">
        <f>CHI!O$55</f>
        <v>48.268844941243898</v>
      </c>
      <c r="P64" s="206">
        <f>CHI!P$55</f>
        <v>54.449699054170267</v>
      </c>
      <c r="Q64" s="206">
        <f>CHI!Q$55</f>
        <v>57.346899780261758</v>
      </c>
      <c r="R64" s="206">
        <f>CHI!R$55</f>
        <v>42.904366102990352</v>
      </c>
      <c r="S64" s="206">
        <f>CHI!S$55</f>
        <v>40.278972007260897</v>
      </c>
      <c r="T64" s="206">
        <f>CHI!T$55</f>
        <v>34.570077386070523</v>
      </c>
      <c r="U64" s="206">
        <f>CHI!U$55</f>
        <v>56.838158020445228</v>
      </c>
      <c r="V64" s="206">
        <f>CHI!V$55</f>
        <v>55.159071367153928</v>
      </c>
      <c r="W64" s="206">
        <f>CHI!W$55</f>
        <v>60.497972608498031</v>
      </c>
    </row>
    <row r="65" spans="1:23" ht="12" customHeight="1" x14ac:dyDescent="0.25">
      <c r="A65" s="19" t="s">
        <v>22</v>
      </c>
      <c r="B65" s="207">
        <f>NMM!B$51</f>
        <v>500.92966466036114</v>
      </c>
      <c r="C65" s="207">
        <f>NMM!C$51</f>
        <v>506.1173688736028</v>
      </c>
      <c r="D65" s="207">
        <f>NMM!D$51</f>
        <v>492.14049871023229</v>
      </c>
      <c r="E65" s="207">
        <f>NMM!E$51</f>
        <v>439.37239896818568</v>
      </c>
      <c r="F65" s="207">
        <f>NMM!F$51</f>
        <v>461.16655202063629</v>
      </c>
      <c r="G65" s="207">
        <f>NMM!G$51</f>
        <v>459.82287188306111</v>
      </c>
      <c r="H65" s="207">
        <f>NMM!H$51</f>
        <v>474.56190885640586</v>
      </c>
      <c r="I65" s="207">
        <f>NMM!I$51</f>
        <v>474.06715391229579</v>
      </c>
      <c r="J65" s="207">
        <f>NMM!J$51</f>
        <v>478.47411865864137</v>
      </c>
      <c r="K65" s="207">
        <f>NMM!K$51</f>
        <v>425.87205503009471</v>
      </c>
      <c r="L65" s="207">
        <f>NMM!L$51</f>
        <v>448.17386070507291</v>
      </c>
      <c r="M65" s="207">
        <f>NMM!M$51</f>
        <v>460.78907996560628</v>
      </c>
      <c r="N65" s="207">
        <f>NMM!N$51</f>
        <v>451.97102321582116</v>
      </c>
      <c r="O65" s="207">
        <f>NMM!O$51</f>
        <v>351.85253654342227</v>
      </c>
      <c r="P65" s="207">
        <f>NMM!P$51</f>
        <v>342.07644024075671</v>
      </c>
      <c r="Q65" s="207">
        <f>NMM!Q$51</f>
        <v>375.68340498710234</v>
      </c>
      <c r="R65" s="207">
        <f>NMM!R$51</f>
        <v>355.99191745485803</v>
      </c>
      <c r="S65" s="207">
        <f>NMM!S$51</f>
        <v>371.32055030094602</v>
      </c>
      <c r="T65" s="207">
        <f>NMM!T$51</f>
        <v>384.02261392949259</v>
      </c>
      <c r="U65" s="207">
        <f>NMM!U$51</f>
        <v>343.77024935511616</v>
      </c>
      <c r="V65" s="207">
        <f>NMM!V$51</f>
        <v>333.30163370593294</v>
      </c>
      <c r="W65" s="207">
        <f>NMM!W$51</f>
        <v>313.95167669819438</v>
      </c>
    </row>
    <row r="66" spans="1:23" ht="12" customHeight="1" x14ac:dyDescent="0.25">
      <c r="A66" s="18" t="s">
        <v>49</v>
      </c>
      <c r="B66" s="206">
        <f>NMM!B$52</f>
        <v>222.68399999999991</v>
      </c>
      <c r="C66" s="206">
        <f>NMM!C$52</f>
        <v>218.15936622242111</v>
      </c>
      <c r="D66" s="206">
        <f>NMM!D$52</f>
        <v>206.08074396024921</v>
      </c>
      <c r="E66" s="206">
        <f>NMM!E$52</f>
        <v>174.71870319383461</v>
      </c>
      <c r="F66" s="206">
        <f>NMM!F$52</f>
        <v>191.64836979118871</v>
      </c>
      <c r="G66" s="206">
        <f>NMM!G$52</f>
        <v>190.74654019960329</v>
      </c>
      <c r="H66" s="206">
        <f>NMM!H$52</f>
        <v>210.88785016432951</v>
      </c>
      <c r="I66" s="206">
        <f>NMM!I$52</f>
        <v>205.21850466065339</v>
      </c>
      <c r="J66" s="206">
        <f>NMM!J$52</f>
        <v>208.79292248219829</v>
      </c>
      <c r="K66" s="206">
        <f>NMM!K$52</f>
        <v>156.41510840687951</v>
      </c>
      <c r="L66" s="206">
        <f>NMM!L$52</f>
        <v>157.00767269363831</v>
      </c>
      <c r="M66" s="206">
        <f>NMM!M$52</f>
        <v>132.26014836605421</v>
      </c>
      <c r="N66" s="206">
        <f>NMM!N$52</f>
        <v>144.5253183505489</v>
      </c>
      <c r="O66" s="206">
        <f>NMM!O$52</f>
        <v>194.9960391901146</v>
      </c>
      <c r="P66" s="206">
        <f>NMM!P$52</f>
        <v>196.8274870386617</v>
      </c>
      <c r="Q66" s="206">
        <f>NMM!Q$52</f>
        <v>196.48534124370619</v>
      </c>
      <c r="R66" s="206">
        <f>NMM!R$52</f>
        <v>218.21881068067819</v>
      </c>
      <c r="S66" s="206">
        <f>NMM!S$52</f>
        <v>241.94942010178261</v>
      </c>
      <c r="T66" s="206">
        <f>NMM!T$52</f>
        <v>235.23688934763359</v>
      </c>
      <c r="U66" s="206">
        <f>NMM!U$52</f>
        <v>216.3009925899172</v>
      </c>
      <c r="V66" s="206">
        <f>NMM!V$52</f>
        <v>196.94356628585831</v>
      </c>
      <c r="W66" s="206">
        <f>NMM!W$52</f>
        <v>182.71687031909809</v>
      </c>
    </row>
    <row r="67" spans="1:23" ht="12" customHeight="1" x14ac:dyDescent="0.25">
      <c r="A67" s="18" t="s">
        <v>50</v>
      </c>
      <c r="B67" s="206">
        <f>NMM!B$53</f>
        <v>190.84233229744979</v>
      </c>
      <c r="C67" s="206">
        <f>NMM!C$53</f>
        <v>203.94486337258331</v>
      </c>
      <c r="D67" s="206">
        <f>NMM!D$53</f>
        <v>208.75529224110929</v>
      </c>
      <c r="E67" s="206">
        <f>NMM!E$53</f>
        <v>196.05614067433231</v>
      </c>
      <c r="F67" s="206">
        <f>NMM!F$53</f>
        <v>197.55144691147089</v>
      </c>
      <c r="G67" s="206">
        <f>NMM!G$53</f>
        <v>201.4594353164417</v>
      </c>
      <c r="H67" s="206">
        <f>NMM!H$53</f>
        <v>188.60663951454549</v>
      </c>
      <c r="I67" s="206">
        <f>NMM!I$53</f>
        <v>196.5751501919506</v>
      </c>
      <c r="J67" s="206">
        <f>NMM!J$53</f>
        <v>205.24359579045</v>
      </c>
      <c r="K67" s="206">
        <f>NMM!K$53</f>
        <v>213.19348646606451</v>
      </c>
      <c r="L67" s="206">
        <f>NMM!L$53</f>
        <v>226.46161992974899</v>
      </c>
      <c r="M67" s="206">
        <f>NMM!M$53</f>
        <v>261.78998532125559</v>
      </c>
      <c r="N67" s="206">
        <f>NMM!N$53</f>
        <v>243.45834309208959</v>
      </c>
      <c r="O67" s="206">
        <f>NMM!O$53</f>
        <v>86.602006020784131</v>
      </c>
      <c r="P67" s="206">
        <f>NMM!P$53</f>
        <v>79.334144298611037</v>
      </c>
      <c r="Q67" s="206">
        <f>NMM!Q$53</f>
        <v>113.00319321436039</v>
      </c>
      <c r="R67" s="206">
        <f>NMM!R$53</f>
        <v>57.908668584449998</v>
      </c>
      <c r="S67" s="206">
        <f>NMM!S$53</f>
        <v>48.786977580662843</v>
      </c>
      <c r="T67" s="206">
        <f>NMM!T$53</f>
        <v>67.216692468008162</v>
      </c>
      <c r="U67" s="206">
        <f>NMM!U$53</f>
        <v>46.322133771338997</v>
      </c>
      <c r="V67" s="206">
        <f>NMM!V$53</f>
        <v>64.792694560635056</v>
      </c>
      <c r="W67" s="206">
        <f>NMM!W$53</f>
        <v>63.798158597934552</v>
      </c>
    </row>
    <row r="68" spans="1:23" ht="12" customHeight="1" x14ac:dyDescent="0.25">
      <c r="A68" s="18" t="s">
        <v>58</v>
      </c>
      <c r="B68" s="206">
        <f>NMM!B$54</f>
        <v>87.403332362911414</v>
      </c>
      <c r="C68" s="206">
        <f>NMM!C$54</f>
        <v>84.013139278598373</v>
      </c>
      <c r="D68" s="206">
        <f>NMM!D$54</f>
        <v>77.304462508873783</v>
      </c>
      <c r="E68" s="206">
        <f>NMM!E$54</f>
        <v>68.597555100018724</v>
      </c>
      <c r="F68" s="206">
        <f>NMM!F$54</f>
        <v>71.966735317976642</v>
      </c>
      <c r="G68" s="206">
        <f>NMM!G$54</f>
        <v>67.616896367016139</v>
      </c>
      <c r="H68" s="206">
        <f>NMM!H$54</f>
        <v>75.06741917753088</v>
      </c>
      <c r="I68" s="206">
        <f>NMM!I$54</f>
        <v>72.273499059691801</v>
      </c>
      <c r="J68" s="206">
        <f>NMM!J$54</f>
        <v>64.437600385993065</v>
      </c>
      <c r="K68" s="206">
        <f>NMM!K$54</f>
        <v>56.263460157150703</v>
      </c>
      <c r="L68" s="206">
        <f>NMM!L$54</f>
        <v>64.704568081685551</v>
      </c>
      <c r="M68" s="206">
        <f>NMM!M$54</f>
        <v>66.738946278296496</v>
      </c>
      <c r="N68" s="206">
        <f>NMM!N$54</f>
        <v>63.987361773182677</v>
      </c>
      <c r="O68" s="206">
        <f>NMM!O$54</f>
        <v>70.254491332523543</v>
      </c>
      <c r="P68" s="206">
        <f>NMM!P$54</f>
        <v>65.914808903483944</v>
      </c>
      <c r="Q68" s="206">
        <f>NMM!Q$54</f>
        <v>66.194870529035754</v>
      </c>
      <c r="R68" s="206">
        <f>NMM!R$54</f>
        <v>79.864438189729896</v>
      </c>
      <c r="S68" s="206">
        <f>NMM!S$54</f>
        <v>80.584152618500582</v>
      </c>
      <c r="T68" s="206">
        <f>NMM!T$54</f>
        <v>81.569032113850838</v>
      </c>
      <c r="U68" s="206">
        <f>NMM!U$54</f>
        <v>81.147122993859952</v>
      </c>
      <c r="V68" s="206">
        <f>NMM!V$54</f>
        <v>71.56537285943962</v>
      </c>
      <c r="W68" s="206">
        <f>NMM!W$54</f>
        <v>67.436647781161724</v>
      </c>
    </row>
    <row r="69" spans="1:23" ht="12" customHeight="1" x14ac:dyDescent="0.25">
      <c r="A69" s="19" t="s">
        <v>23</v>
      </c>
      <c r="B69" s="207">
        <f>PPA!B$52</f>
        <v>5997.1208082545145</v>
      </c>
      <c r="C69" s="207">
        <f>PPA!C$52</f>
        <v>5670.9683576956149</v>
      </c>
      <c r="D69" s="207">
        <f>PPA!D$52</f>
        <v>5565.3698194325025</v>
      </c>
      <c r="E69" s="207">
        <f>PPA!E$52</f>
        <v>5550.0109200343941</v>
      </c>
      <c r="F69" s="207">
        <f>PPA!F$52</f>
        <v>5519.3752364574375</v>
      </c>
      <c r="G69" s="207">
        <f>PPA!G$52</f>
        <v>5592.1238177128107</v>
      </c>
      <c r="H69" s="207">
        <f>PPA!H$52</f>
        <v>6035.7398968185717</v>
      </c>
      <c r="I69" s="207">
        <f>PPA!I$52</f>
        <v>6182.9784178847794</v>
      </c>
      <c r="J69" s="207">
        <f>PPA!J$52</f>
        <v>5988.1129836629416</v>
      </c>
      <c r="K69" s="207">
        <f>PPA!K$52</f>
        <v>5908.6431642304397</v>
      </c>
      <c r="L69" s="207">
        <f>PPA!L$52</f>
        <v>6154.0531384350825</v>
      </c>
      <c r="M69" s="207">
        <f>PPA!M$52</f>
        <v>5964.5005159071361</v>
      </c>
      <c r="N69" s="207">
        <f>PPA!N$52</f>
        <v>5925.9264832330182</v>
      </c>
      <c r="O69" s="207">
        <f>PPA!O$52</f>
        <v>5853.8024075666399</v>
      </c>
      <c r="P69" s="207">
        <f>PPA!P$52</f>
        <v>5742.1579027332846</v>
      </c>
      <c r="Q69" s="207">
        <f>PPA!Q$52</f>
        <v>5810.840326741185</v>
      </c>
      <c r="R69" s="207">
        <f>PPA!R$52</f>
        <v>5727.6843508168549</v>
      </c>
      <c r="S69" s="207">
        <f>PPA!S$52</f>
        <v>5631.3852106620807</v>
      </c>
      <c r="T69" s="207">
        <f>PPA!T$52</f>
        <v>5629.1721410146165</v>
      </c>
      <c r="U69" s="207">
        <f>PPA!U$52</f>
        <v>5660.1950128976796</v>
      </c>
      <c r="V69" s="207">
        <f>PPA!V$52</f>
        <v>6005.487532244194</v>
      </c>
      <c r="W69" s="207">
        <f>PPA!W$52</f>
        <v>5844.448065348236</v>
      </c>
    </row>
    <row r="70" spans="1:23" ht="12" customHeight="1" x14ac:dyDescent="0.25">
      <c r="A70" s="18" t="s">
        <v>52</v>
      </c>
      <c r="B70" s="206">
        <f>PPA!B$53</f>
        <v>3524.5226031644611</v>
      </c>
      <c r="C70" s="206">
        <f>PPA!C$53</f>
        <v>3301.8447863290162</v>
      </c>
      <c r="D70" s="206">
        <f>PPA!D$53</f>
        <v>3261.4534985254459</v>
      </c>
      <c r="E70" s="206">
        <f>PPA!E$53</f>
        <v>3271.584660404832</v>
      </c>
      <c r="F70" s="206">
        <f>PPA!F$53</f>
        <v>3233.8807527436402</v>
      </c>
      <c r="G70" s="206">
        <f>PPA!G$53</f>
        <v>3287.824660024462</v>
      </c>
      <c r="H70" s="206">
        <f>PPA!H$53</f>
        <v>3493.302553796419</v>
      </c>
      <c r="I70" s="206">
        <f>PPA!I$53</f>
        <v>3669.9767907930241</v>
      </c>
      <c r="J70" s="206">
        <f>PPA!J$53</f>
        <v>3523.955146248345</v>
      </c>
      <c r="K70" s="206">
        <f>PPA!K$53</f>
        <v>3482.4884996547848</v>
      </c>
      <c r="L70" s="206">
        <f>PPA!L$53</f>
        <v>3618.9246771077128</v>
      </c>
      <c r="M70" s="206">
        <f>PPA!M$53</f>
        <v>3517.7901178412808</v>
      </c>
      <c r="N70" s="206">
        <f>PPA!N$53</f>
        <v>3466.9075880749319</v>
      </c>
      <c r="O70" s="206">
        <f>PPA!O$53</f>
        <v>3365.651779430048</v>
      </c>
      <c r="P70" s="206">
        <f>PPA!P$53</f>
        <v>3480.0501141435579</v>
      </c>
      <c r="Q70" s="206">
        <f>PPA!Q$53</f>
        <v>3497.6529312590142</v>
      </c>
      <c r="R70" s="206">
        <f>PPA!R$53</f>
        <v>3463.0000120484942</v>
      </c>
      <c r="S70" s="206">
        <f>PPA!S$53</f>
        <v>3394.3700221614772</v>
      </c>
      <c r="T70" s="206">
        <f>PPA!T$53</f>
        <v>3391.9296813374331</v>
      </c>
      <c r="U70" s="206">
        <f>PPA!U$53</f>
        <v>3492.6271205838411</v>
      </c>
      <c r="V70" s="206">
        <f>PPA!V$53</f>
        <v>3680.5393661462458</v>
      </c>
      <c r="W70" s="206">
        <f>PPA!W$53</f>
        <v>3605.747023755775</v>
      </c>
    </row>
    <row r="71" spans="1:23" ht="12" customHeight="1" x14ac:dyDescent="0.25">
      <c r="A71" s="18" t="s">
        <v>59</v>
      </c>
      <c r="B71" s="206">
        <f>PPA!B$54</f>
        <v>2414.856150611583</v>
      </c>
      <c r="C71" s="206">
        <f>PPA!C$54</f>
        <v>2312.8706627211009</v>
      </c>
      <c r="D71" s="206">
        <f>PPA!D$54</f>
        <v>2250.8127206543259</v>
      </c>
      <c r="E71" s="206">
        <f>PPA!E$54</f>
        <v>2228.6488989517279</v>
      </c>
      <c r="F71" s="206">
        <f>PPA!F$54</f>
        <v>2235.1570105111032</v>
      </c>
      <c r="G71" s="206">
        <f>PPA!G$54</f>
        <v>2255.346210686374</v>
      </c>
      <c r="H71" s="206">
        <f>PPA!H$54</f>
        <v>2494.9895649662708</v>
      </c>
      <c r="I71" s="206">
        <f>PPA!I$54</f>
        <v>2465.903965620389</v>
      </c>
      <c r="J71" s="206">
        <f>PPA!J$54</f>
        <v>2419.4779930146501</v>
      </c>
      <c r="K71" s="206">
        <f>PPA!K$54</f>
        <v>2388.656457301613</v>
      </c>
      <c r="L71" s="206">
        <f>PPA!L$54</f>
        <v>2497.6550906800649</v>
      </c>
      <c r="M71" s="206">
        <f>PPA!M$54</f>
        <v>2408.970924853425</v>
      </c>
      <c r="N71" s="206">
        <f>PPA!N$54</f>
        <v>2421.9884973254111</v>
      </c>
      <c r="O71" s="206">
        <f>PPA!O$54</f>
        <v>2456.083178055384</v>
      </c>
      <c r="P71" s="206">
        <f>PPA!P$54</f>
        <v>2220.189271242255</v>
      </c>
      <c r="Q71" s="206">
        <f>PPA!Q$54</f>
        <v>2272.8683605273209</v>
      </c>
      <c r="R71" s="206">
        <f>PPA!R$54</f>
        <v>2225.455564174586</v>
      </c>
      <c r="S71" s="206">
        <f>PPA!S$54</f>
        <v>2198.9288218243828</v>
      </c>
      <c r="T71" s="206">
        <f>PPA!T$54</f>
        <v>2201.70935563591</v>
      </c>
      <c r="U71" s="206">
        <f>PPA!U$54</f>
        <v>2136.8523100075422</v>
      </c>
      <c r="V71" s="206">
        <f>PPA!V$54</f>
        <v>2295.6107246151928</v>
      </c>
      <c r="W71" s="206">
        <f>PPA!W$54</f>
        <v>2208.4821559214738</v>
      </c>
    </row>
    <row r="72" spans="1:23" ht="12" customHeight="1" x14ac:dyDescent="0.25">
      <c r="A72" s="18" t="s">
        <v>60</v>
      </c>
      <c r="B72" s="206">
        <f>PPA!B$55</f>
        <v>57.742054478471083</v>
      </c>
      <c r="C72" s="206">
        <f>PPA!C$55</f>
        <v>56.25290864549828</v>
      </c>
      <c r="D72" s="206">
        <f>PPA!D$55</f>
        <v>53.103600252730402</v>
      </c>
      <c r="E72" s="206">
        <f>PPA!E$55</f>
        <v>49.777360677834032</v>
      </c>
      <c r="F72" s="206">
        <f>PPA!F$55</f>
        <v>50.337473202694511</v>
      </c>
      <c r="G72" s="206">
        <f>PPA!G$55</f>
        <v>48.952947001975637</v>
      </c>
      <c r="H72" s="206">
        <f>PPA!H$55</f>
        <v>47.447778055881372</v>
      </c>
      <c r="I72" s="206">
        <f>PPA!I$55</f>
        <v>47.097661471366649</v>
      </c>
      <c r="J72" s="206">
        <f>PPA!J$55</f>
        <v>44.679844399945743</v>
      </c>
      <c r="K72" s="206">
        <f>PPA!K$55</f>
        <v>37.498207274042343</v>
      </c>
      <c r="L72" s="206">
        <f>PPA!L$55</f>
        <v>37.473370647304662</v>
      </c>
      <c r="M72" s="206">
        <f>PPA!M$55</f>
        <v>37.739473212430369</v>
      </c>
      <c r="N72" s="206">
        <f>PPA!N$55</f>
        <v>37.030397832674637</v>
      </c>
      <c r="O72" s="206">
        <f>PPA!O$55</f>
        <v>32.067450081207603</v>
      </c>
      <c r="P72" s="206">
        <f>PPA!P$55</f>
        <v>41.918517347471578</v>
      </c>
      <c r="Q72" s="206">
        <f>PPA!Q$55</f>
        <v>40.319034954849407</v>
      </c>
      <c r="R72" s="206">
        <f>PPA!R$55</f>
        <v>39.228774593774673</v>
      </c>
      <c r="S72" s="206">
        <f>PPA!S$55</f>
        <v>38.086366676220507</v>
      </c>
      <c r="T72" s="206">
        <f>PPA!T$55</f>
        <v>35.533104041272573</v>
      </c>
      <c r="U72" s="206">
        <f>PPA!U$55</f>
        <v>30.715582306295971</v>
      </c>
      <c r="V72" s="206">
        <f>PPA!V$55</f>
        <v>29.33744148275532</v>
      </c>
      <c r="W72" s="206">
        <f>PPA!W$55</f>
        <v>30.218885670987639</v>
      </c>
    </row>
    <row r="73" spans="1:23" ht="12" customHeight="1" x14ac:dyDescent="0.25">
      <c r="A73" s="20" t="s">
        <v>61</v>
      </c>
      <c r="B73" s="208">
        <f>FBT!B$12</f>
        <v>518.49234737747202</v>
      </c>
      <c r="C73" s="208">
        <f>FBT!C$12</f>
        <v>508.0944969905417</v>
      </c>
      <c r="D73" s="208">
        <f>FBT!D$12</f>
        <v>502.73714531384348</v>
      </c>
      <c r="E73" s="208">
        <f>FBT!E$12</f>
        <v>505.98839208942388</v>
      </c>
      <c r="F73" s="208">
        <f>FBT!F$12</f>
        <v>481.33043852106618</v>
      </c>
      <c r="G73" s="208">
        <f>FBT!G$12</f>
        <v>408.24471195184861</v>
      </c>
      <c r="H73" s="208">
        <f>FBT!H$12</f>
        <v>411.12364574376608</v>
      </c>
      <c r="I73" s="208">
        <f>FBT!I$12</f>
        <v>386.45485812553738</v>
      </c>
      <c r="J73" s="208">
        <f>FBT!J$12</f>
        <v>401.58779019776432</v>
      </c>
      <c r="K73" s="208">
        <f>FBT!K$12</f>
        <v>398.12020636285467</v>
      </c>
      <c r="L73" s="208">
        <f>FBT!L$12</f>
        <v>416.48865004299222</v>
      </c>
      <c r="M73" s="208">
        <f>FBT!M$12</f>
        <v>400.30601891659501</v>
      </c>
      <c r="N73" s="208">
        <f>FBT!N$12</f>
        <v>399.29673258813409</v>
      </c>
      <c r="O73" s="208">
        <f>FBT!O$12</f>
        <v>376.98005159071357</v>
      </c>
      <c r="P73" s="208">
        <f>FBT!P$12</f>
        <v>355.39114359415299</v>
      </c>
      <c r="Q73" s="208">
        <f>FBT!Q$12</f>
        <v>353.81977644024067</v>
      </c>
      <c r="R73" s="208">
        <f>FBT!R$12</f>
        <v>363.26526225279451</v>
      </c>
      <c r="S73" s="208">
        <f>FBT!S$12</f>
        <v>339.12562338779009</v>
      </c>
      <c r="T73" s="208">
        <f>FBT!T$12</f>
        <v>346.87205503009449</v>
      </c>
      <c r="U73" s="208">
        <f>FBT!U$12</f>
        <v>349.61934651762681</v>
      </c>
      <c r="V73" s="208">
        <f>FBT!V$12</f>
        <v>428.84720550300938</v>
      </c>
      <c r="W73" s="208">
        <f>FBT!W$12</f>
        <v>409.8563198624247</v>
      </c>
    </row>
    <row r="74" spans="1:23" ht="12" customHeight="1" x14ac:dyDescent="0.25">
      <c r="A74" s="14" t="s">
        <v>62</v>
      </c>
      <c r="B74" s="206">
        <f>TRE!B$12</f>
        <v>277.26087704213239</v>
      </c>
      <c r="C74" s="206">
        <f>TRE!C$12</f>
        <v>307.57858985382632</v>
      </c>
      <c r="D74" s="206">
        <f>TRE!D$12</f>
        <v>298.87601031814268</v>
      </c>
      <c r="E74" s="206">
        <f>TRE!E$12</f>
        <v>294.73490971625108</v>
      </c>
      <c r="F74" s="206">
        <f>TRE!F$12</f>
        <v>302.53035253654338</v>
      </c>
      <c r="G74" s="206">
        <f>TRE!G$12</f>
        <v>300.29028374892522</v>
      </c>
      <c r="H74" s="206">
        <f>TRE!H$12</f>
        <v>279.91160791057609</v>
      </c>
      <c r="I74" s="206">
        <f>TRE!I$12</f>
        <v>282.66672398968183</v>
      </c>
      <c r="J74" s="206">
        <f>TRE!J$12</f>
        <v>236.29810834049869</v>
      </c>
      <c r="K74" s="206">
        <f>TRE!K$12</f>
        <v>192.47635425623389</v>
      </c>
      <c r="L74" s="206">
        <f>TRE!L$12</f>
        <v>206.87704213241611</v>
      </c>
      <c r="M74" s="206">
        <f>TRE!M$12</f>
        <v>208.71582115219249</v>
      </c>
      <c r="N74" s="206">
        <f>TRE!N$12</f>
        <v>202.49277730008589</v>
      </c>
      <c r="O74" s="206">
        <f>TRE!O$12</f>
        <v>206.4435941530524</v>
      </c>
      <c r="P74" s="206">
        <f>TRE!P$12</f>
        <v>201.92020636285471</v>
      </c>
      <c r="Q74" s="206">
        <f>TRE!Q$12</f>
        <v>189.4355975924334</v>
      </c>
      <c r="R74" s="206">
        <f>TRE!R$12</f>
        <v>198.04660361135001</v>
      </c>
      <c r="S74" s="206">
        <f>TRE!S$12</f>
        <v>206.87171109200341</v>
      </c>
      <c r="T74" s="206">
        <f>TRE!T$12</f>
        <v>214.21865864144459</v>
      </c>
      <c r="U74" s="206">
        <f>TRE!U$12</f>
        <v>199.94342218400689</v>
      </c>
      <c r="V74" s="206">
        <f>TRE!V$12</f>
        <v>212.52957867583831</v>
      </c>
      <c r="W74" s="206">
        <f>TRE!W$12</f>
        <v>231.32605331040409</v>
      </c>
    </row>
    <row r="75" spans="1:23" ht="12" customHeight="1" x14ac:dyDescent="0.25">
      <c r="A75" s="14" t="s">
        <v>63</v>
      </c>
      <c r="B75" s="206">
        <f>MAE!B$12</f>
        <v>286.9088564058469</v>
      </c>
      <c r="C75" s="206">
        <f>MAE!C$12</f>
        <v>262.15012897678412</v>
      </c>
      <c r="D75" s="206">
        <f>MAE!D$12</f>
        <v>268.76130696474638</v>
      </c>
      <c r="E75" s="206">
        <f>MAE!E$12</f>
        <v>305.24024075666381</v>
      </c>
      <c r="F75" s="206">
        <f>MAE!F$12</f>
        <v>297.31289767841781</v>
      </c>
      <c r="G75" s="206">
        <f>MAE!G$12</f>
        <v>228.23903697334481</v>
      </c>
      <c r="H75" s="206">
        <f>MAE!H$12</f>
        <v>236.23998280309539</v>
      </c>
      <c r="I75" s="206">
        <f>MAE!I$12</f>
        <v>224.57747205503011</v>
      </c>
      <c r="J75" s="206">
        <f>MAE!J$12</f>
        <v>198.1644024075666</v>
      </c>
      <c r="K75" s="206">
        <f>MAE!K$12</f>
        <v>226.475494411006</v>
      </c>
      <c r="L75" s="206">
        <f>MAE!L$12</f>
        <v>409.45262252794492</v>
      </c>
      <c r="M75" s="206">
        <f>MAE!M$12</f>
        <v>386.52312983662938</v>
      </c>
      <c r="N75" s="206">
        <f>MAE!N$12</f>
        <v>367.63447979363718</v>
      </c>
      <c r="O75" s="206">
        <f>MAE!O$12</f>
        <v>347.4044711951849</v>
      </c>
      <c r="P75" s="206">
        <f>MAE!P$12</f>
        <v>358.07532244196051</v>
      </c>
      <c r="Q75" s="206">
        <f>MAE!Q$12</f>
        <v>337.39527085124672</v>
      </c>
      <c r="R75" s="206">
        <f>MAE!R$12</f>
        <v>327.82553740326739</v>
      </c>
      <c r="S75" s="206">
        <f>MAE!S$12</f>
        <v>331.57962166809972</v>
      </c>
      <c r="T75" s="206">
        <f>MAE!T$12</f>
        <v>338.58718830610491</v>
      </c>
      <c r="U75" s="206">
        <f>MAE!U$12</f>
        <v>321.61926053310401</v>
      </c>
      <c r="V75" s="206">
        <f>MAE!V$12</f>
        <v>354.96586414445392</v>
      </c>
      <c r="W75" s="206">
        <f>MAE!W$12</f>
        <v>367.62364574376608</v>
      </c>
    </row>
    <row r="76" spans="1:23" ht="12" customHeight="1" x14ac:dyDescent="0.25">
      <c r="A76" s="14" t="s">
        <v>64</v>
      </c>
      <c r="B76" s="206">
        <f>TEL!B$12</f>
        <v>48.323301805674973</v>
      </c>
      <c r="C76" s="206">
        <f>TEL!C$12</f>
        <v>75.121754084264822</v>
      </c>
      <c r="D76" s="206">
        <f>TEL!D$12</f>
        <v>66.800515907136713</v>
      </c>
      <c r="E76" s="206">
        <f>TEL!E$12</f>
        <v>64.180309544282025</v>
      </c>
      <c r="F76" s="206">
        <f>TEL!F$12</f>
        <v>62.7042132416165</v>
      </c>
      <c r="G76" s="206">
        <f>TEL!G$12</f>
        <v>39.069045571797083</v>
      </c>
      <c r="H76" s="206">
        <f>TEL!H$12</f>
        <v>34.29002579535684</v>
      </c>
      <c r="I76" s="206">
        <f>TEL!I$12</f>
        <v>32.153224419604463</v>
      </c>
      <c r="J76" s="206">
        <f>TEL!J$12</f>
        <v>35.947463456577808</v>
      </c>
      <c r="K76" s="206">
        <f>TEL!K$12</f>
        <v>26.165778159931211</v>
      </c>
      <c r="L76" s="206">
        <f>TEL!L$12</f>
        <v>28.1304385210662</v>
      </c>
      <c r="M76" s="206">
        <f>TEL!M$12</f>
        <v>23.486758383490969</v>
      </c>
      <c r="N76" s="206">
        <f>TEL!N$12</f>
        <v>21.16689595872743</v>
      </c>
      <c r="O76" s="206">
        <f>TEL!O$12</f>
        <v>20.558125537403271</v>
      </c>
      <c r="P76" s="206">
        <f>TEL!P$12</f>
        <v>24.38013757523645</v>
      </c>
      <c r="Q76" s="206">
        <f>TEL!Q$12</f>
        <v>23.248753224419609</v>
      </c>
      <c r="R76" s="206">
        <f>TEL!R$12</f>
        <v>23.478675838349091</v>
      </c>
      <c r="S76" s="206">
        <f>TEL!S$12</f>
        <v>22.036199484092862</v>
      </c>
      <c r="T76" s="206">
        <f>TEL!T$12</f>
        <v>20.59320722269992</v>
      </c>
      <c r="U76" s="206">
        <f>TEL!U$12</f>
        <v>20.778245915735159</v>
      </c>
      <c r="V76" s="206">
        <f>TEL!V$12</f>
        <v>22.86182287188306</v>
      </c>
      <c r="W76" s="206">
        <f>TEL!W$12</f>
        <v>22.35073086844368</v>
      </c>
    </row>
    <row r="77" spans="1:23" ht="12" customHeight="1" x14ac:dyDescent="0.25">
      <c r="A77" s="14" t="s">
        <v>65</v>
      </c>
      <c r="B77" s="206">
        <f>WWP!B$12</f>
        <v>1084.4248495270849</v>
      </c>
      <c r="C77" s="206">
        <f>WWP!C$12</f>
        <v>589.20412725709366</v>
      </c>
      <c r="D77" s="206">
        <f>WWP!D$12</f>
        <v>654.74823731728281</v>
      </c>
      <c r="E77" s="206">
        <f>WWP!E$12</f>
        <v>667.6460017196905</v>
      </c>
      <c r="F77" s="206">
        <f>WWP!F$12</f>
        <v>653.52055030094573</v>
      </c>
      <c r="G77" s="206">
        <f>WWP!G$12</f>
        <v>640.3421324161651</v>
      </c>
      <c r="H77" s="206">
        <f>WWP!H$12</f>
        <v>646.69914015477207</v>
      </c>
      <c r="I77" s="206">
        <f>WWP!I$12</f>
        <v>629.65546001719667</v>
      </c>
      <c r="J77" s="206">
        <f>WWP!J$12</f>
        <v>591.11650902837482</v>
      </c>
      <c r="K77" s="206">
        <f>WWP!K$12</f>
        <v>537.65030094582971</v>
      </c>
      <c r="L77" s="206">
        <f>WWP!L$12</f>
        <v>571.6190885640583</v>
      </c>
      <c r="M77" s="206">
        <f>WWP!M$12</f>
        <v>532.65786758383479</v>
      </c>
      <c r="N77" s="206">
        <f>WWP!N$12</f>
        <v>507.09836629406709</v>
      </c>
      <c r="O77" s="206">
        <f>WWP!O$12</f>
        <v>543.14230438521054</v>
      </c>
      <c r="P77" s="206">
        <f>WWP!P$12</f>
        <v>527.2055030094582</v>
      </c>
      <c r="Q77" s="206">
        <f>WWP!Q$12</f>
        <v>529.92992261392953</v>
      </c>
      <c r="R77" s="206">
        <f>WWP!R$12</f>
        <v>571.60834049871028</v>
      </c>
      <c r="S77" s="206">
        <f>WWP!S$12</f>
        <v>594.4332760103182</v>
      </c>
      <c r="T77" s="206">
        <f>WWP!T$12</f>
        <v>589.28589853826304</v>
      </c>
      <c r="U77" s="206">
        <f>WWP!U$12</f>
        <v>572.67214101461741</v>
      </c>
      <c r="V77" s="206">
        <f>WWP!V$12</f>
        <v>698.19681857265698</v>
      </c>
      <c r="W77" s="206">
        <f>WWP!W$12</f>
        <v>656.33817712811685</v>
      </c>
    </row>
    <row r="78" spans="1:23" ht="12" customHeight="1" x14ac:dyDescent="0.25">
      <c r="A78" s="21" t="s">
        <v>66</v>
      </c>
      <c r="B78" s="209">
        <f>OIS!B$12</f>
        <v>1444.825537403269</v>
      </c>
      <c r="C78" s="209">
        <f>OIS!C$12</f>
        <v>1428.558727429061</v>
      </c>
      <c r="D78" s="209">
        <f>OIS!D$12</f>
        <v>1488.8278589853869</v>
      </c>
      <c r="E78" s="209">
        <f>OIS!E$12</f>
        <v>1464.1552880481529</v>
      </c>
      <c r="F78" s="209">
        <f>OIS!F$12</f>
        <v>1495.1895098882189</v>
      </c>
      <c r="G78" s="209">
        <f>OIS!G$12</f>
        <v>1579.465090283747</v>
      </c>
      <c r="H78" s="209">
        <f>OIS!H$12</f>
        <v>1524.6192605331039</v>
      </c>
      <c r="I78" s="209">
        <f>OIS!I$12</f>
        <v>1560.637747205503</v>
      </c>
      <c r="J78" s="209">
        <f>OIS!J$12</f>
        <v>1664.07987962167</v>
      </c>
      <c r="K78" s="209">
        <f>OIS!K$12</f>
        <v>1610.2679277730031</v>
      </c>
      <c r="L78" s="209">
        <f>OIS!L$12</f>
        <v>1591.394582975063</v>
      </c>
      <c r="M78" s="209">
        <f>OIS!M$12</f>
        <v>1475.526139294926</v>
      </c>
      <c r="N78" s="209">
        <f>OIS!N$12</f>
        <v>1560.436199484092</v>
      </c>
      <c r="O78" s="209">
        <f>OIS!O$12</f>
        <v>1563.400000000001</v>
      </c>
      <c r="P78" s="209">
        <f>OIS!P$12</f>
        <v>1467.756456682022</v>
      </c>
      <c r="Q78" s="209">
        <f>OIS!Q$12</f>
        <v>1576.5426483233009</v>
      </c>
      <c r="R78" s="209">
        <f>OIS!R$12</f>
        <v>1659.9537403267409</v>
      </c>
      <c r="S78" s="209">
        <f>OIS!S$12</f>
        <v>1667.6779019776441</v>
      </c>
      <c r="T78" s="209">
        <f>OIS!T$12</f>
        <v>1710.632760103183</v>
      </c>
      <c r="U78" s="209">
        <f>OIS!U$12</f>
        <v>1660.1457437661211</v>
      </c>
      <c r="V78" s="209">
        <f>OIS!V$12</f>
        <v>1283.9826311263989</v>
      </c>
      <c r="W78" s="209">
        <f>OIS!W$12</f>
        <v>1425.9576096302669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3002.8944110060183</v>
      </c>
      <c r="C81" s="212">
        <v>3132.4037833190018</v>
      </c>
      <c r="D81" s="212">
        <v>3344.9546861564913</v>
      </c>
      <c r="E81" s="212">
        <v>2384.1616509028368</v>
      </c>
      <c r="F81" s="212">
        <v>2386.464660361135</v>
      </c>
      <c r="G81" s="212">
        <v>2395.6080825451422</v>
      </c>
      <c r="H81" s="212">
        <v>2241.2400687876179</v>
      </c>
      <c r="I81" s="212">
        <v>2280.5758383490966</v>
      </c>
      <c r="J81" s="212">
        <v>2173.738865004299</v>
      </c>
      <c r="K81" s="212">
        <v>1706.0208942390366</v>
      </c>
      <c r="L81" s="212">
        <v>2061.2432502149613</v>
      </c>
      <c r="M81" s="212">
        <v>1883.7158211521928</v>
      </c>
      <c r="N81" s="212">
        <v>1802.8436801375749</v>
      </c>
      <c r="O81" s="212">
        <v>2057.9728288907995</v>
      </c>
      <c r="P81" s="212">
        <v>1953.9464316423043</v>
      </c>
      <c r="Q81" s="212">
        <v>1750.7860705073083</v>
      </c>
      <c r="R81" s="212">
        <v>2132.6433361994837</v>
      </c>
      <c r="S81" s="212">
        <v>2327.2115219260522</v>
      </c>
      <c r="T81" s="212">
        <v>2177.227257093723</v>
      </c>
      <c r="U81" s="212">
        <v>2295.8488392089421</v>
      </c>
      <c r="V81" s="212">
        <v>1713.3932932072228</v>
      </c>
      <c r="W81" s="212">
        <v>2084.6815993121236</v>
      </c>
    </row>
    <row r="82" spans="1:23" ht="12" customHeight="1" x14ac:dyDescent="0.25">
      <c r="A82" s="24" t="s">
        <v>30</v>
      </c>
      <c r="B82" s="215">
        <v>14.084264832330179</v>
      </c>
      <c r="C82" s="215">
        <v>14.084264832330179</v>
      </c>
      <c r="D82" s="215">
        <v>14.75494411006019</v>
      </c>
      <c r="E82" s="215">
        <v>14.084264832330179</v>
      </c>
      <c r="F82" s="215">
        <v>16.766981943250219</v>
      </c>
      <c r="G82" s="215">
        <v>16.096302665520209</v>
      </c>
      <c r="H82" s="215">
        <v>14.75494411006019</v>
      </c>
      <c r="I82" s="215">
        <v>20.791057609630261</v>
      </c>
      <c r="J82" s="215">
        <v>18.108340498710231</v>
      </c>
      <c r="K82" s="215">
        <v>11.40154772141014</v>
      </c>
      <c r="L82" s="215">
        <v>15.4256233877902</v>
      </c>
      <c r="M82" s="215">
        <v>14.75494411006019</v>
      </c>
      <c r="N82" s="215">
        <v>12.74290627687016</v>
      </c>
      <c r="O82" s="215">
        <v>14.084264832330179</v>
      </c>
      <c r="P82" s="215">
        <v>14.75494411006019</v>
      </c>
      <c r="Q82" s="215">
        <v>12.74290627687016</v>
      </c>
      <c r="R82" s="215">
        <v>14.084264832330179</v>
      </c>
      <c r="S82" s="215">
        <v>15.4256233877902</v>
      </c>
      <c r="T82" s="215">
        <v>13.41358555460017</v>
      </c>
      <c r="U82" s="215">
        <v>14.084264832330179</v>
      </c>
      <c r="V82" s="215">
        <v>12.072226999140151</v>
      </c>
      <c r="W82" s="215">
        <v>15.4256233877902</v>
      </c>
    </row>
    <row r="83" spans="1:23" ht="12" customHeight="1" x14ac:dyDescent="0.25">
      <c r="A83" s="14" t="s">
        <v>31</v>
      </c>
      <c r="B83" s="206">
        <v>2988.8101461736883</v>
      </c>
      <c r="C83" s="206">
        <v>3118.3195184866718</v>
      </c>
      <c r="D83" s="206">
        <v>3330.1997420464313</v>
      </c>
      <c r="E83" s="206">
        <v>2370.0773860705067</v>
      </c>
      <c r="F83" s="206">
        <v>2369.6976784178846</v>
      </c>
      <c r="G83" s="206">
        <v>2379.5117798796218</v>
      </c>
      <c r="H83" s="206">
        <v>2226.4851246775579</v>
      </c>
      <c r="I83" s="206">
        <v>2259.7847807394664</v>
      </c>
      <c r="J83" s="206">
        <v>2155.6305245055887</v>
      </c>
      <c r="K83" s="206">
        <v>1589.7182287188302</v>
      </c>
      <c r="L83" s="206">
        <v>1938.5304385210661</v>
      </c>
      <c r="M83" s="206">
        <v>1772.2712811693896</v>
      </c>
      <c r="N83" s="206">
        <v>1694.2925193465173</v>
      </c>
      <c r="O83" s="206">
        <v>1949.9934651762678</v>
      </c>
      <c r="P83" s="206">
        <v>1848.2198624247635</v>
      </c>
      <c r="Q83" s="206">
        <v>1640.1067927772997</v>
      </c>
      <c r="R83" s="206">
        <v>2023.0302665520203</v>
      </c>
      <c r="S83" s="206">
        <v>2065.6236457437653</v>
      </c>
      <c r="T83" s="206">
        <v>1818.6073086844367</v>
      </c>
      <c r="U83" s="206">
        <v>1943.0463456577813</v>
      </c>
      <c r="V83" s="206">
        <v>1326.6069647463457</v>
      </c>
      <c r="W83" s="206">
        <v>1711.1317282889081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465.45331040412719</v>
      </c>
      <c r="C85" s="206">
        <v>541.14600171969039</v>
      </c>
      <c r="D85" s="206">
        <v>682.36362854686149</v>
      </c>
      <c r="E85" s="206">
        <v>390.89045571797072</v>
      </c>
      <c r="F85" s="206">
        <v>427.04213241616509</v>
      </c>
      <c r="G85" s="206">
        <v>539.95408426483232</v>
      </c>
      <c r="H85" s="206">
        <v>649.83946689595871</v>
      </c>
      <c r="I85" s="206">
        <v>707.94092863284595</v>
      </c>
      <c r="J85" s="206">
        <v>645.90464316423038</v>
      </c>
      <c r="K85" s="206">
        <v>316.31848667239888</v>
      </c>
      <c r="L85" s="206">
        <v>563.1386930352536</v>
      </c>
      <c r="M85" s="206">
        <v>650.8539982803095</v>
      </c>
      <c r="N85" s="206">
        <v>538.82777300085979</v>
      </c>
      <c r="O85" s="206">
        <v>794.76268271711092</v>
      </c>
      <c r="P85" s="206">
        <v>702.5668099742046</v>
      </c>
      <c r="Q85" s="206">
        <v>647.17893379191742</v>
      </c>
      <c r="R85" s="206">
        <v>891.3419604471195</v>
      </c>
      <c r="S85" s="206">
        <v>705.74075666380043</v>
      </c>
      <c r="T85" s="206">
        <v>561.02347377472051</v>
      </c>
      <c r="U85" s="206">
        <v>632.12622527944961</v>
      </c>
      <c r="V85" s="206">
        <v>598.41031814273424</v>
      </c>
      <c r="W85" s="206">
        <v>626.87059329320721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34.737747205503013</v>
      </c>
      <c r="C87" s="206">
        <v>60.791057609630258</v>
      </c>
      <c r="D87" s="206">
        <v>71.405331040412719</v>
      </c>
      <c r="E87" s="206">
        <v>51.141702493551158</v>
      </c>
      <c r="F87" s="206">
        <v>21.228632846087699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661.55546001719654</v>
      </c>
      <c r="C88" s="206">
        <f t="shared" si="5"/>
        <v>825.36543422183968</v>
      </c>
      <c r="D88" s="206">
        <f t="shared" si="5"/>
        <v>1003.3916595012895</v>
      </c>
      <c r="E88" s="206">
        <f t="shared" si="5"/>
        <v>892.81547721410107</v>
      </c>
      <c r="F88" s="206">
        <f t="shared" si="5"/>
        <v>1021.1809114359413</v>
      </c>
      <c r="G88" s="206">
        <f t="shared" si="5"/>
        <v>1023.2779019776443</v>
      </c>
      <c r="H88" s="206">
        <f t="shared" si="5"/>
        <v>1053.7165090283747</v>
      </c>
      <c r="I88" s="206">
        <f t="shared" si="5"/>
        <v>1107.5666380051589</v>
      </c>
      <c r="J88" s="206">
        <f t="shared" si="5"/>
        <v>1122.843250214961</v>
      </c>
      <c r="K88" s="206">
        <f t="shared" si="5"/>
        <v>847.19114359415289</v>
      </c>
      <c r="L88" s="206">
        <f t="shared" si="5"/>
        <v>849.27394668959573</v>
      </c>
      <c r="M88" s="206">
        <f t="shared" si="5"/>
        <v>801.495184866724</v>
      </c>
      <c r="N88" s="206">
        <f t="shared" si="5"/>
        <v>772.83361994840914</v>
      </c>
      <c r="O88" s="206">
        <f t="shared" si="5"/>
        <v>772.59965606190838</v>
      </c>
      <c r="P88" s="206">
        <f t="shared" si="5"/>
        <v>803.41074806534812</v>
      </c>
      <c r="Q88" s="206">
        <f t="shared" si="5"/>
        <v>738.90326741186561</v>
      </c>
      <c r="R88" s="206">
        <f t="shared" si="5"/>
        <v>876.60085984522743</v>
      </c>
      <c r="S88" s="206">
        <f t="shared" si="5"/>
        <v>1051.0479793637141</v>
      </c>
      <c r="T88" s="206">
        <f t="shared" si="5"/>
        <v>950.74574376612213</v>
      </c>
      <c r="U88" s="206">
        <f t="shared" si="5"/>
        <v>962.61745485812548</v>
      </c>
      <c r="V88" s="206">
        <f t="shared" si="5"/>
        <v>580.81281169389513</v>
      </c>
      <c r="W88" s="206">
        <f t="shared" si="5"/>
        <v>736.84789337919199</v>
      </c>
    </row>
    <row r="89" spans="1:23" ht="12" customHeight="1" x14ac:dyDescent="0.25">
      <c r="A89" s="18" t="s">
        <v>84</v>
      </c>
      <c r="B89" s="206">
        <v>1827.0636285468615</v>
      </c>
      <c r="C89" s="206">
        <v>1691.0170249355115</v>
      </c>
      <c r="D89" s="206">
        <v>1573.0391229578674</v>
      </c>
      <c r="E89" s="206">
        <v>1035.2297506448838</v>
      </c>
      <c r="F89" s="206">
        <v>900.24600171969053</v>
      </c>
      <c r="G89" s="206">
        <v>816.27979363714519</v>
      </c>
      <c r="H89" s="206">
        <v>522.92914875322447</v>
      </c>
      <c r="I89" s="206">
        <v>444.27721410146171</v>
      </c>
      <c r="J89" s="206">
        <v>386.8826311263972</v>
      </c>
      <c r="K89" s="206">
        <v>426.20859845227852</v>
      </c>
      <c r="L89" s="206">
        <v>526.11779879621668</v>
      </c>
      <c r="M89" s="206">
        <v>319.92209802235601</v>
      </c>
      <c r="N89" s="206">
        <v>382.63112639724852</v>
      </c>
      <c r="O89" s="206">
        <v>382.63112639724852</v>
      </c>
      <c r="P89" s="206">
        <v>342.24230438521062</v>
      </c>
      <c r="Q89" s="206">
        <v>254.02459157351669</v>
      </c>
      <c r="R89" s="206">
        <v>255.08744625967319</v>
      </c>
      <c r="S89" s="206">
        <v>308.83490971625099</v>
      </c>
      <c r="T89" s="206">
        <v>306.83809114359411</v>
      </c>
      <c r="U89" s="206">
        <v>348.30266552020629</v>
      </c>
      <c r="V89" s="206">
        <v>147.38383490971631</v>
      </c>
      <c r="W89" s="206">
        <v>347.41324161650903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104.90111779879619</v>
      </c>
      <c r="L90" s="206">
        <v>107.28718830610489</v>
      </c>
      <c r="M90" s="206">
        <v>96.689595872742899</v>
      </c>
      <c r="N90" s="206">
        <v>95.808254514187439</v>
      </c>
      <c r="O90" s="206">
        <v>93.895098882201196</v>
      </c>
      <c r="P90" s="206">
        <v>90.971625107480648</v>
      </c>
      <c r="Q90" s="206">
        <v>97.936371453138435</v>
      </c>
      <c r="R90" s="206">
        <v>95.52880481513327</v>
      </c>
      <c r="S90" s="206">
        <v>246.16225279449699</v>
      </c>
      <c r="T90" s="206">
        <v>345.20636285468612</v>
      </c>
      <c r="U90" s="206">
        <v>338.71822871883057</v>
      </c>
      <c r="V90" s="206">
        <v>374.7141014617369</v>
      </c>
      <c r="W90" s="206">
        <v>358.12424763542549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104.90111779879619</v>
      </c>
      <c r="L91" s="206">
        <v>107.28718830610489</v>
      </c>
      <c r="M91" s="206">
        <v>96.689595872742899</v>
      </c>
      <c r="N91" s="206">
        <v>95.808254514187439</v>
      </c>
      <c r="O91" s="206">
        <v>93.895098882201196</v>
      </c>
      <c r="P91" s="206">
        <v>90.971625107480648</v>
      </c>
      <c r="Q91" s="206">
        <v>97.936371453138435</v>
      </c>
      <c r="R91" s="206">
        <v>95.52880481513327</v>
      </c>
      <c r="S91" s="206">
        <v>246.16225279449699</v>
      </c>
      <c r="T91" s="206">
        <v>345.20636285468612</v>
      </c>
      <c r="U91" s="206">
        <v>338.71822871883057</v>
      </c>
      <c r="V91" s="206">
        <v>374.7141014617369</v>
      </c>
      <c r="W91" s="206">
        <v>358.12424763542549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3002.8944110060183</v>
      </c>
      <c r="C94" s="212">
        <f t="shared" si="6"/>
        <v>3132.4037833190018</v>
      </c>
      <c r="D94" s="212">
        <f t="shared" si="6"/>
        <v>3344.9546861564913</v>
      </c>
      <c r="E94" s="212">
        <f t="shared" si="6"/>
        <v>2384.1616509028368</v>
      </c>
      <c r="F94" s="212">
        <f t="shared" si="6"/>
        <v>2386.464660361135</v>
      </c>
      <c r="G94" s="212">
        <f t="shared" si="6"/>
        <v>2395.6080825451422</v>
      </c>
      <c r="H94" s="212">
        <f t="shared" si="6"/>
        <v>2241.2400687876179</v>
      </c>
      <c r="I94" s="212">
        <f t="shared" si="6"/>
        <v>2280.5758383490966</v>
      </c>
      <c r="J94" s="212">
        <f t="shared" si="6"/>
        <v>2173.738865004299</v>
      </c>
      <c r="K94" s="212">
        <f t="shared" si="6"/>
        <v>1706.0208942390366</v>
      </c>
      <c r="L94" s="212">
        <f t="shared" si="6"/>
        <v>2061.2432502149613</v>
      </c>
      <c r="M94" s="212">
        <f t="shared" si="6"/>
        <v>1883.7158211521928</v>
      </c>
      <c r="N94" s="212">
        <f t="shared" si="6"/>
        <v>1802.8436801375749</v>
      </c>
      <c r="O94" s="212">
        <f t="shared" si="6"/>
        <v>2057.9728288907995</v>
      </c>
      <c r="P94" s="212">
        <f t="shared" si="6"/>
        <v>1953.9464316423043</v>
      </c>
      <c r="Q94" s="212">
        <f t="shared" si="6"/>
        <v>1750.7860705073083</v>
      </c>
      <c r="R94" s="212">
        <f t="shared" si="6"/>
        <v>2132.6433361994837</v>
      </c>
      <c r="S94" s="212">
        <f t="shared" si="6"/>
        <v>2327.2115219260522</v>
      </c>
      <c r="T94" s="212">
        <f t="shared" si="6"/>
        <v>2177.227257093723</v>
      </c>
      <c r="U94" s="212">
        <f t="shared" si="6"/>
        <v>2295.8488392089421</v>
      </c>
      <c r="V94" s="212">
        <f t="shared" si="6"/>
        <v>1713.3932932072228</v>
      </c>
      <c r="W94" s="212">
        <f t="shared" si="6"/>
        <v>2084.6815993121236</v>
      </c>
    </row>
    <row r="95" spans="1:23" ht="12" customHeight="1" x14ac:dyDescent="0.25">
      <c r="A95" s="24" t="s">
        <v>46</v>
      </c>
      <c r="B95" s="215">
        <f>CHI!B58</f>
        <v>2341.6619088564062</v>
      </c>
      <c r="C95" s="215">
        <f>CHI!C58</f>
        <v>2505.737145313843</v>
      </c>
      <c r="D95" s="215">
        <f>CHI!D58</f>
        <v>2621.6012037833189</v>
      </c>
      <c r="E95" s="215">
        <f>CHI!E58</f>
        <v>1742.13241616509</v>
      </c>
      <c r="F95" s="215">
        <f>CHI!F58</f>
        <v>1611.170851246776</v>
      </c>
      <c r="G95" s="215">
        <f>CHI!G58</f>
        <v>1706.4392949269129</v>
      </c>
      <c r="H95" s="215">
        <f>CHI!H58</f>
        <v>1549.571883061049</v>
      </c>
      <c r="I95" s="215">
        <f>CHI!I58</f>
        <v>1551.1863284608769</v>
      </c>
      <c r="J95" s="215">
        <f>CHI!J58</f>
        <v>1395.183404987102</v>
      </c>
      <c r="K95" s="215">
        <f>CHI!K58</f>
        <v>1173.2521926053309</v>
      </c>
      <c r="L95" s="215">
        <f>CHI!L58</f>
        <v>1566.697506448839</v>
      </c>
      <c r="M95" s="215">
        <f>CHI!M58</f>
        <v>1460.8926913155631</v>
      </c>
      <c r="N95" s="215">
        <f>CHI!N58</f>
        <v>1397.3951848667241</v>
      </c>
      <c r="O95" s="215">
        <f>CHI!O58</f>
        <v>1613.736629406706</v>
      </c>
      <c r="P95" s="215">
        <f>CHI!P58</f>
        <v>1514.800515907137</v>
      </c>
      <c r="Q95" s="215">
        <f>CHI!Q58</f>
        <v>1290.60834049871</v>
      </c>
      <c r="R95" s="215">
        <f>CHI!R58</f>
        <v>1649.792347377472</v>
      </c>
      <c r="S95" s="215">
        <f>CHI!S58</f>
        <v>1768.3578675838339</v>
      </c>
      <c r="T95" s="215">
        <f>CHI!T58</f>
        <v>1699.6294067067929</v>
      </c>
      <c r="U95" s="215">
        <f>CHI!U58</f>
        <v>1806.816938950989</v>
      </c>
      <c r="V95" s="215">
        <f>CHI!V58</f>
        <v>1286.380309544282</v>
      </c>
      <c r="W95" s="215">
        <f>CHI!W58</f>
        <v>1773.4588993981081</v>
      </c>
    </row>
    <row r="96" spans="1:23" ht="12" customHeight="1" x14ac:dyDescent="0.25">
      <c r="A96" s="21" t="s">
        <v>29</v>
      </c>
      <c r="B96" s="209">
        <v>661.23250214961217</v>
      </c>
      <c r="C96" s="209">
        <v>626.6666380051588</v>
      </c>
      <c r="D96" s="209">
        <v>723.35348237317248</v>
      </c>
      <c r="E96" s="209">
        <v>642.02923473774672</v>
      </c>
      <c r="F96" s="209">
        <v>775.29380911435896</v>
      </c>
      <c r="G96" s="209">
        <v>689.16878761822932</v>
      </c>
      <c r="H96" s="209">
        <v>691.66818572656894</v>
      </c>
      <c r="I96" s="209">
        <v>729.38950988821966</v>
      </c>
      <c r="J96" s="209">
        <v>778.55546001719699</v>
      </c>
      <c r="K96" s="209">
        <v>532.76870163370563</v>
      </c>
      <c r="L96" s="209">
        <v>494.54574376612231</v>
      </c>
      <c r="M96" s="209">
        <v>422.82312983662973</v>
      </c>
      <c r="N96" s="209">
        <v>405.4484952708508</v>
      </c>
      <c r="O96" s="209">
        <v>444.2361994840935</v>
      </c>
      <c r="P96" s="209">
        <v>439.14591573516736</v>
      </c>
      <c r="Q96" s="209">
        <v>460.17773000859825</v>
      </c>
      <c r="R96" s="209">
        <v>482.85098882201169</v>
      </c>
      <c r="S96" s="209">
        <v>558.85365434221831</v>
      </c>
      <c r="T96" s="209">
        <v>477.59785038693008</v>
      </c>
      <c r="U96" s="209">
        <v>489.03190025795311</v>
      </c>
      <c r="V96" s="209">
        <v>427.01298366294077</v>
      </c>
      <c r="W96" s="209">
        <v>311.22269991401549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15432.093594243837</v>
      </c>
      <c r="C98" s="205">
        <f t="shared" si="7"/>
        <v>14891.02473668198</v>
      </c>
      <c r="D98" s="205">
        <f t="shared" si="7"/>
        <v>15193.941578993643</v>
      </c>
      <c r="E98" s="205">
        <f t="shared" si="7"/>
        <v>15783.2994943802</v>
      </c>
      <c r="F98" s="205">
        <f t="shared" si="7"/>
        <v>16326.331923919211</v>
      </c>
      <c r="G98" s="205">
        <f t="shared" si="7"/>
        <v>15932.807593611085</v>
      </c>
      <c r="H98" s="205">
        <f t="shared" si="7"/>
        <v>15725.917090692206</v>
      </c>
      <c r="I98" s="205">
        <f t="shared" si="7"/>
        <v>15488.911136394969</v>
      </c>
      <c r="J98" s="205">
        <f t="shared" si="7"/>
        <v>15046.109463407678</v>
      </c>
      <c r="K98" s="205">
        <f t="shared" si="7"/>
        <v>11470.476333083207</v>
      </c>
      <c r="L98" s="205">
        <f t="shared" si="7"/>
        <v>14343.072641570136</v>
      </c>
      <c r="M98" s="205">
        <f t="shared" si="7"/>
        <v>13898.931572002361</v>
      </c>
      <c r="N98" s="205">
        <f t="shared" si="7"/>
        <v>13500.898284282059</v>
      </c>
      <c r="O98" s="205">
        <f t="shared" si="7"/>
        <v>12852.475549116585</v>
      </c>
      <c r="P98" s="205">
        <f t="shared" si="7"/>
        <v>12441.003134628481</v>
      </c>
      <c r="Q98" s="205">
        <f t="shared" si="7"/>
        <v>12613.679574894684</v>
      </c>
      <c r="R98" s="205">
        <f t="shared" si="7"/>
        <v>12880.289847255493</v>
      </c>
      <c r="S98" s="205">
        <f t="shared" si="7"/>
        <v>12524.267598010671</v>
      </c>
      <c r="T98" s="205">
        <f t="shared" si="7"/>
        <v>12573.323667954592</v>
      </c>
      <c r="U98" s="205">
        <f t="shared" si="7"/>
        <v>13154.51276876981</v>
      </c>
      <c r="V98" s="205">
        <f t="shared" si="7"/>
        <v>11604.293024597111</v>
      </c>
      <c r="W98" s="205">
        <f t="shared" si="7"/>
        <v>12459.040063465442</v>
      </c>
    </row>
    <row r="99" spans="1:23" ht="12" customHeight="1" x14ac:dyDescent="0.25">
      <c r="A99" s="25" t="s">
        <v>16</v>
      </c>
      <c r="B99" s="211">
        <f>ISI!B$54</f>
        <v>5870.116211100385</v>
      </c>
      <c r="C99" s="211">
        <f>ISI!C$54</f>
        <v>5919.688324571438</v>
      </c>
      <c r="D99" s="211">
        <f>ISI!D$54</f>
        <v>5973.4417863147928</v>
      </c>
      <c r="E99" s="211">
        <f>ISI!E$54</f>
        <v>5894.1871444355911</v>
      </c>
      <c r="F99" s="211">
        <f>ISI!F$54</f>
        <v>6104.510963943203</v>
      </c>
      <c r="G99" s="211">
        <f>ISI!G$54</f>
        <v>5867.8927168764685</v>
      </c>
      <c r="H99" s="211">
        <f>ISI!H$54</f>
        <v>5659.1021238471667</v>
      </c>
      <c r="I99" s="211">
        <f>ISI!I$54</f>
        <v>5825.5072758164133</v>
      </c>
      <c r="J99" s="211">
        <f>ISI!J$54</f>
        <v>5460.5448720389059</v>
      </c>
      <c r="K99" s="211">
        <f>ISI!K$54</f>
        <v>3114.201135879156</v>
      </c>
      <c r="L99" s="211">
        <f>ISI!L$54</f>
        <v>5291.4707286924977</v>
      </c>
      <c r="M99" s="211">
        <f>ISI!M$54</f>
        <v>5029.855709981427</v>
      </c>
      <c r="N99" s="211">
        <f>ISI!N$54</f>
        <v>4562.549371696361</v>
      </c>
      <c r="O99" s="211">
        <f>ISI!O$54</f>
        <v>4532.7184653880313</v>
      </c>
      <c r="P99" s="211">
        <f>ISI!P$54</f>
        <v>4477.8031022883024</v>
      </c>
      <c r="Q99" s="211">
        <f>ISI!Q$54</f>
        <v>4522.956738082934</v>
      </c>
      <c r="R99" s="211">
        <f>ISI!R$54</f>
        <v>4778.4666708669811</v>
      </c>
      <c r="S99" s="211">
        <f>ISI!S$54</f>
        <v>4555.8004631482663</v>
      </c>
      <c r="T99" s="211">
        <f>ISI!T$54</f>
        <v>4381.1971845452481</v>
      </c>
      <c r="U99" s="211">
        <f>ISI!U$54</f>
        <v>5563.9599453666615</v>
      </c>
      <c r="V99" s="211">
        <f>ISI!V$54</f>
        <v>4362.9542444995259</v>
      </c>
      <c r="W99" s="211">
        <f>ISI!W$54</f>
        <v>4730.0199148337797</v>
      </c>
    </row>
    <row r="100" spans="1:23" ht="12" customHeight="1" x14ac:dyDescent="0.25">
      <c r="A100" s="14" t="s">
        <v>41</v>
      </c>
      <c r="B100" s="206">
        <f>ISI!B$55</f>
        <v>5430.7395674286036</v>
      </c>
      <c r="C100" s="206">
        <f>ISI!C$55</f>
        <v>5540.1807299790962</v>
      </c>
      <c r="D100" s="206">
        <f>ISI!D$55</f>
        <v>5588.2940714361084</v>
      </c>
      <c r="E100" s="206">
        <f>ISI!E$55</f>
        <v>5529.319681618681</v>
      </c>
      <c r="F100" s="206">
        <f>ISI!F$55</f>
        <v>5740.9953111205177</v>
      </c>
      <c r="G100" s="206">
        <f>ISI!G$55</f>
        <v>5519.5183738848909</v>
      </c>
      <c r="H100" s="206">
        <f>ISI!H$55</f>
        <v>5272.748046862007</v>
      </c>
      <c r="I100" s="206">
        <f>ISI!I$55</f>
        <v>5437.1647161624569</v>
      </c>
      <c r="J100" s="206">
        <f>ISI!J$55</f>
        <v>5100.406235366333</v>
      </c>
      <c r="K100" s="206">
        <f>ISI!K$55</f>
        <v>2904.614279069121</v>
      </c>
      <c r="L100" s="206">
        <f>ISI!L$55</f>
        <v>4988.5194031025367</v>
      </c>
      <c r="M100" s="206">
        <f>ISI!M$55</f>
        <v>4704.4134555832406</v>
      </c>
      <c r="N100" s="206">
        <f>ISI!N$55</f>
        <v>4274.7159236217849</v>
      </c>
      <c r="O100" s="206">
        <f>ISI!O$55</f>
        <v>4266.484472284008</v>
      </c>
      <c r="P100" s="206">
        <f>ISI!P$55</f>
        <v>4215.9200446837131</v>
      </c>
      <c r="Q100" s="206">
        <f>ISI!Q$55</f>
        <v>4198.8569226452673</v>
      </c>
      <c r="R100" s="206">
        <f>ISI!R$55</f>
        <v>4460.9690054618059</v>
      </c>
      <c r="S100" s="206">
        <f>ISI!S$55</f>
        <v>4216.8159367585822</v>
      </c>
      <c r="T100" s="206">
        <f>ISI!T$55</f>
        <v>4021.0563967252606</v>
      </c>
      <c r="U100" s="206">
        <f>ISI!U$55</f>
        <v>5232.2395556782249</v>
      </c>
      <c r="V100" s="206">
        <f>ISI!V$55</f>
        <v>4096.4589083377768</v>
      </c>
      <c r="W100" s="206">
        <f>ISI!W$55</f>
        <v>4445.2142062119765</v>
      </c>
    </row>
    <row r="101" spans="1:23" ht="12" customHeight="1" x14ac:dyDescent="0.25">
      <c r="A101" s="14" t="s">
        <v>42</v>
      </c>
      <c r="B101" s="206">
        <f>ISI!B$56</f>
        <v>439.37664367178172</v>
      </c>
      <c r="C101" s="206">
        <f>ISI!C$56</f>
        <v>379.50759459234155</v>
      </c>
      <c r="D101" s="206">
        <f>ISI!D$56</f>
        <v>385.14771487868416</v>
      </c>
      <c r="E101" s="206">
        <f>ISI!E$56</f>
        <v>364.86746281691046</v>
      </c>
      <c r="F101" s="206">
        <f>ISI!F$56</f>
        <v>363.51565282268541</v>
      </c>
      <c r="G101" s="206">
        <f>ISI!G$56</f>
        <v>348.37434299157724</v>
      </c>
      <c r="H101" s="206">
        <f>ISI!H$56</f>
        <v>386.35407698515951</v>
      </c>
      <c r="I101" s="206">
        <f>ISI!I$56</f>
        <v>388.34255965395624</v>
      </c>
      <c r="J101" s="206">
        <f>ISI!J$56</f>
        <v>360.13863667257283</v>
      </c>
      <c r="K101" s="206">
        <f>ISI!K$56</f>
        <v>209.58685681003504</v>
      </c>
      <c r="L101" s="206">
        <f>ISI!L$56</f>
        <v>302.95132558996067</v>
      </c>
      <c r="M101" s="206">
        <f>ISI!M$56</f>
        <v>325.44225439818621</v>
      </c>
      <c r="N101" s="206">
        <f>ISI!N$56</f>
        <v>287.83344807457615</v>
      </c>
      <c r="O101" s="206">
        <f>ISI!O$56</f>
        <v>266.23399310402317</v>
      </c>
      <c r="P101" s="206">
        <f>ISI!P$56</f>
        <v>261.88305760458962</v>
      </c>
      <c r="Q101" s="206">
        <f>ISI!Q$56</f>
        <v>324.09981543766639</v>
      </c>
      <c r="R101" s="206">
        <f>ISI!R$56</f>
        <v>317.49766540517555</v>
      </c>
      <c r="S101" s="206">
        <f>ISI!S$56</f>
        <v>338.98452638968382</v>
      </c>
      <c r="T101" s="206">
        <f>ISI!T$56</f>
        <v>360.14078781998745</v>
      </c>
      <c r="U101" s="206">
        <f>ISI!U$56</f>
        <v>331.72038968843674</v>
      </c>
      <c r="V101" s="206">
        <f>ISI!V$56</f>
        <v>266.49533616174887</v>
      </c>
      <c r="W101" s="206">
        <f>ISI!W$56</f>
        <v>284.80570862180309</v>
      </c>
    </row>
    <row r="102" spans="1:23" ht="12" customHeight="1" x14ac:dyDescent="0.25">
      <c r="A102" s="13" t="s">
        <v>20</v>
      </c>
      <c r="B102" s="207">
        <f>NFM!B$73</f>
        <v>688.67398037030591</v>
      </c>
      <c r="C102" s="207">
        <f>NFM!C$73</f>
        <v>624.47100051090911</v>
      </c>
      <c r="D102" s="207">
        <f>NFM!D$73</f>
        <v>617.00461903195855</v>
      </c>
      <c r="E102" s="207">
        <f>NFM!E$73</f>
        <v>600.11671932568322</v>
      </c>
      <c r="F102" s="207">
        <f>NFM!F$73</f>
        <v>592.93341524460266</v>
      </c>
      <c r="G102" s="207">
        <f>NFM!G$73</f>
        <v>639.98202693312226</v>
      </c>
      <c r="H102" s="207">
        <f>NFM!H$73</f>
        <v>614.61873996835254</v>
      </c>
      <c r="I102" s="207">
        <f>NFM!I$73</f>
        <v>637.04153411908328</v>
      </c>
      <c r="J102" s="207">
        <f>NFM!J$73</f>
        <v>670.96687572222231</v>
      </c>
      <c r="K102" s="207">
        <f>NFM!K$73</f>
        <v>597.11073012232714</v>
      </c>
      <c r="L102" s="207">
        <f>NFM!L$73</f>
        <v>635.31868001980524</v>
      </c>
      <c r="M102" s="207">
        <f>NFM!M$73</f>
        <v>633.62167431432079</v>
      </c>
      <c r="N102" s="207">
        <f>NFM!N$73</f>
        <v>739.2350658664584</v>
      </c>
      <c r="O102" s="207">
        <f>NFM!O$73</f>
        <v>729.53842683676339</v>
      </c>
      <c r="P102" s="207">
        <f>NFM!P$73</f>
        <v>700.57898111715735</v>
      </c>
      <c r="Q102" s="207">
        <f>NFM!Q$73</f>
        <v>727.11716131662024</v>
      </c>
      <c r="R102" s="207">
        <f>NFM!R$73</f>
        <v>710.54378519020077</v>
      </c>
      <c r="S102" s="207">
        <f>NFM!S$73</f>
        <v>784.90836360967683</v>
      </c>
      <c r="T102" s="207">
        <f>NFM!T$73</f>
        <v>796.36026838510327</v>
      </c>
      <c r="U102" s="207">
        <f>NFM!U$73</f>
        <v>750.34690720564049</v>
      </c>
      <c r="V102" s="207">
        <f>NFM!V$73</f>
        <v>760.3046574280155</v>
      </c>
      <c r="W102" s="207">
        <f>NFM!W$73</f>
        <v>729.28972157802787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184.19071097343939</v>
      </c>
      <c r="C104" s="206">
        <f>NFM!C$75</f>
        <v>170.22305518368626</v>
      </c>
      <c r="D104" s="206">
        <f>NFM!D$75</f>
        <v>166.94642961862729</v>
      </c>
      <c r="E104" s="206">
        <f>NFM!E$75</f>
        <v>164.20276979884946</v>
      </c>
      <c r="F104" s="206">
        <f>NFM!F$75</f>
        <v>160.69942962613652</v>
      </c>
      <c r="G104" s="206">
        <f>NFM!G$75</f>
        <v>168.07300790637964</v>
      </c>
      <c r="H104" s="206">
        <f>NFM!H$75</f>
        <v>167.11893056566535</v>
      </c>
      <c r="I104" s="206">
        <f>NFM!I$75</f>
        <v>163.58231747641915</v>
      </c>
      <c r="J104" s="206">
        <f>NFM!J$75</f>
        <v>143.04889524214965</v>
      </c>
      <c r="K104" s="206">
        <f>NFM!K$75</f>
        <v>114.89048489630483</v>
      </c>
      <c r="L104" s="206">
        <f>NFM!L$75</f>
        <v>159.41199716783723</v>
      </c>
      <c r="M104" s="206">
        <f>NFM!M$75</f>
        <v>182.92132339317197</v>
      </c>
      <c r="N104" s="206">
        <f>NFM!N$75</f>
        <v>228.14425347803706</v>
      </c>
      <c r="O104" s="206">
        <f>NFM!O$75</f>
        <v>226.31660489644037</v>
      </c>
      <c r="P104" s="206">
        <f>NFM!P$75</f>
        <v>194.39174649436066</v>
      </c>
      <c r="Q104" s="206">
        <f>NFM!Q$75</f>
        <v>204.36390123521494</v>
      </c>
      <c r="R104" s="206">
        <f>NFM!R$75</f>
        <v>215.9902095307329</v>
      </c>
      <c r="S104" s="206">
        <f>NFM!S$75</f>
        <v>230.98837526742301</v>
      </c>
      <c r="T104" s="206">
        <f>NFM!T$75</f>
        <v>213.03142332165223</v>
      </c>
      <c r="U104" s="206">
        <f>NFM!U$75</f>
        <v>204.41166826228599</v>
      </c>
      <c r="V104" s="206">
        <f>NFM!V$75</f>
        <v>196.25922093313613</v>
      </c>
      <c r="W104" s="206">
        <f>NFM!W$75</f>
        <v>200.11745389780282</v>
      </c>
    </row>
    <row r="105" spans="1:23" ht="12" customHeight="1" x14ac:dyDescent="0.25">
      <c r="A105" s="26" t="s">
        <v>44</v>
      </c>
      <c r="B105" s="213">
        <f>NFM!B$76</f>
        <v>176.86055250277201</v>
      </c>
      <c r="C105" s="213">
        <f>NFM!C$76</f>
        <v>165.53678661063583</v>
      </c>
      <c r="D105" s="213">
        <f>NFM!D$76</f>
        <v>162.35058137243783</v>
      </c>
      <c r="E105" s="213">
        <f>NFM!E$76</f>
        <v>159.21463394499136</v>
      </c>
      <c r="F105" s="213">
        <f>NFM!F$76</f>
        <v>156.36634095525091</v>
      </c>
      <c r="G105" s="213">
        <f>NFM!G$76</f>
        <v>162.74956860202008</v>
      </c>
      <c r="H105" s="213">
        <f>NFM!H$76</f>
        <v>161.4324418773779</v>
      </c>
      <c r="I105" s="213">
        <f>NFM!I$76</f>
        <v>157.93792704177361</v>
      </c>
      <c r="J105" s="213">
        <f>NFM!J$76</f>
        <v>137.09430608506744</v>
      </c>
      <c r="K105" s="213">
        <f>NFM!K$76</f>
        <v>109.88665632552414</v>
      </c>
      <c r="L105" s="213">
        <f>NFM!L$76</f>
        <v>153.98307325278614</v>
      </c>
      <c r="M105" s="213">
        <f>NFM!M$76</f>
        <v>178.13873631880668</v>
      </c>
      <c r="N105" s="213">
        <f>NFM!N$76</f>
        <v>222.93805848204687</v>
      </c>
      <c r="O105" s="213">
        <f>NFM!O$76</f>
        <v>221.28805222981057</v>
      </c>
      <c r="P105" s="213">
        <f>NFM!P$76</f>
        <v>194.39174649436066</v>
      </c>
      <c r="Q105" s="213">
        <f>NFM!Q$76</f>
        <v>204.36390123521494</v>
      </c>
      <c r="R105" s="213">
        <f>NFM!R$76</f>
        <v>215.9902095307329</v>
      </c>
      <c r="S105" s="213">
        <f>NFM!S$76</f>
        <v>230.98837526742301</v>
      </c>
      <c r="T105" s="213">
        <f>NFM!T$76</f>
        <v>213.03142332165223</v>
      </c>
      <c r="U105" s="213">
        <f>NFM!U$76</f>
        <v>204.41166826228599</v>
      </c>
      <c r="V105" s="213">
        <f>NFM!V$76</f>
        <v>196.25922093313613</v>
      </c>
      <c r="W105" s="213">
        <f>NFM!W$76</f>
        <v>200.11745389780282</v>
      </c>
    </row>
    <row r="106" spans="1:23" ht="12" customHeight="1" x14ac:dyDescent="0.25">
      <c r="A106" s="27" t="s">
        <v>81</v>
      </c>
      <c r="B106" s="214">
        <f>NFM!B$77</f>
        <v>7.3301584706673832</v>
      </c>
      <c r="C106" s="214">
        <f>NFM!C$77</f>
        <v>4.6862685730504161</v>
      </c>
      <c r="D106" s="214">
        <f>NFM!D$77</f>
        <v>4.5958482461894619</v>
      </c>
      <c r="E106" s="214">
        <f>NFM!E$77</f>
        <v>4.9881358538580969</v>
      </c>
      <c r="F106" s="214">
        <f>NFM!F$77</f>
        <v>4.3330886708856298</v>
      </c>
      <c r="G106" s="214">
        <f>NFM!G$77</f>
        <v>5.3234393043595638</v>
      </c>
      <c r="H106" s="214">
        <f>NFM!H$77</f>
        <v>5.6864886882874544</v>
      </c>
      <c r="I106" s="214">
        <f>NFM!I$77</f>
        <v>5.6443904346455396</v>
      </c>
      <c r="J106" s="214">
        <f>NFM!J$77</f>
        <v>5.9545891570822116</v>
      </c>
      <c r="K106" s="214">
        <f>NFM!K$77</f>
        <v>5.0038285707806791</v>
      </c>
      <c r="L106" s="214">
        <f>NFM!L$77</f>
        <v>5.428923915051092</v>
      </c>
      <c r="M106" s="214">
        <f>NFM!M$77</f>
        <v>4.7825870743652867</v>
      </c>
      <c r="N106" s="214">
        <f>NFM!N$77</f>
        <v>5.2061949959901916</v>
      </c>
      <c r="O106" s="214">
        <f>NFM!O$77</f>
        <v>5.028552666629782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504.48326939686649</v>
      </c>
      <c r="C107" s="206">
        <f>NFM!C$78</f>
        <v>454.24794532722285</v>
      </c>
      <c r="D107" s="206">
        <f>NFM!D$78</f>
        <v>450.05818941333126</v>
      </c>
      <c r="E107" s="206">
        <f>NFM!E$78</f>
        <v>435.91394952683379</v>
      </c>
      <c r="F107" s="206">
        <f>NFM!F$78</f>
        <v>432.23398561846614</v>
      </c>
      <c r="G107" s="206">
        <f>NFM!G$78</f>
        <v>471.90901902674261</v>
      </c>
      <c r="H107" s="206">
        <f>NFM!H$78</f>
        <v>447.49980940268722</v>
      </c>
      <c r="I107" s="206">
        <f>NFM!I$78</f>
        <v>473.45921664266416</v>
      </c>
      <c r="J107" s="206">
        <f>NFM!J$78</f>
        <v>527.91798048007263</v>
      </c>
      <c r="K107" s="206">
        <f>NFM!K$78</f>
        <v>482.22024522602237</v>
      </c>
      <c r="L107" s="206">
        <f>NFM!L$78</f>
        <v>475.90668285196796</v>
      </c>
      <c r="M107" s="206">
        <f>NFM!M$78</f>
        <v>450.70035092114881</v>
      </c>
      <c r="N107" s="206">
        <f>NFM!N$78</f>
        <v>511.0908123884214</v>
      </c>
      <c r="O107" s="206">
        <f>NFM!O$78</f>
        <v>503.22182194032297</v>
      </c>
      <c r="P107" s="206">
        <f>NFM!P$78</f>
        <v>506.18723462279667</v>
      </c>
      <c r="Q107" s="206">
        <f>NFM!Q$78</f>
        <v>522.7532600814053</v>
      </c>
      <c r="R107" s="206">
        <f>NFM!R$78</f>
        <v>494.55357565946787</v>
      </c>
      <c r="S107" s="206">
        <f>NFM!S$78</f>
        <v>553.91998834225387</v>
      </c>
      <c r="T107" s="206">
        <f>NFM!T$78</f>
        <v>583.32884506345101</v>
      </c>
      <c r="U107" s="206">
        <f>NFM!U$78</f>
        <v>545.93523894335453</v>
      </c>
      <c r="V107" s="206">
        <f>NFM!V$78</f>
        <v>564.04543649487937</v>
      </c>
      <c r="W107" s="206">
        <f>NFM!W$78</f>
        <v>529.1722676802251</v>
      </c>
    </row>
    <row r="108" spans="1:23" ht="12" customHeight="1" x14ac:dyDescent="0.25">
      <c r="A108" s="13" t="s">
        <v>21</v>
      </c>
      <c r="B108" s="207">
        <f>CHI!B$79</f>
        <v>1109.2707270916328</v>
      </c>
      <c r="C108" s="207">
        <f>CHI!C$79</f>
        <v>1115.2200453906744</v>
      </c>
      <c r="D108" s="207">
        <f>CHI!D$79</f>
        <v>1179.5332039183922</v>
      </c>
      <c r="E108" s="207">
        <f>CHI!E$79</f>
        <v>1339.1643021908958</v>
      </c>
      <c r="F108" s="207">
        <f>CHI!F$79</f>
        <v>1611.6034448455384</v>
      </c>
      <c r="G108" s="207">
        <f>CHI!G$79</f>
        <v>1385.5049582410359</v>
      </c>
      <c r="H108" s="207">
        <f>CHI!H$79</f>
        <v>1370.4481641425937</v>
      </c>
      <c r="I108" s="207">
        <f>CHI!I$79</f>
        <v>1321.0010837586103</v>
      </c>
      <c r="J108" s="207">
        <f>CHI!J$79</f>
        <v>1082.4426708299284</v>
      </c>
      <c r="K108" s="207">
        <f>CHI!K$79</f>
        <v>1066.9387917034419</v>
      </c>
      <c r="L108" s="207">
        <f>CHI!L$79</f>
        <v>1187.8472572370956</v>
      </c>
      <c r="M108" s="207">
        <f>CHI!M$79</f>
        <v>1124.3376192055828</v>
      </c>
      <c r="N108" s="207">
        <f>CHI!N$79</f>
        <v>1094.7823835852396</v>
      </c>
      <c r="O108" s="207">
        <f>CHI!O$79</f>
        <v>1198.1981789405741</v>
      </c>
      <c r="P108" s="207">
        <f>CHI!P$79</f>
        <v>1277.5676486413529</v>
      </c>
      <c r="Q108" s="207">
        <f>CHI!Q$79</f>
        <v>1270.6990948165651</v>
      </c>
      <c r="R108" s="207">
        <f>CHI!R$79</f>
        <v>1245.3263279872713</v>
      </c>
      <c r="S108" s="207">
        <f>CHI!S$79</f>
        <v>1110.8750522509897</v>
      </c>
      <c r="T108" s="207">
        <f>CHI!T$79</f>
        <v>1164.7110055263006</v>
      </c>
      <c r="U108" s="207">
        <f>CHI!U$79</f>
        <v>1199.4041284893303</v>
      </c>
      <c r="V108" s="207">
        <f>CHI!V$79</f>
        <v>856.58442194079453</v>
      </c>
      <c r="W108" s="207">
        <f>CHI!W$79</f>
        <v>1261.2210525170356</v>
      </c>
    </row>
    <row r="109" spans="1:23" ht="12" customHeight="1" x14ac:dyDescent="0.25">
      <c r="A109" s="14" t="s">
        <v>57</v>
      </c>
      <c r="B109" s="206">
        <f>CHI!B$80</f>
        <v>1025.1023097835575</v>
      </c>
      <c r="C109" s="206">
        <f>CHI!C$80</f>
        <v>1031.6781309212902</v>
      </c>
      <c r="D109" s="206">
        <f>CHI!D$80</f>
        <v>1079.2337789570086</v>
      </c>
      <c r="E109" s="206">
        <f>CHI!E$80</f>
        <v>1211.9634894529786</v>
      </c>
      <c r="F109" s="206">
        <f>CHI!F$80</f>
        <v>1451.5908065074386</v>
      </c>
      <c r="G109" s="206">
        <f>CHI!G$80</f>
        <v>1257.5747151979176</v>
      </c>
      <c r="H109" s="206">
        <f>CHI!H$80</f>
        <v>1241.4495374689891</v>
      </c>
      <c r="I109" s="206">
        <f>CHI!I$80</f>
        <v>1201.0444206293166</v>
      </c>
      <c r="J109" s="206">
        <f>CHI!J$80</f>
        <v>1007.722641377597</v>
      </c>
      <c r="K109" s="206">
        <f>CHI!K$80</f>
        <v>970.2771103657318</v>
      </c>
      <c r="L109" s="206">
        <f>CHI!L$80</f>
        <v>1097.1148480779425</v>
      </c>
      <c r="M109" s="206">
        <f>CHI!M$80</f>
        <v>1042.8729361023834</v>
      </c>
      <c r="N109" s="206">
        <f>CHI!N$80</f>
        <v>1011.0675619073131</v>
      </c>
      <c r="O109" s="206">
        <f>CHI!O$80</f>
        <v>1128.7154300880736</v>
      </c>
      <c r="P109" s="206">
        <f>CHI!P$80</f>
        <v>1197.2656020139666</v>
      </c>
      <c r="Q109" s="206">
        <f>CHI!Q$80</f>
        <v>1187.6055089645815</v>
      </c>
      <c r="R109" s="206">
        <f>CHI!R$80</f>
        <v>1189.4170654178465</v>
      </c>
      <c r="S109" s="206">
        <f>CHI!S$80</f>
        <v>1077.6876246484417</v>
      </c>
      <c r="T109" s="206">
        <f>CHI!T$80</f>
        <v>1121.9525475197725</v>
      </c>
      <c r="U109" s="206">
        <f>CHI!U$80</f>
        <v>1158.8938988484251</v>
      </c>
      <c r="V109" s="206">
        <f>CHI!V$80</f>
        <v>788.4201676046323</v>
      </c>
      <c r="W109" s="206">
        <f>CHI!W$80</f>
        <v>1193.3651121814416</v>
      </c>
    </row>
    <row r="110" spans="1:23" ht="12" customHeight="1" x14ac:dyDescent="0.25">
      <c r="A110" s="14" t="s">
        <v>47</v>
      </c>
      <c r="B110" s="206">
        <f>CHI!B$81</f>
        <v>59.181566487598275</v>
      </c>
      <c r="C110" s="206">
        <f>CHI!C$81</f>
        <v>58.143898326426601</v>
      </c>
      <c r="D110" s="206">
        <f>CHI!D$81</f>
        <v>66.075752195722657</v>
      </c>
      <c r="E110" s="206">
        <f>CHI!E$81</f>
        <v>93.40970687861963</v>
      </c>
      <c r="F110" s="206">
        <f>CHI!F$81</f>
        <v>121.94826252195216</v>
      </c>
      <c r="G110" s="206">
        <f>CHI!G$81</f>
        <v>92.519778074855822</v>
      </c>
      <c r="H110" s="206">
        <f>CHI!H$81</f>
        <v>88.396930433573729</v>
      </c>
      <c r="I110" s="206">
        <f>CHI!I$81</f>
        <v>81.571851873397577</v>
      </c>
      <c r="J110" s="206">
        <f>CHI!J$81</f>
        <v>50.957115114263992</v>
      </c>
      <c r="K110" s="206">
        <f>CHI!K$81</f>
        <v>61.983373105931399</v>
      </c>
      <c r="L110" s="206">
        <f>CHI!L$81</f>
        <v>57.903867460456972</v>
      </c>
      <c r="M110" s="206">
        <f>CHI!M$81</f>
        <v>54.839560462035287</v>
      </c>
      <c r="N110" s="206">
        <f>CHI!N$81</f>
        <v>59.180795319177186</v>
      </c>
      <c r="O110" s="206">
        <f>CHI!O$81</f>
        <v>47.585788265359483</v>
      </c>
      <c r="P110" s="206">
        <f>CHI!P$81</f>
        <v>50.630733005539732</v>
      </c>
      <c r="Q110" s="206">
        <f>CHI!Q$81</f>
        <v>51.417153114535367</v>
      </c>
      <c r="R110" s="206">
        <f>CHI!R$81</f>
        <v>41.293082382835991</v>
      </c>
      <c r="S110" s="206">
        <f>CHI!S$81</f>
        <v>23.768310110070271</v>
      </c>
      <c r="T110" s="206">
        <f>CHI!T$81</f>
        <v>32.031591471518276</v>
      </c>
      <c r="U110" s="206">
        <f>CHI!U$81</f>
        <v>23.857949434599011</v>
      </c>
      <c r="V110" s="206">
        <f>CHI!V$81</f>
        <v>51.294102469493275</v>
      </c>
      <c r="W110" s="206">
        <f>CHI!W$81</f>
        <v>48.698878358056518</v>
      </c>
    </row>
    <row r="111" spans="1:23" ht="12" customHeight="1" x14ac:dyDescent="0.25">
      <c r="A111" s="14" t="s">
        <v>48</v>
      </c>
      <c r="B111" s="206">
        <f>CHI!B$82</f>
        <v>24.986850820477009</v>
      </c>
      <c r="C111" s="206">
        <f>CHI!C$82</f>
        <v>25.39801614295769</v>
      </c>
      <c r="D111" s="206">
        <f>CHI!D$82</f>
        <v>34.22367276566095</v>
      </c>
      <c r="E111" s="206">
        <f>CHI!E$82</f>
        <v>33.791105859297623</v>
      </c>
      <c r="F111" s="206">
        <f>CHI!F$82</f>
        <v>38.064375816147738</v>
      </c>
      <c r="G111" s="206">
        <f>CHI!G$82</f>
        <v>35.410464968262538</v>
      </c>
      <c r="H111" s="206">
        <f>CHI!H$82</f>
        <v>40.601696240030883</v>
      </c>
      <c r="I111" s="206">
        <f>CHI!I$82</f>
        <v>38.384811255896032</v>
      </c>
      <c r="J111" s="206">
        <f>CHI!J$82</f>
        <v>23.76291433806718</v>
      </c>
      <c r="K111" s="206">
        <f>CHI!K$82</f>
        <v>34.678308231778558</v>
      </c>
      <c r="L111" s="206">
        <f>CHI!L$82</f>
        <v>32.828541698696199</v>
      </c>
      <c r="M111" s="206">
        <f>CHI!M$82</f>
        <v>26.625122641164062</v>
      </c>
      <c r="N111" s="206">
        <f>CHI!N$82</f>
        <v>24.534026358749369</v>
      </c>
      <c r="O111" s="206">
        <f>CHI!O$82</f>
        <v>21.896960587141031</v>
      </c>
      <c r="P111" s="206">
        <f>CHI!P$82</f>
        <v>29.671313621846561</v>
      </c>
      <c r="Q111" s="206">
        <f>CHI!Q$82</f>
        <v>31.676432737448248</v>
      </c>
      <c r="R111" s="206">
        <f>CHI!R$82</f>
        <v>14.61618018658878</v>
      </c>
      <c r="S111" s="206">
        <f>CHI!S$82</f>
        <v>9.4191174924777759</v>
      </c>
      <c r="T111" s="206">
        <f>CHI!T$82</f>
        <v>10.72686653500983</v>
      </c>
      <c r="U111" s="206">
        <f>CHI!U$82</f>
        <v>16.652280206306241</v>
      </c>
      <c r="V111" s="206">
        <f>CHI!V$82</f>
        <v>16.87015186666898</v>
      </c>
      <c r="W111" s="206">
        <f>CHI!W$82</f>
        <v>19.15706197753725</v>
      </c>
    </row>
    <row r="112" spans="1:23" ht="12" customHeight="1" x14ac:dyDescent="0.25">
      <c r="A112" s="13" t="s">
        <v>22</v>
      </c>
      <c r="B112" s="207">
        <f>NMM!B$59</f>
        <v>3125.4517895640288</v>
      </c>
      <c r="C112" s="207">
        <f>NMM!C$59</f>
        <v>3082.9928952805008</v>
      </c>
      <c r="D112" s="207">
        <f>NMM!D$59</f>
        <v>3144.1399790391451</v>
      </c>
      <c r="E112" s="207">
        <f>NMM!E$59</f>
        <v>2890.7584056844812</v>
      </c>
      <c r="F112" s="207">
        <f>NMM!F$59</f>
        <v>3068.2103283948713</v>
      </c>
      <c r="G112" s="207">
        <f>NMM!G$59</f>
        <v>3380.9544578632917</v>
      </c>
      <c r="H112" s="207">
        <f>NMM!H$59</f>
        <v>3519.7230771215463</v>
      </c>
      <c r="I112" s="207">
        <f>NMM!I$59</f>
        <v>3421.6264472448206</v>
      </c>
      <c r="J112" s="207">
        <f>NMM!J$59</f>
        <v>3464.610131440345</v>
      </c>
      <c r="K112" s="207">
        <f>NMM!K$59</f>
        <v>3008.7876163264073</v>
      </c>
      <c r="L112" s="207">
        <f>NMM!L$59</f>
        <v>3246.4282696070013</v>
      </c>
      <c r="M112" s="207">
        <f>NMM!M$59</f>
        <v>3352.0150281366646</v>
      </c>
      <c r="N112" s="207">
        <f>NMM!N$59</f>
        <v>3394.5416863778564</v>
      </c>
      <c r="O112" s="207">
        <f>NMM!O$59</f>
        <v>2981.5836073557348</v>
      </c>
      <c r="P112" s="207">
        <f>NMM!P$59</f>
        <v>2864.0360243585405</v>
      </c>
      <c r="Q112" s="207">
        <f>NMM!Q$59</f>
        <v>3149.2336207697294</v>
      </c>
      <c r="R112" s="207">
        <f>NMM!R$59</f>
        <v>3064.7371100475602</v>
      </c>
      <c r="S112" s="207">
        <f>NMM!S$59</f>
        <v>3082.4382031105197</v>
      </c>
      <c r="T112" s="207">
        <f>NMM!T$59</f>
        <v>3161.1473233087809</v>
      </c>
      <c r="U112" s="207">
        <f>NMM!U$59</f>
        <v>2739.3814474161377</v>
      </c>
      <c r="V112" s="207">
        <f>NMM!V$59</f>
        <v>2517.3347869478034</v>
      </c>
      <c r="W112" s="207">
        <f>NMM!W$59</f>
        <v>2501.9967596487982</v>
      </c>
    </row>
    <row r="113" spans="1:23" ht="12" customHeight="1" x14ac:dyDescent="0.25">
      <c r="A113" s="14" t="s">
        <v>49</v>
      </c>
      <c r="B113" s="206">
        <f>NMM!B$60</f>
        <v>2349.092206575775</v>
      </c>
      <c r="C113" s="206">
        <f>NMM!C$60</f>
        <v>2340.7588378855571</v>
      </c>
      <c r="D113" s="206">
        <f>NMM!D$60</f>
        <v>2345.5506555416378</v>
      </c>
      <c r="E113" s="206">
        <f>NMM!E$60</f>
        <v>2160.8211587166747</v>
      </c>
      <c r="F113" s="206">
        <f>NMM!F$60</f>
        <v>2307.3369428069573</v>
      </c>
      <c r="G113" s="206">
        <f>NMM!G$60</f>
        <v>2512.985802515951</v>
      </c>
      <c r="H113" s="206">
        <f>NMM!H$60</f>
        <v>2661.0632753239565</v>
      </c>
      <c r="I113" s="206">
        <f>NMM!I$60</f>
        <v>2569.1523602881084</v>
      </c>
      <c r="J113" s="206">
        <f>NMM!J$60</f>
        <v>2617.5417478545583</v>
      </c>
      <c r="K113" s="206">
        <f>NMM!K$60</f>
        <v>2161.3831935609624</v>
      </c>
      <c r="L113" s="206">
        <f>NMM!L$60</f>
        <v>2344.1542457462911</v>
      </c>
      <c r="M113" s="206">
        <f>NMM!M$60</f>
        <v>2307.4313518387789</v>
      </c>
      <c r="N113" s="206">
        <f>NMM!N$60</f>
        <v>2426.1137094346459</v>
      </c>
      <c r="O113" s="206">
        <f>NMM!O$60</f>
        <v>2532.2781290168523</v>
      </c>
      <c r="P113" s="206">
        <f>NMM!P$60</f>
        <v>2460.3262789829341</v>
      </c>
      <c r="Q113" s="206">
        <f>NMM!Q$60</f>
        <v>2621.2550580971838</v>
      </c>
      <c r="R113" s="206">
        <f>NMM!R$60</f>
        <v>2696.1642920925269</v>
      </c>
      <c r="S113" s="206">
        <f>NMM!S$60</f>
        <v>2737.4813415782573</v>
      </c>
      <c r="T113" s="206">
        <f>NMM!T$60</f>
        <v>2759.0052267901065</v>
      </c>
      <c r="U113" s="206">
        <f>NMM!U$60</f>
        <v>2415.3874112202175</v>
      </c>
      <c r="V113" s="206">
        <f>NMM!V$60</f>
        <v>2189.4123730696379</v>
      </c>
      <c r="W113" s="206">
        <f>NMM!W$60</f>
        <v>2183.4174430798821</v>
      </c>
    </row>
    <row r="114" spans="1:23" ht="12" customHeight="1" x14ac:dyDescent="0.25">
      <c r="A114" s="14" t="s">
        <v>50</v>
      </c>
      <c r="B114" s="206">
        <f>NMM!B$61</f>
        <v>523.95701728879396</v>
      </c>
      <c r="C114" s="206">
        <f>NMM!C$61</f>
        <v>517.92531652950061</v>
      </c>
      <c r="D114" s="206">
        <f>NMM!D$61</f>
        <v>571.55673992808897</v>
      </c>
      <c r="E114" s="206">
        <f>NMM!E$61</f>
        <v>527.6636598330233</v>
      </c>
      <c r="F114" s="206">
        <f>NMM!F$61</f>
        <v>547.13783584776525</v>
      </c>
      <c r="G114" s="206">
        <f>NMM!G$61</f>
        <v>639.54799271281718</v>
      </c>
      <c r="H114" s="206">
        <f>NMM!H$61</f>
        <v>605.53252221781418</v>
      </c>
      <c r="I114" s="206">
        <f>NMM!I$61</f>
        <v>613.44423090934322</v>
      </c>
      <c r="J114" s="206">
        <f>NMM!J$61</f>
        <v>631.09374422127667</v>
      </c>
      <c r="K114" s="206">
        <f>NMM!K$61</f>
        <v>662.09971517644851</v>
      </c>
      <c r="L114" s="206">
        <f>NMM!L$61</f>
        <v>689.89982116249655</v>
      </c>
      <c r="M114" s="206">
        <f>NMM!M$61</f>
        <v>819.42114125487365</v>
      </c>
      <c r="N114" s="206">
        <f>NMM!N$61</f>
        <v>759.35888493835012</v>
      </c>
      <c r="O114" s="206">
        <f>NMM!O$61</f>
        <v>271.71233786244295</v>
      </c>
      <c r="P114" s="206">
        <f>NMM!P$61</f>
        <v>242.4811803838036</v>
      </c>
      <c r="Q114" s="206">
        <f>NMM!Q$61</f>
        <v>354.08658437417955</v>
      </c>
      <c r="R114" s="206">
        <f>NMM!R$61</f>
        <v>177.97378604065926</v>
      </c>
      <c r="S114" s="206">
        <f>NMM!S$61</f>
        <v>154.00054527479872</v>
      </c>
      <c r="T114" s="206">
        <f>NMM!T$61</f>
        <v>207.32748174924168</v>
      </c>
      <c r="U114" s="206">
        <f>NMM!U$61</f>
        <v>136.71553106876581</v>
      </c>
      <c r="V114" s="206">
        <f>NMM!V$61</f>
        <v>160.59835877214439</v>
      </c>
      <c r="W114" s="206">
        <f>NMM!W$61</f>
        <v>169.47584558978772</v>
      </c>
    </row>
    <row r="115" spans="1:23" ht="12" customHeight="1" x14ac:dyDescent="0.25">
      <c r="A115" s="14" t="s">
        <v>58</v>
      </c>
      <c r="B115" s="206">
        <f>NMM!B$62</f>
        <v>252.4025656994601</v>
      </c>
      <c r="C115" s="206">
        <f>NMM!C$62</f>
        <v>224.30874086544321</v>
      </c>
      <c r="D115" s="206">
        <f>NMM!D$62</f>
        <v>227.03258356941828</v>
      </c>
      <c r="E115" s="206">
        <f>NMM!E$62</f>
        <v>202.27358713478296</v>
      </c>
      <c r="F115" s="206">
        <f>NMM!F$62</f>
        <v>213.73554974014903</v>
      </c>
      <c r="G115" s="206">
        <f>NMM!G$62</f>
        <v>228.42066263452361</v>
      </c>
      <c r="H115" s="206">
        <f>NMM!H$62</f>
        <v>253.12727957977592</v>
      </c>
      <c r="I115" s="206">
        <f>NMM!I$62</f>
        <v>239.02985604736887</v>
      </c>
      <c r="J115" s="206">
        <f>NMM!J$62</f>
        <v>215.97463936451004</v>
      </c>
      <c r="K115" s="206">
        <f>NMM!K$62</f>
        <v>185.30470758899625</v>
      </c>
      <c r="L115" s="206">
        <f>NMM!L$62</f>
        <v>212.37420269821348</v>
      </c>
      <c r="M115" s="206">
        <f>NMM!M$62</f>
        <v>225.16253504301176</v>
      </c>
      <c r="N115" s="206">
        <f>NMM!N$62</f>
        <v>209.06909200486072</v>
      </c>
      <c r="O115" s="206">
        <f>NMM!O$62</f>
        <v>177.59314047643977</v>
      </c>
      <c r="P115" s="206">
        <f>NMM!P$62</f>
        <v>161.22856499180267</v>
      </c>
      <c r="Q115" s="206">
        <f>NMM!Q$62</f>
        <v>173.89197829836624</v>
      </c>
      <c r="R115" s="206">
        <f>NMM!R$62</f>
        <v>190.59903191437391</v>
      </c>
      <c r="S115" s="206">
        <f>NMM!S$62</f>
        <v>190.95631625746341</v>
      </c>
      <c r="T115" s="206">
        <f>NMM!T$62</f>
        <v>194.81461476943281</v>
      </c>
      <c r="U115" s="206">
        <f>NMM!U$62</f>
        <v>187.27850512715429</v>
      </c>
      <c r="V115" s="206">
        <f>NMM!V$62</f>
        <v>167.32405510602126</v>
      </c>
      <c r="W115" s="206">
        <f>NMM!W$62</f>
        <v>149.10347097912819</v>
      </c>
    </row>
    <row r="116" spans="1:23" ht="12" customHeight="1" x14ac:dyDescent="0.25">
      <c r="A116" s="13" t="s">
        <v>23</v>
      </c>
      <c r="B116" s="207">
        <f>PPA!B$57</f>
        <v>1706.9563767596314</v>
      </c>
      <c r="C116" s="207">
        <f>PPA!C$57</f>
        <v>1665.9718563596364</v>
      </c>
      <c r="D116" s="207">
        <f>PPA!D$57</f>
        <v>1657.1279930396065</v>
      </c>
      <c r="E116" s="207">
        <f>PPA!E$57</f>
        <v>1885.6495490395528</v>
      </c>
      <c r="F116" s="207">
        <f>PPA!F$57</f>
        <v>1845.4801525195323</v>
      </c>
      <c r="G116" s="207">
        <f>PPA!G$57</f>
        <v>1689.7442831995829</v>
      </c>
      <c r="H116" s="207">
        <f>PPA!H$57</f>
        <v>1657.927282319682</v>
      </c>
      <c r="I116" s="207">
        <f>PPA!I$57</f>
        <v>1398.0392391597129</v>
      </c>
      <c r="J116" s="207">
        <f>PPA!J$57</f>
        <v>1371.5032258797553</v>
      </c>
      <c r="K116" s="207">
        <f>PPA!K$57</f>
        <v>1095.1155212397821</v>
      </c>
      <c r="L116" s="207">
        <f>PPA!L$57</f>
        <v>1129.1361371997455</v>
      </c>
      <c r="M116" s="207">
        <f>PPA!M$57</f>
        <v>955.40926247984942</v>
      </c>
      <c r="N116" s="207">
        <f>PPA!N$57</f>
        <v>891.73197179981673</v>
      </c>
      <c r="O116" s="207">
        <f>PPA!O$57</f>
        <v>733.0851892798853</v>
      </c>
      <c r="P116" s="207">
        <f>PPA!P$57</f>
        <v>551.32280315991272</v>
      </c>
      <c r="Q116" s="207">
        <f>PPA!Q$57</f>
        <v>529.39194983988727</v>
      </c>
      <c r="R116" s="207">
        <f>PPA!R$57</f>
        <v>511.45959491988964</v>
      </c>
      <c r="S116" s="207">
        <f>PPA!S$57</f>
        <v>594.07312787985757</v>
      </c>
      <c r="T116" s="207">
        <f>PPA!T$57</f>
        <v>661.23973115989384</v>
      </c>
      <c r="U116" s="207">
        <f>PPA!U$57</f>
        <v>598.60491047988285</v>
      </c>
      <c r="V116" s="207">
        <f>PPA!V$57</f>
        <v>533.54990519992464</v>
      </c>
      <c r="W116" s="207">
        <f>PPA!W$57</f>
        <v>609.46099991990752</v>
      </c>
    </row>
    <row r="117" spans="1:23" ht="12" customHeight="1" x14ac:dyDescent="0.25">
      <c r="A117" s="14" t="s">
        <v>52</v>
      </c>
      <c r="B117" s="206">
        <f>PPA!B$58</f>
        <v>886.81311963447968</v>
      </c>
      <c r="C117" s="206">
        <f>PPA!C$58</f>
        <v>848.09480181125923</v>
      </c>
      <c r="D117" s="206">
        <f>PPA!D$58</f>
        <v>850.54598597109964</v>
      </c>
      <c r="E117" s="206">
        <f>PPA!E$58</f>
        <v>974.73211628281774</v>
      </c>
      <c r="F117" s="206">
        <f>PPA!F$58</f>
        <v>941.48680002013418</v>
      </c>
      <c r="G117" s="206">
        <f>PPA!G$58</f>
        <v>867.46155202491957</v>
      </c>
      <c r="H117" s="206">
        <f>PPA!H$58</f>
        <v>838.87124099204232</v>
      </c>
      <c r="I117" s="206">
        <f>PPA!I$58</f>
        <v>730.1373314887345</v>
      </c>
      <c r="J117" s="206">
        <f>PPA!J$58</f>
        <v>704.86299680193076</v>
      </c>
      <c r="K117" s="206">
        <f>PPA!K$58</f>
        <v>572.74647566943224</v>
      </c>
      <c r="L117" s="206">
        <f>PPA!L$58</f>
        <v>589.71649084387309</v>
      </c>
      <c r="M117" s="206">
        <f>PPA!M$58</f>
        <v>498.59622402893359</v>
      </c>
      <c r="N117" s="206">
        <f>PPA!N$58</f>
        <v>459.49100486800802</v>
      </c>
      <c r="O117" s="206">
        <f>PPA!O$58</f>
        <v>372.80396895248902</v>
      </c>
      <c r="P117" s="206">
        <f>PPA!P$58</f>
        <v>299.57553571201618</v>
      </c>
      <c r="Q117" s="206">
        <f>PPA!Q$58</f>
        <v>288.0775398894607</v>
      </c>
      <c r="R117" s="206">
        <f>PPA!R$58</f>
        <v>279.90222746747003</v>
      </c>
      <c r="S117" s="206">
        <f>PPA!S$58</f>
        <v>322.50073860003528</v>
      </c>
      <c r="T117" s="206">
        <f>PPA!T$58</f>
        <v>359.28771014610948</v>
      </c>
      <c r="U117" s="206">
        <f>PPA!U$58</f>
        <v>335.95710204006292</v>
      </c>
      <c r="V117" s="206">
        <f>PPA!V$58</f>
        <v>300.8381078532978</v>
      </c>
      <c r="W117" s="206">
        <f>PPA!W$58</f>
        <v>348.41917791014299</v>
      </c>
    </row>
    <row r="118" spans="1:23" ht="12" customHeight="1" x14ac:dyDescent="0.25">
      <c r="A118" s="14" t="s">
        <v>59</v>
      </c>
      <c r="B118" s="206">
        <f>PPA!B$59</f>
        <v>819.21165931544601</v>
      </c>
      <c r="C118" s="206">
        <f>PPA!C$59</f>
        <v>817.11809885914784</v>
      </c>
      <c r="D118" s="206">
        <f>PPA!D$59</f>
        <v>806.07882033289854</v>
      </c>
      <c r="E118" s="206">
        <f>PPA!E$59</f>
        <v>910.02665566004964</v>
      </c>
      <c r="F118" s="206">
        <f>PPA!F$59</f>
        <v>903.39239475846205</v>
      </c>
      <c r="G118" s="206">
        <f>PPA!G$59</f>
        <v>821.8425862730852</v>
      </c>
      <c r="H118" s="206">
        <f>PPA!H$59</f>
        <v>818.6097176321789</v>
      </c>
      <c r="I118" s="206">
        <f>PPA!I$59</f>
        <v>667.58935759155088</v>
      </c>
      <c r="J118" s="206">
        <f>PPA!J$59</f>
        <v>666.37321663787998</v>
      </c>
      <c r="K118" s="206">
        <f>PPA!K$59</f>
        <v>522.01993960659752</v>
      </c>
      <c r="L118" s="206">
        <f>PPA!L$59</f>
        <v>539.11282110312231</v>
      </c>
      <c r="M118" s="206">
        <f>PPA!M$59</f>
        <v>456.54218889323857</v>
      </c>
      <c r="N118" s="206">
        <f>PPA!N$59</f>
        <v>431.98579657408658</v>
      </c>
      <c r="O118" s="206">
        <f>PPA!O$59</f>
        <v>360.02038637161019</v>
      </c>
      <c r="P118" s="206">
        <f>PPA!P$59</f>
        <v>251.39664845532059</v>
      </c>
      <c r="Q118" s="206">
        <f>PPA!Q$59</f>
        <v>240.71740535524751</v>
      </c>
      <c r="R118" s="206">
        <f>PPA!R$59</f>
        <v>230.97112578433911</v>
      </c>
      <c r="S118" s="206">
        <f>PPA!S$59</f>
        <v>270.84474948693838</v>
      </c>
      <c r="T118" s="206">
        <f>PPA!T$59</f>
        <v>300.95827723198499</v>
      </c>
      <c r="U118" s="206">
        <f>PPA!U$59</f>
        <v>261.58417133729</v>
      </c>
      <c r="V118" s="206">
        <f>PPA!V$59</f>
        <v>231.71435653379521</v>
      </c>
      <c r="W118" s="206">
        <f>PPA!W$59</f>
        <v>259.68301079967671</v>
      </c>
    </row>
    <row r="119" spans="1:23" ht="12" customHeight="1" x14ac:dyDescent="0.25">
      <c r="A119" s="14" t="s">
        <v>60</v>
      </c>
      <c r="B119" s="206">
        <f>PPA!B$60</f>
        <v>0.9315978097057076</v>
      </c>
      <c r="C119" s="206">
        <f>PPA!C$60</f>
        <v>0.75895568922922885</v>
      </c>
      <c r="D119" s="206">
        <f>PPA!D$60</f>
        <v>0.50318673560839722</v>
      </c>
      <c r="E119" s="206">
        <f>PPA!E$60</f>
        <v>0.89077709668534144</v>
      </c>
      <c r="F119" s="206">
        <f>PPA!F$60</f>
        <v>0.60095774093603227</v>
      </c>
      <c r="G119" s="206">
        <f>PPA!G$60</f>
        <v>0.44014490157826319</v>
      </c>
      <c r="H119" s="206">
        <f>PPA!H$60</f>
        <v>0.44632369546067441</v>
      </c>
      <c r="I119" s="206">
        <f>PPA!I$60</f>
        <v>0.31255007942769059</v>
      </c>
      <c r="J119" s="206">
        <f>PPA!J$60</f>
        <v>0.26701243994433138</v>
      </c>
      <c r="K119" s="206">
        <f>PPA!K$60</f>
        <v>0.34910596375221148</v>
      </c>
      <c r="L119" s="206">
        <f>PPA!L$60</f>
        <v>0.30682525275005929</v>
      </c>
      <c r="M119" s="206">
        <f>PPA!M$60</f>
        <v>0.27084955767723712</v>
      </c>
      <c r="N119" s="206">
        <f>PPA!N$60</f>
        <v>0.25517035772209351</v>
      </c>
      <c r="O119" s="206">
        <f>PPA!O$60</f>
        <v>0.26083395578607282</v>
      </c>
      <c r="P119" s="206">
        <f>PPA!P$60</f>
        <v>0.35061899257596291</v>
      </c>
      <c r="Q119" s="206">
        <f>PPA!Q$60</f>
        <v>0.59700459517914872</v>
      </c>
      <c r="R119" s="206">
        <f>PPA!R$60</f>
        <v>0.58624166808050193</v>
      </c>
      <c r="S119" s="206">
        <f>PPA!S$60</f>
        <v>0.72763979288388736</v>
      </c>
      <c r="T119" s="206">
        <f>PPA!T$60</f>
        <v>0.99374378179936063</v>
      </c>
      <c r="U119" s="206">
        <f>PPA!U$60</f>
        <v>1.063637102529875</v>
      </c>
      <c r="V119" s="206">
        <f>PPA!V$60</f>
        <v>0.9974408128316623</v>
      </c>
      <c r="W119" s="206">
        <f>PPA!W$60</f>
        <v>1.358811210087767</v>
      </c>
    </row>
    <row r="120" spans="1:23" ht="12" customHeight="1" x14ac:dyDescent="0.25">
      <c r="A120" s="15" t="s">
        <v>61</v>
      </c>
      <c r="B120" s="208">
        <f>FBT!B$33</f>
        <v>735.6815323227778</v>
      </c>
      <c r="C120" s="208">
        <f>FBT!C$33</f>
        <v>735.96961512199709</v>
      </c>
      <c r="D120" s="208">
        <f>FBT!D$33</f>
        <v>761.2963524012456</v>
      </c>
      <c r="E120" s="208">
        <f>FBT!E$33</f>
        <v>828.66542796136582</v>
      </c>
      <c r="F120" s="208">
        <f>FBT!F$33</f>
        <v>741.41173836234998</v>
      </c>
      <c r="G120" s="208">
        <f>FBT!G$33</f>
        <v>549.0495864012945</v>
      </c>
      <c r="H120" s="208">
        <f>FBT!H$33</f>
        <v>534.9697362012198</v>
      </c>
      <c r="I120" s="208">
        <f>FBT!I$33</f>
        <v>449.7927350424967</v>
      </c>
      <c r="J120" s="208">
        <f>FBT!J$33</f>
        <v>463.44933468202402</v>
      </c>
      <c r="K120" s="208">
        <f>FBT!K$33</f>
        <v>470.18673288134949</v>
      </c>
      <c r="L120" s="208">
        <f>FBT!L$33</f>
        <v>469.27051200197212</v>
      </c>
      <c r="M120" s="208">
        <f>FBT!M$33</f>
        <v>448.42118220200229</v>
      </c>
      <c r="N120" s="208">
        <f>FBT!N$33</f>
        <v>447.78023424175558</v>
      </c>
      <c r="O120" s="208">
        <f>FBT!O$33</f>
        <v>399.61143216110429</v>
      </c>
      <c r="P120" s="208">
        <f>FBT!P$33</f>
        <v>379.56378564229482</v>
      </c>
      <c r="Q120" s="208">
        <f>FBT!Q$33</f>
        <v>330.91272000209977</v>
      </c>
      <c r="R120" s="208">
        <f>FBT!R$33</f>
        <v>339.21961560158257</v>
      </c>
      <c r="S120" s="208">
        <f>FBT!S$33</f>
        <v>282.7728082814038</v>
      </c>
      <c r="T120" s="208">
        <f>FBT!T$33</f>
        <v>296.67641400204172</v>
      </c>
      <c r="U120" s="208">
        <f>FBT!U$33</f>
        <v>286.05081168095683</v>
      </c>
      <c r="V120" s="208">
        <f>FBT!V$33</f>
        <v>267.14907396059021</v>
      </c>
      <c r="W120" s="208">
        <f>FBT!W$33</f>
        <v>233.4956882407354</v>
      </c>
    </row>
    <row r="121" spans="1:23" ht="12" customHeight="1" x14ac:dyDescent="0.25">
      <c r="A121" s="12" t="s">
        <v>62</v>
      </c>
      <c r="B121" s="206">
        <f>TRE!B$33</f>
        <v>202.68703440201699</v>
      </c>
      <c r="C121" s="206">
        <f>TRE!C$33</f>
        <v>242.59412844139359</v>
      </c>
      <c r="D121" s="206">
        <f>TRE!D$33</f>
        <v>234.33150204189869</v>
      </c>
      <c r="E121" s="206">
        <f>TRE!E$33</f>
        <v>275.59140300187607</v>
      </c>
      <c r="F121" s="206">
        <f>TRE!F$33</f>
        <v>283.71711060129587</v>
      </c>
      <c r="G121" s="206">
        <f>TRE!G$33</f>
        <v>232.5381397212486</v>
      </c>
      <c r="H121" s="206">
        <f>TRE!H$33</f>
        <v>214.70833656170771</v>
      </c>
      <c r="I121" s="206">
        <f>TRE!I$33</f>
        <v>207.3103462822925</v>
      </c>
      <c r="J121" s="206">
        <f>TRE!J$33</f>
        <v>170.50522464170021</v>
      </c>
      <c r="K121" s="206">
        <f>TRE!K$33</f>
        <v>134.8497705617032</v>
      </c>
      <c r="L121" s="206">
        <f>TRE!L$33</f>
        <v>141.78595716119821</v>
      </c>
      <c r="M121" s="206">
        <f>TRE!M$33</f>
        <v>110.9616163211672</v>
      </c>
      <c r="N121" s="206">
        <f>TRE!N$33</f>
        <v>108.2579454011197</v>
      </c>
      <c r="O121" s="206">
        <f>TRE!O$33</f>
        <v>112.8470824823019</v>
      </c>
      <c r="P121" s="206">
        <f>TRE!P$33</f>
        <v>95.32968408116696</v>
      </c>
      <c r="Q121" s="206">
        <f>TRE!Q$33</f>
        <v>63.487785601390158</v>
      </c>
      <c r="R121" s="206">
        <f>TRE!R$33</f>
        <v>80.816725801041713</v>
      </c>
      <c r="S121" s="206">
        <f>TRE!S$33</f>
        <v>107.4243261613329</v>
      </c>
      <c r="T121" s="206">
        <f>TRE!T$33</f>
        <v>123.7842324014904</v>
      </c>
      <c r="U121" s="206">
        <f>TRE!U$33</f>
        <v>100.1431202412963</v>
      </c>
      <c r="V121" s="206">
        <f>TRE!V$33</f>
        <v>61.101039959914608</v>
      </c>
      <c r="W121" s="206">
        <f>TRE!W$33</f>
        <v>78.447952441005668</v>
      </c>
    </row>
    <row r="122" spans="1:23" ht="12" customHeight="1" x14ac:dyDescent="0.25">
      <c r="A122" s="12" t="s">
        <v>63</v>
      </c>
      <c r="B122" s="206">
        <f>MAE!B$33</f>
        <v>374.25064320074608</v>
      </c>
      <c r="C122" s="206">
        <f>MAE!C$33</f>
        <v>314.19461988158167</v>
      </c>
      <c r="D122" s="206">
        <f>MAE!D$33</f>
        <v>331.91340012090478</v>
      </c>
      <c r="E122" s="206">
        <f>MAE!E$33</f>
        <v>444.79246392081819</v>
      </c>
      <c r="F122" s="206">
        <f>MAE!F$33</f>
        <v>414.40142952231707</v>
      </c>
      <c r="G122" s="206">
        <f>MAE!G$33</f>
        <v>226.9563285620132</v>
      </c>
      <c r="H122" s="206">
        <f>MAE!H$33</f>
        <v>225.47248344155511</v>
      </c>
      <c r="I122" s="206">
        <f>MAE!I$33</f>
        <v>218.8935698423675</v>
      </c>
      <c r="J122" s="206">
        <f>MAE!J$33</f>
        <v>198.86969880172711</v>
      </c>
      <c r="K122" s="206">
        <f>MAE!K$33</f>
        <v>147.7104361223106</v>
      </c>
      <c r="L122" s="206">
        <f>MAE!L$33</f>
        <v>186.5058732013315</v>
      </c>
      <c r="M122" s="206">
        <f>MAE!M$33</f>
        <v>148.81499316209411</v>
      </c>
      <c r="N122" s="206">
        <f>MAE!N$33</f>
        <v>149.28290100256811</v>
      </c>
      <c r="O122" s="206">
        <f>MAE!O$33</f>
        <v>130.8152167223146</v>
      </c>
      <c r="P122" s="206">
        <f>MAE!P$33</f>
        <v>118.6220991624096</v>
      </c>
      <c r="Q122" s="206">
        <f>MAE!Q$33</f>
        <v>123.8449482020854</v>
      </c>
      <c r="R122" s="206">
        <f>MAE!R$33</f>
        <v>121.4336736017497</v>
      </c>
      <c r="S122" s="206">
        <f>MAE!S$33</f>
        <v>117.0020415623796</v>
      </c>
      <c r="T122" s="206">
        <f>MAE!T$33</f>
        <v>111.1023698421585</v>
      </c>
      <c r="U122" s="206">
        <f>MAE!U$33</f>
        <v>89.028020160992213</v>
      </c>
      <c r="V122" s="206">
        <f>MAE!V$33</f>
        <v>75.088932479791566</v>
      </c>
      <c r="W122" s="206">
        <f>MAE!W$33</f>
        <v>87.184329119849394</v>
      </c>
    </row>
    <row r="123" spans="1:23" ht="12" customHeight="1" x14ac:dyDescent="0.25">
      <c r="A123" s="12" t="s">
        <v>64</v>
      </c>
      <c r="B123" s="206">
        <f>TEL!B$33</f>
        <v>61.214579998435099</v>
      </c>
      <c r="C123" s="206">
        <f>TEL!C$33</f>
        <v>114.9752537971741</v>
      </c>
      <c r="D123" s="206">
        <f>TEL!D$33</f>
        <v>103.07092715861771</v>
      </c>
      <c r="E123" s="206">
        <f>TEL!E$33</f>
        <v>106.7324975985598</v>
      </c>
      <c r="F123" s="206">
        <f>TEL!F$33</f>
        <v>100.41915131728329</v>
      </c>
      <c r="G123" s="206">
        <f>TEL!G$33</f>
        <v>48.891813478058282</v>
      </c>
      <c r="H123" s="206">
        <f>TEL!H$33</f>
        <v>38.949522837444952</v>
      </c>
      <c r="I123" s="206">
        <f>TEL!I$33</f>
        <v>40.096643757311298</v>
      </c>
      <c r="J123" s="206">
        <f>TEL!J$33</f>
        <v>35.4127150819223</v>
      </c>
      <c r="K123" s="206">
        <f>TEL!K$33</f>
        <v>31.385453038547588</v>
      </c>
      <c r="L123" s="206">
        <f>TEL!L$33</f>
        <v>32.707273677641787</v>
      </c>
      <c r="M123" s="206">
        <f>TEL!M$33</f>
        <v>27.9963446374231</v>
      </c>
      <c r="N123" s="206">
        <f>TEL!N$33</f>
        <v>24.390207718229352</v>
      </c>
      <c r="O123" s="206">
        <f>TEL!O$33</f>
        <v>23.87029355836702</v>
      </c>
      <c r="P123" s="206">
        <f>TEL!P$33</f>
        <v>20.498757842445059</v>
      </c>
      <c r="Q123" s="206">
        <f>TEL!Q$33</f>
        <v>16.384147201775701</v>
      </c>
      <c r="R123" s="206">
        <f>TEL!R$33</f>
        <v>15.722793362114221</v>
      </c>
      <c r="S123" s="206">
        <f>TEL!S$33</f>
        <v>12.0903613217938</v>
      </c>
      <c r="T123" s="206">
        <f>TEL!T$33</f>
        <v>8.9993674824580268</v>
      </c>
      <c r="U123" s="206">
        <f>TEL!U$33</f>
        <v>8.974768682557384</v>
      </c>
      <c r="V123" s="206">
        <f>TEL!V$33</f>
        <v>7.791994441025488</v>
      </c>
      <c r="W123" s="206">
        <f>TEL!W$33</f>
        <v>7.8795043209964684</v>
      </c>
    </row>
    <row r="124" spans="1:23" ht="12" customHeight="1" x14ac:dyDescent="0.25">
      <c r="A124" s="12" t="s">
        <v>65</v>
      </c>
      <c r="B124" s="206">
        <f>WWP!B$33</f>
        <v>81.574005599979159</v>
      </c>
      <c r="C124" s="206">
        <f>WWP!C$33</f>
        <v>81.894365280107706</v>
      </c>
      <c r="D124" s="206">
        <f>WWP!D$33</f>
        <v>141.48464832014989</v>
      </c>
      <c r="E124" s="206">
        <f>WWP!E$33</f>
        <v>135.23085216023401</v>
      </c>
      <c r="F124" s="206">
        <f>WWP!F$33</f>
        <v>128.91722724014861</v>
      </c>
      <c r="G124" s="206">
        <f>WWP!G$33</f>
        <v>58.893007680086477</v>
      </c>
      <c r="H124" s="206">
        <f>WWP!H$33</f>
        <v>63.450704160149968</v>
      </c>
      <c r="I124" s="206">
        <f>WWP!I$33</f>
        <v>61.437747240076583</v>
      </c>
      <c r="J124" s="206">
        <f>WWP!J$33</f>
        <v>56.615573880070173</v>
      </c>
      <c r="K124" s="206">
        <f>WWP!K$33</f>
        <v>53.13744756007938</v>
      </c>
      <c r="L124" s="206">
        <f>WWP!L$33</f>
        <v>61.943596560102712</v>
      </c>
      <c r="M124" s="206">
        <f>WWP!M$33</f>
        <v>60.09661944008274</v>
      </c>
      <c r="N124" s="206">
        <f>WWP!N$33</f>
        <v>44.751324960120591</v>
      </c>
      <c r="O124" s="206">
        <f>WWP!O$33</f>
        <v>33.987592440700872</v>
      </c>
      <c r="P124" s="206">
        <f>WWP!P$33</f>
        <v>23.340239280530419</v>
      </c>
      <c r="Q124" s="206">
        <f>WWP!Q$33</f>
        <v>26.557414920283659</v>
      </c>
      <c r="R124" s="206">
        <f>WWP!R$33</f>
        <v>69.990440399915698</v>
      </c>
      <c r="S124" s="206">
        <f>WWP!S$33</f>
        <v>70.612933319920359</v>
      </c>
      <c r="T124" s="206">
        <f>WWP!T$33</f>
        <v>83.572519319909091</v>
      </c>
      <c r="U124" s="206">
        <f>WWP!U$33</f>
        <v>75.504095999923464</v>
      </c>
      <c r="V124" s="206">
        <f>WWP!V$33</f>
        <v>70.686773279950728</v>
      </c>
      <c r="W124" s="206">
        <f>WWP!W$33</f>
        <v>68.820584759951018</v>
      </c>
    </row>
    <row r="125" spans="1:23" ht="12" customHeight="1" x14ac:dyDescent="0.25">
      <c r="A125" s="12" t="s">
        <v>66</v>
      </c>
      <c r="B125" s="206">
        <f>OIS!B$33</f>
        <v>1081.09014804342</v>
      </c>
      <c r="C125" s="206">
        <f>OIS!C$33</f>
        <v>575.20119996619258</v>
      </c>
      <c r="D125" s="206">
        <f>OIS!D$33</f>
        <v>639.38876760598009</v>
      </c>
      <c r="E125" s="206">
        <f>OIS!E$33</f>
        <v>983.62272564510818</v>
      </c>
      <c r="F125" s="206">
        <f>OIS!F$33</f>
        <v>961.36360488503556</v>
      </c>
      <c r="G125" s="206">
        <f>OIS!G$33</f>
        <v>1388.219753885933</v>
      </c>
      <c r="H125" s="206">
        <f>OIS!H$33</f>
        <v>1388.5865251262469</v>
      </c>
      <c r="I125" s="206">
        <f>OIS!I$33</f>
        <v>1445.753880004233</v>
      </c>
      <c r="J125" s="206">
        <f>OIS!J$33</f>
        <v>1581.470159403975</v>
      </c>
      <c r="K125" s="206">
        <f>OIS!K$33</f>
        <v>1326.8808176455479</v>
      </c>
      <c r="L125" s="206">
        <f>OIS!L$33</f>
        <v>1506.190497844321</v>
      </c>
      <c r="M125" s="206">
        <f>OIS!M$33</f>
        <v>1579.1329152041681</v>
      </c>
      <c r="N125" s="206">
        <f>OIS!N$33</f>
        <v>1543.92912000409</v>
      </c>
      <c r="O125" s="206">
        <f>OIS!O$33</f>
        <v>1470.143345404507</v>
      </c>
      <c r="P125" s="206">
        <f>OIS!P$33</f>
        <v>1439.045418604363</v>
      </c>
      <c r="Q125" s="206">
        <f>OIS!Q$33</f>
        <v>1404.971055364668</v>
      </c>
      <c r="R125" s="206">
        <f>OIS!R$33</f>
        <v>1483.3982660450099</v>
      </c>
      <c r="S125" s="206">
        <f>OIS!S$33</f>
        <v>1347.125461925109</v>
      </c>
      <c r="T125" s="206">
        <f>OIS!T$33</f>
        <v>1359.618695285129</v>
      </c>
      <c r="U125" s="206">
        <f>OIS!U$33</f>
        <v>1359.751184645216</v>
      </c>
      <c r="V125" s="206">
        <f>OIS!V$33</f>
        <v>1753.243870321952</v>
      </c>
      <c r="W125" s="206">
        <f>OIS!W$33</f>
        <v>1805.389468202334</v>
      </c>
    </row>
    <row r="126" spans="1:23" ht="12" customHeight="1" x14ac:dyDescent="0.25">
      <c r="A126" s="28" t="s">
        <v>86</v>
      </c>
      <c r="B126" s="216">
        <f>Ind_Summary_emi!B43</f>
        <v>395.12656579047581</v>
      </c>
      <c r="C126" s="216">
        <f>Ind_Summary_emi!C43</f>
        <v>417.85143208037488</v>
      </c>
      <c r="D126" s="216">
        <f>Ind_Summary_emi!D43</f>
        <v>411.20840000095149</v>
      </c>
      <c r="E126" s="216">
        <f>Ind_Summary_emi!E43</f>
        <v>398.78800341603971</v>
      </c>
      <c r="F126" s="216">
        <f>Ind_Summary_emi!F43</f>
        <v>473.36335704303622</v>
      </c>
      <c r="G126" s="216">
        <f>Ind_Summary_emi!G43</f>
        <v>464.18052076895242</v>
      </c>
      <c r="H126" s="216">
        <f>Ind_Summary_emi!H43</f>
        <v>437.96039496453881</v>
      </c>
      <c r="I126" s="216">
        <f>Ind_Summary_emi!I43</f>
        <v>462.41063412754897</v>
      </c>
      <c r="J126" s="216">
        <f>Ind_Summary_emi!J43</f>
        <v>489.71898100510492</v>
      </c>
      <c r="K126" s="216">
        <f>Ind_Summary_emi!K43</f>
        <v>424.1718800025555</v>
      </c>
      <c r="L126" s="216">
        <f>Ind_Summary_emi!L43</f>
        <v>454.46785836742021</v>
      </c>
      <c r="M126" s="216">
        <f>Ind_Summary_emi!M43</f>
        <v>428.26860691758179</v>
      </c>
      <c r="N126" s="216">
        <f>Ind_Summary_emi!N43</f>
        <v>499.66607162844412</v>
      </c>
      <c r="O126" s="216">
        <f>Ind_Summary_emi!O43</f>
        <v>506.0767185463003</v>
      </c>
      <c r="P126" s="216">
        <f>Ind_Summary_emi!P43</f>
        <v>493.29459045000652</v>
      </c>
      <c r="Q126" s="216">
        <f>Ind_Summary_emi!Q43</f>
        <v>448.12293877664513</v>
      </c>
      <c r="R126" s="216">
        <f>Ind_Summary_emi!R43</f>
        <v>459.17484343217609</v>
      </c>
      <c r="S126" s="216">
        <f>Ind_Summary_emi!S43</f>
        <v>459.14445543941918</v>
      </c>
      <c r="T126" s="216">
        <f>Ind_Summary_emi!T43</f>
        <v>424.91455669607569</v>
      </c>
      <c r="U126" s="216">
        <f>Ind_Summary_emi!U43</f>
        <v>383.36342840121301</v>
      </c>
      <c r="V126" s="216">
        <f>Ind_Summary_emi!V43</f>
        <v>338.50332413782081</v>
      </c>
      <c r="W126" s="216">
        <f>Ind_Summary_emi!W43</f>
        <v>345.83408788302182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158.70022758625157</v>
      </c>
      <c r="C128" s="205">
        <f t="shared" si="8"/>
        <v>149.55741927759806</v>
      </c>
      <c r="D128" s="205">
        <f t="shared" si="8"/>
        <v>148.7902505472851</v>
      </c>
      <c r="E128" s="205">
        <f t="shared" si="8"/>
        <v>150.58151260879606</v>
      </c>
      <c r="F128" s="205">
        <f t="shared" si="8"/>
        <v>147.60982984584001</v>
      </c>
      <c r="G128" s="205">
        <f t="shared" si="8"/>
        <v>143.73862740937639</v>
      </c>
      <c r="H128" s="205">
        <f t="shared" si="8"/>
        <v>139.09187934714458</v>
      </c>
      <c r="I128" s="205">
        <f t="shared" si="8"/>
        <v>134.04959164891054</v>
      </c>
      <c r="J128" s="205">
        <f t="shared" si="8"/>
        <v>139.99906550666944</v>
      </c>
      <c r="K128" s="205">
        <f t="shared" si="8"/>
        <v>151.99441326778725</v>
      </c>
      <c r="L128" s="205">
        <f t="shared" si="8"/>
        <v>142.53627607468846</v>
      </c>
      <c r="M128" s="205">
        <f t="shared" si="8"/>
        <v>133.3616990065409</v>
      </c>
      <c r="N128" s="205">
        <f t="shared" si="8"/>
        <v>138.53675471840657</v>
      </c>
      <c r="O128" s="205">
        <f t="shared" si="8"/>
        <v>140.35622948773783</v>
      </c>
      <c r="P128" s="205">
        <f t="shared" si="8"/>
        <v>135.31515807457814</v>
      </c>
      <c r="Q128" s="205">
        <f t="shared" si="8"/>
        <v>127.10843829804486</v>
      </c>
      <c r="R128" s="205">
        <f t="shared" si="8"/>
        <v>126.28512274574358</v>
      </c>
      <c r="S128" s="205">
        <f t="shared" si="8"/>
        <v>119.60754837475527</v>
      </c>
      <c r="T128" s="205">
        <f t="shared" si="8"/>
        <v>118.19262493364845</v>
      </c>
      <c r="U128" s="205">
        <f t="shared" si="8"/>
        <v>116.39512891371065</v>
      </c>
      <c r="V128" s="205">
        <f t="shared" si="8"/>
        <v>122.64863897374659</v>
      </c>
      <c r="W128" s="205">
        <f t="shared" si="8"/>
        <v>111.23985857508262</v>
      </c>
    </row>
    <row r="129" spans="1:23" ht="12" customHeight="1" x14ac:dyDescent="0.25">
      <c r="A129" s="12" t="s">
        <v>16</v>
      </c>
      <c r="B129" s="206">
        <f t="shared" ref="B129:W129" si="9">IF(B52=0,"",B52/B4*1000)</f>
        <v>649.07878683161664</v>
      </c>
      <c r="C129" s="206">
        <f t="shared" si="9"/>
        <v>583.53686729980643</v>
      </c>
      <c r="D129" s="206">
        <f t="shared" si="9"/>
        <v>597.9416222243276</v>
      </c>
      <c r="E129" s="206">
        <f t="shared" si="9"/>
        <v>630.4887532958702</v>
      </c>
      <c r="F129" s="206">
        <f t="shared" si="9"/>
        <v>572.73968490309528</v>
      </c>
      <c r="G129" s="206">
        <f t="shared" si="9"/>
        <v>540.72063247283688</v>
      </c>
      <c r="H129" s="206">
        <f t="shared" si="9"/>
        <v>505.04811396476811</v>
      </c>
      <c r="I129" s="206">
        <f t="shared" si="9"/>
        <v>388.63063968712078</v>
      </c>
      <c r="J129" s="206">
        <f t="shared" si="9"/>
        <v>515.0091369191947</v>
      </c>
      <c r="K129" s="206">
        <f t="shared" si="9"/>
        <v>1183.6792701285267</v>
      </c>
      <c r="L129" s="206">
        <f t="shared" si="9"/>
        <v>426.86050279757654</v>
      </c>
      <c r="M129" s="206">
        <f t="shared" si="9"/>
        <v>408.44593687782697</v>
      </c>
      <c r="N129" s="206">
        <f t="shared" si="9"/>
        <v>450.34646112502628</v>
      </c>
      <c r="O129" s="206">
        <f t="shared" si="9"/>
        <v>393.34642077914515</v>
      </c>
      <c r="P129" s="206">
        <f t="shared" si="9"/>
        <v>358.90949960596265</v>
      </c>
      <c r="Q129" s="206">
        <f t="shared" si="9"/>
        <v>367.26592570208214</v>
      </c>
      <c r="R129" s="206">
        <f t="shared" si="9"/>
        <v>330.1629001420506</v>
      </c>
      <c r="S129" s="206">
        <f t="shared" si="9"/>
        <v>407.74061236395812</v>
      </c>
      <c r="T129" s="206">
        <f t="shared" si="9"/>
        <v>357.31495513384931</v>
      </c>
      <c r="U129" s="206">
        <f t="shared" si="9"/>
        <v>374.94837175424158</v>
      </c>
      <c r="V129" s="206">
        <f t="shared" si="9"/>
        <v>296.7815514916594</v>
      </c>
      <c r="W129" s="206">
        <f t="shared" si="9"/>
        <v>337.70777226839584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722.81915795606596</v>
      </c>
      <c r="C130" s="207">
        <f t="shared" si="10"/>
        <v>677.38157599969952</v>
      </c>
      <c r="D130" s="207">
        <f t="shared" si="10"/>
        <v>683.29857102767028</v>
      </c>
      <c r="E130" s="207">
        <f t="shared" si="10"/>
        <v>705.92965366343867</v>
      </c>
      <c r="F130" s="207">
        <f t="shared" si="10"/>
        <v>631.53613025946686</v>
      </c>
      <c r="G130" s="207">
        <f t="shared" si="10"/>
        <v>650.40943112467437</v>
      </c>
      <c r="H130" s="207">
        <f t="shared" si="10"/>
        <v>596.07066628444431</v>
      </c>
      <c r="I130" s="207">
        <f t="shared" si="10"/>
        <v>464.64751775061308</v>
      </c>
      <c r="J130" s="207">
        <f t="shared" si="10"/>
        <v>611.46207132856398</v>
      </c>
      <c r="K130" s="207">
        <f t="shared" si="10"/>
        <v>808.07119382786618</v>
      </c>
      <c r="L130" s="207">
        <f t="shared" si="10"/>
        <v>375.77707565863199</v>
      </c>
      <c r="M130" s="207">
        <f t="shared" si="10"/>
        <v>394.4081407679991</v>
      </c>
      <c r="N130" s="207">
        <f t="shared" si="10"/>
        <v>404.30824066738722</v>
      </c>
      <c r="O130" s="207">
        <f t="shared" si="10"/>
        <v>422.64501231890529</v>
      </c>
      <c r="P130" s="207">
        <f t="shared" si="10"/>
        <v>402.90752624672956</v>
      </c>
      <c r="Q130" s="207">
        <f t="shared" si="10"/>
        <v>463.75591564074421</v>
      </c>
      <c r="R130" s="207">
        <f t="shared" si="10"/>
        <v>594.42136155073877</v>
      </c>
      <c r="S130" s="207">
        <f t="shared" si="10"/>
        <v>485.2282276161925</v>
      </c>
      <c r="T130" s="207">
        <f t="shared" si="10"/>
        <v>395.64791032913888</v>
      </c>
      <c r="U130" s="207">
        <f t="shared" si="10"/>
        <v>365.84938344687515</v>
      </c>
      <c r="V130" s="207">
        <f t="shared" si="10"/>
        <v>349.03396575288258</v>
      </c>
      <c r="W130" s="207">
        <f t="shared" si="10"/>
        <v>367.19017725951483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634.51073885403036</v>
      </c>
      <c r="C132" s="206">
        <f t="shared" si="12"/>
        <v>526.60812812871097</v>
      </c>
      <c r="D132" s="206">
        <f t="shared" si="12"/>
        <v>514.09133651020886</v>
      </c>
      <c r="E132" s="206">
        <f t="shared" si="12"/>
        <v>545.649783749569</v>
      </c>
      <c r="F132" s="206">
        <f t="shared" si="12"/>
        <v>471.28900938236944</v>
      </c>
      <c r="G132" s="206">
        <f t="shared" si="12"/>
        <v>478.21956026833357</v>
      </c>
      <c r="H132" s="206">
        <f t="shared" si="12"/>
        <v>440.65553994303616</v>
      </c>
      <c r="I132" s="206">
        <f t="shared" si="12"/>
        <v>336.9876771881577</v>
      </c>
      <c r="J132" s="206">
        <f t="shared" si="12"/>
        <v>487.82538497468192</v>
      </c>
      <c r="K132" s="206">
        <f t="shared" si="12"/>
        <v>650.33319107973728</v>
      </c>
      <c r="L132" s="206">
        <f t="shared" si="12"/>
        <v>335.47645170565801</v>
      </c>
      <c r="M132" s="206">
        <f t="shared" si="12"/>
        <v>348.9876436351849</v>
      </c>
      <c r="N132" s="206">
        <f t="shared" si="12"/>
        <v>355.61181455067322</v>
      </c>
      <c r="O132" s="206">
        <f t="shared" si="12"/>
        <v>349.67766305602635</v>
      </c>
      <c r="P132" s="206">
        <f t="shared" si="12"/>
        <v>330.6416026773752</v>
      </c>
      <c r="Q132" s="206">
        <f t="shared" si="12"/>
        <v>357.08497394320324</v>
      </c>
      <c r="R132" s="206">
        <f t="shared" si="12"/>
        <v>336.01224333145763</v>
      </c>
      <c r="S132" s="206">
        <f t="shared" si="12"/>
        <v>333.26846029432085</v>
      </c>
      <c r="T132" s="206">
        <f t="shared" si="12"/>
        <v>323.7014715534707</v>
      </c>
      <c r="U132" s="206">
        <f t="shared" si="12"/>
        <v>332.43497305896852</v>
      </c>
      <c r="V132" s="206">
        <f t="shared" si="12"/>
        <v>323.94860812889823</v>
      </c>
      <c r="W132" s="206">
        <f t="shared" si="12"/>
        <v>342.13022013044525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852.16512376444359</v>
      </c>
      <c r="C133" s="206">
        <f t="shared" si="13"/>
        <v>898.22051108015478</v>
      </c>
      <c r="D133" s="206">
        <f t="shared" si="13"/>
        <v>931.13760373798596</v>
      </c>
      <c r="E133" s="206">
        <f t="shared" si="13"/>
        <v>940.69271232148606</v>
      </c>
      <c r="F133" s="206">
        <f t="shared" si="13"/>
        <v>866.25122117181479</v>
      </c>
      <c r="G133" s="206">
        <f t="shared" si="13"/>
        <v>902.61715236809357</v>
      </c>
      <c r="H133" s="206">
        <f t="shared" si="13"/>
        <v>823.70830063766869</v>
      </c>
      <c r="I133" s="206">
        <f t="shared" si="13"/>
        <v>651.63178879067357</v>
      </c>
      <c r="J133" s="206">
        <f t="shared" si="13"/>
        <v>792.55359995521223</v>
      </c>
      <c r="K133" s="206">
        <f t="shared" si="13"/>
        <v>945.23947430063777</v>
      </c>
      <c r="L133" s="206">
        <f t="shared" si="13"/>
        <v>418.22081947507229</v>
      </c>
      <c r="M133" s="206">
        <f t="shared" si="13"/>
        <v>446.06495118914012</v>
      </c>
      <c r="N133" s="206">
        <f t="shared" si="13"/>
        <v>466.74818821741729</v>
      </c>
      <c r="O133" s="206">
        <f t="shared" si="13"/>
        <v>535.96871407771982</v>
      </c>
      <c r="P133" s="206">
        <f t="shared" si="13"/>
        <v>490.240210650758</v>
      </c>
      <c r="Q133" s="206">
        <f t="shared" si="13"/>
        <v>641.85874582988424</v>
      </c>
      <c r="R133" s="206">
        <f t="shared" si="13"/>
        <v>2224.8749863895732</v>
      </c>
      <c r="S133" s="206">
        <f t="shared" si="13"/>
        <v>835.70588134909985</v>
      </c>
      <c r="T133" s="206">
        <f t="shared" si="13"/>
        <v>496.88087197883101</v>
      </c>
      <c r="U133" s="206">
        <f t="shared" si="13"/>
        <v>405.22713901759772</v>
      </c>
      <c r="V133" s="206">
        <f t="shared" si="13"/>
        <v>373.67416107563213</v>
      </c>
      <c r="W133" s="206">
        <f t="shared" si="13"/>
        <v>393.46953515724601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76.203917506446885</v>
      </c>
      <c r="C134" s="207">
        <f t="shared" si="14"/>
        <v>71.92705001232251</v>
      </c>
      <c r="D134" s="207">
        <f t="shared" si="14"/>
        <v>67.798810924551347</v>
      </c>
      <c r="E134" s="207">
        <f t="shared" si="14"/>
        <v>90.502096719633329</v>
      </c>
      <c r="F134" s="207">
        <f t="shared" si="14"/>
        <v>103.51305264282199</v>
      </c>
      <c r="G134" s="207">
        <f t="shared" si="14"/>
        <v>88.071520894730199</v>
      </c>
      <c r="H134" s="207">
        <f t="shared" si="14"/>
        <v>81.322089940982551</v>
      </c>
      <c r="I134" s="207">
        <f t="shared" si="14"/>
        <v>81.785775265225766</v>
      </c>
      <c r="J134" s="207">
        <f t="shared" si="14"/>
        <v>77.308727836182243</v>
      </c>
      <c r="K134" s="207">
        <f t="shared" si="14"/>
        <v>56.179598508885078</v>
      </c>
      <c r="L134" s="207">
        <f t="shared" si="14"/>
        <v>59.907716447855307</v>
      </c>
      <c r="M134" s="207">
        <f t="shared" si="14"/>
        <v>60.281294390099049</v>
      </c>
      <c r="N134" s="207">
        <f t="shared" si="14"/>
        <v>61.538034328571889</v>
      </c>
      <c r="O134" s="207">
        <f t="shared" si="14"/>
        <v>64.001198470948012</v>
      </c>
      <c r="P134" s="207">
        <f t="shared" si="14"/>
        <v>76.126644875087095</v>
      </c>
      <c r="Q134" s="207">
        <f t="shared" si="14"/>
        <v>72.51011549523075</v>
      </c>
      <c r="R134" s="207">
        <f t="shared" si="14"/>
        <v>80.943852419191543</v>
      </c>
      <c r="S134" s="207">
        <f t="shared" si="14"/>
        <v>80.953326184214447</v>
      </c>
      <c r="T134" s="207">
        <f t="shared" si="14"/>
        <v>76.643472650506169</v>
      </c>
      <c r="U134" s="207">
        <f t="shared" si="14"/>
        <v>61.474902724584133</v>
      </c>
      <c r="V134" s="207">
        <f t="shared" si="14"/>
        <v>77.656698315270248</v>
      </c>
      <c r="W134" s="207">
        <f t="shared" si="14"/>
        <v>75.759459516945213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128.27346818307296</v>
      </c>
      <c r="C135" s="206">
        <f t="shared" si="15"/>
        <v>123.97773689793233</v>
      </c>
      <c r="D135" s="206">
        <f t="shared" si="15"/>
        <v>120.71628823614023</v>
      </c>
      <c r="E135" s="206">
        <f t="shared" si="15"/>
        <v>159.48738734982524</v>
      </c>
      <c r="F135" s="206">
        <f t="shared" si="15"/>
        <v>181.47234751424355</v>
      </c>
      <c r="G135" s="206">
        <f t="shared" si="15"/>
        <v>158.00111643290757</v>
      </c>
      <c r="H135" s="206">
        <f t="shared" si="15"/>
        <v>141.55732799943934</v>
      </c>
      <c r="I135" s="206">
        <f t="shared" si="15"/>
        <v>140.68950873809271</v>
      </c>
      <c r="J135" s="206">
        <f t="shared" si="15"/>
        <v>127.81439875843468</v>
      </c>
      <c r="K135" s="206">
        <f t="shared" si="15"/>
        <v>92.578294646496914</v>
      </c>
      <c r="L135" s="206">
        <f t="shared" si="15"/>
        <v>95.788984834840406</v>
      </c>
      <c r="M135" s="206">
        <f t="shared" si="15"/>
        <v>98.719947039537928</v>
      </c>
      <c r="N135" s="206">
        <f t="shared" si="15"/>
        <v>101.63948654158139</v>
      </c>
      <c r="O135" s="206">
        <f t="shared" si="15"/>
        <v>107.57494053363858</v>
      </c>
      <c r="P135" s="206">
        <f t="shared" si="15"/>
        <v>127.77228266567847</v>
      </c>
      <c r="Q135" s="206">
        <f t="shared" si="15"/>
        <v>114.61842165508766</v>
      </c>
      <c r="R135" s="206">
        <f t="shared" si="15"/>
        <v>132.51955653368208</v>
      </c>
      <c r="S135" s="206">
        <f t="shared" si="15"/>
        <v>128.30096369467134</v>
      </c>
      <c r="T135" s="206">
        <f t="shared" si="15"/>
        <v>128.90713136221291</v>
      </c>
      <c r="U135" s="206">
        <f t="shared" si="15"/>
        <v>101.36372504599163</v>
      </c>
      <c r="V135" s="206">
        <f t="shared" si="15"/>
        <v>142.01040931854004</v>
      </c>
      <c r="W135" s="206">
        <f t="shared" si="15"/>
        <v>142.16802464619462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32.170040379154166</v>
      </c>
      <c r="C136" s="206">
        <f t="shared" si="16"/>
        <v>29.571691258756413</v>
      </c>
      <c r="D136" s="206">
        <f t="shared" si="16"/>
        <v>29.348162030183172</v>
      </c>
      <c r="E136" s="206">
        <f t="shared" si="16"/>
        <v>39.745243852986519</v>
      </c>
      <c r="F136" s="206">
        <f t="shared" si="16"/>
        <v>45.519975625332236</v>
      </c>
      <c r="G136" s="206">
        <f t="shared" si="16"/>
        <v>39.647556136718322</v>
      </c>
      <c r="H136" s="206">
        <f t="shared" si="16"/>
        <v>38.375171110559741</v>
      </c>
      <c r="I136" s="206">
        <f t="shared" si="16"/>
        <v>37.913645985238801</v>
      </c>
      <c r="J136" s="206">
        <f t="shared" si="16"/>
        <v>33.39857262669215</v>
      </c>
      <c r="K136" s="206">
        <f t="shared" si="16"/>
        <v>25.659656527760486</v>
      </c>
      <c r="L136" s="206">
        <f t="shared" si="16"/>
        <v>32.192915307814729</v>
      </c>
      <c r="M136" s="206">
        <f t="shared" si="16"/>
        <v>31.484052000454476</v>
      </c>
      <c r="N136" s="206">
        <f t="shared" si="16"/>
        <v>35.728187221373979</v>
      </c>
      <c r="O136" s="206">
        <f t="shared" si="16"/>
        <v>31.153981240234749</v>
      </c>
      <c r="P136" s="206">
        <f t="shared" si="16"/>
        <v>27.570442899182321</v>
      </c>
      <c r="Q136" s="206">
        <f t="shared" si="16"/>
        <v>29.189168478299528</v>
      </c>
      <c r="R136" s="206">
        <f t="shared" si="16"/>
        <v>28.314497623948778</v>
      </c>
      <c r="S136" s="206">
        <f t="shared" si="16"/>
        <v>24.064046102451222</v>
      </c>
      <c r="T136" s="206">
        <f t="shared" si="16"/>
        <v>24.412957931351599</v>
      </c>
      <c r="U136" s="206">
        <f t="shared" si="16"/>
        <v>17.482171676762167</v>
      </c>
      <c r="V136" s="206">
        <f t="shared" si="16"/>
        <v>33.675973794598924</v>
      </c>
      <c r="W136" s="206">
        <f t="shared" si="16"/>
        <v>32.197325569592593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28.645319176467911</v>
      </c>
      <c r="C137" s="206">
        <f t="shared" si="17"/>
        <v>28.64531917646789</v>
      </c>
      <c r="D137" s="206">
        <f t="shared" si="17"/>
        <v>28.645319176467904</v>
      </c>
      <c r="E137" s="206">
        <f t="shared" si="17"/>
        <v>28.645319176467893</v>
      </c>
      <c r="F137" s="206">
        <f t="shared" si="17"/>
        <v>28.645319176467897</v>
      </c>
      <c r="G137" s="206">
        <f t="shared" si="17"/>
        <v>28.645319176467911</v>
      </c>
      <c r="H137" s="206">
        <f t="shared" si="17"/>
        <v>28.645319176467918</v>
      </c>
      <c r="I137" s="206">
        <f t="shared" si="17"/>
        <v>28.645319176467908</v>
      </c>
      <c r="J137" s="206">
        <f t="shared" si="17"/>
        <v>28.645319176467908</v>
      </c>
      <c r="K137" s="206">
        <f t="shared" si="17"/>
        <v>23.838223178882245</v>
      </c>
      <c r="L137" s="206">
        <f t="shared" si="17"/>
        <v>23.402848953769873</v>
      </c>
      <c r="M137" s="206">
        <f t="shared" si="17"/>
        <v>22.306199790303982</v>
      </c>
      <c r="N137" s="206">
        <f t="shared" si="17"/>
        <v>20.141699254605946</v>
      </c>
      <c r="O137" s="206">
        <f t="shared" si="17"/>
        <v>22.544627245870881</v>
      </c>
      <c r="P137" s="206">
        <f t="shared" si="17"/>
        <v>31.919291689356573</v>
      </c>
      <c r="Q137" s="206">
        <f t="shared" si="17"/>
        <v>28.439675379079677</v>
      </c>
      <c r="R137" s="206">
        <f t="shared" si="17"/>
        <v>32.646116175112908</v>
      </c>
      <c r="S137" s="206">
        <f t="shared" si="17"/>
        <v>37.619018815161517</v>
      </c>
      <c r="T137" s="206">
        <f t="shared" si="17"/>
        <v>31.414930808531956</v>
      </c>
      <c r="U137" s="206">
        <f t="shared" si="17"/>
        <v>30.387178191344901</v>
      </c>
      <c r="V137" s="206">
        <f t="shared" si="17"/>
        <v>29.610335698140496</v>
      </c>
      <c r="W137" s="206">
        <f t="shared" si="17"/>
        <v>29.610335698140489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446.26688576142607</v>
      </c>
      <c r="C138" s="207">
        <f t="shared" si="18"/>
        <v>425.43229526996032</v>
      </c>
      <c r="D138" s="207">
        <f t="shared" si="18"/>
        <v>403.27021917161869</v>
      </c>
      <c r="E138" s="207">
        <f t="shared" si="18"/>
        <v>377.77310898836316</v>
      </c>
      <c r="F138" s="207">
        <f t="shared" si="18"/>
        <v>392.9098416195032</v>
      </c>
      <c r="G138" s="207">
        <f t="shared" si="18"/>
        <v>365.34306422519921</v>
      </c>
      <c r="H138" s="207">
        <f t="shared" si="18"/>
        <v>353.11090339775581</v>
      </c>
      <c r="I138" s="207">
        <f t="shared" si="18"/>
        <v>312.26466751850234</v>
      </c>
      <c r="J138" s="207">
        <f t="shared" si="18"/>
        <v>320.16691292861447</v>
      </c>
      <c r="K138" s="207">
        <f t="shared" si="18"/>
        <v>357.33258446049388</v>
      </c>
      <c r="L138" s="207">
        <f t="shared" si="18"/>
        <v>319.51328318744424</v>
      </c>
      <c r="M138" s="207">
        <f t="shared" si="18"/>
        <v>263.00431173865462</v>
      </c>
      <c r="N138" s="207">
        <f t="shared" si="18"/>
        <v>261.67606112930497</v>
      </c>
      <c r="O138" s="207">
        <f t="shared" si="18"/>
        <v>239.30260277116585</v>
      </c>
      <c r="P138" s="207">
        <f t="shared" si="18"/>
        <v>231.79903771224264</v>
      </c>
      <c r="Q138" s="207">
        <f t="shared" si="18"/>
        <v>247.32284725944854</v>
      </c>
      <c r="R138" s="207">
        <f t="shared" si="18"/>
        <v>228.4163823439246</v>
      </c>
      <c r="S138" s="207">
        <f t="shared" si="18"/>
        <v>225.36011530393773</v>
      </c>
      <c r="T138" s="207">
        <f t="shared" si="18"/>
        <v>247.9010911309577</v>
      </c>
      <c r="U138" s="207">
        <f t="shared" si="18"/>
        <v>211.65695560154026</v>
      </c>
      <c r="V138" s="207">
        <f t="shared" si="18"/>
        <v>208.7541767086274</v>
      </c>
      <c r="W138" s="207">
        <f t="shared" si="18"/>
        <v>201.4877973972747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350.62979606587743</v>
      </c>
      <c r="C139" s="206">
        <f t="shared" si="19"/>
        <v>332.34304363626063</v>
      </c>
      <c r="D139" s="206">
        <f t="shared" si="19"/>
        <v>313.61009214188317</v>
      </c>
      <c r="E139" s="206">
        <f t="shared" si="19"/>
        <v>290.44506738958876</v>
      </c>
      <c r="F139" s="206">
        <f t="shared" si="19"/>
        <v>305.77233909379254</v>
      </c>
      <c r="G139" s="206">
        <f t="shared" si="19"/>
        <v>285.12062941951484</v>
      </c>
      <c r="H139" s="206">
        <f t="shared" si="19"/>
        <v>280.38717597294408</v>
      </c>
      <c r="I139" s="206">
        <f t="shared" si="19"/>
        <v>245.41146904933038</v>
      </c>
      <c r="J139" s="206">
        <f t="shared" si="19"/>
        <v>246.53838093623662</v>
      </c>
      <c r="K139" s="206">
        <f t="shared" si="19"/>
        <v>236.65713285577604</v>
      </c>
      <c r="L139" s="206">
        <f t="shared" si="19"/>
        <v>224.53996724761814</v>
      </c>
      <c r="M139" s="206">
        <f t="shared" si="19"/>
        <v>197.00911878102312</v>
      </c>
      <c r="N139" s="206">
        <f t="shared" si="19"/>
        <v>210.31694741183242</v>
      </c>
      <c r="O139" s="206">
        <f t="shared" si="19"/>
        <v>247.87860116752034</v>
      </c>
      <c r="P139" s="206">
        <f t="shared" si="19"/>
        <v>208.00130846601573</v>
      </c>
      <c r="Q139" s="206">
        <f t="shared" si="19"/>
        <v>236.05915300097689</v>
      </c>
      <c r="R139" s="206">
        <f t="shared" si="19"/>
        <v>210.46938275313241</v>
      </c>
      <c r="S139" s="206">
        <f t="shared" si="19"/>
        <v>228.76138066985027</v>
      </c>
      <c r="T139" s="206">
        <f t="shared" si="19"/>
        <v>218.19825356771256</v>
      </c>
      <c r="U139" s="206">
        <f t="shared" si="19"/>
        <v>208.79663171989199</v>
      </c>
      <c r="V139" s="206">
        <f t="shared" si="19"/>
        <v>193.66115568124619</v>
      </c>
      <c r="W139" s="206">
        <f t="shared" si="19"/>
        <v>178.50552855478711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939.20341874530834</v>
      </c>
      <c r="C140" s="206">
        <f t="shared" si="20"/>
        <v>855.21192796631897</v>
      </c>
      <c r="D140" s="206">
        <f t="shared" si="20"/>
        <v>781.40089538904408</v>
      </c>
      <c r="E140" s="206">
        <f t="shared" si="20"/>
        <v>723.68218181217651</v>
      </c>
      <c r="F140" s="206">
        <f t="shared" si="20"/>
        <v>776.06633903561101</v>
      </c>
      <c r="G140" s="206">
        <f t="shared" si="20"/>
        <v>704.91939093432006</v>
      </c>
      <c r="H140" s="206">
        <f t="shared" si="20"/>
        <v>708.05041210771105</v>
      </c>
      <c r="I140" s="206">
        <f t="shared" si="20"/>
        <v>619.7276719000314</v>
      </c>
      <c r="J140" s="206">
        <f t="shared" si="20"/>
        <v>638.51927250229403</v>
      </c>
      <c r="K140" s="206">
        <f t="shared" si="20"/>
        <v>727.1487257326778</v>
      </c>
      <c r="L140" s="206">
        <f t="shared" si="20"/>
        <v>543.22218108287632</v>
      </c>
      <c r="M140" s="206">
        <f t="shared" si="20"/>
        <v>347.17211234674483</v>
      </c>
      <c r="N140" s="206">
        <f t="shared" si="20"/>
        <v>339.99502853654769</v>
      </c>
      <c r="O140" s="206">
        <f t="shared" si="20"/>
        <v>219.58811716431617</v>
      </c>
      <c r="P140" s="206">
        <f t="shared" si="20"/>
        <v>328.09700800869746</v>
      </c>
      <c r="Q140" s="206">
        <f t="shared" si="20"/>
        <v>274.62411353748689</v>
      </c>
      <c r="R140" s="206">
        <f t="shared" si="20"/>
        <v>336.61854914897538</v>
      </c>
      <c r="S140" s="206">
        <f t="shared" si="20"/>
        <v>216.45793960786963</v>
      </c>
      <c r="T140" s="206">
        <f t="shared" si="20"/>
        <v>604.77456749075316</v>
      </c>
      <c r="U140" s="206">
        <f t="shared" si="20"/>
        <v>207.18716522796754</v>
      </c>
      <c r="V140" s="206">
        <f t="shared" si="20"/>
        <v>248.42979701608351</v>
      </c>
      <c r="W140" s="206">
        <f t="shared" si="20"/>
        <v>320.64560117535405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307.54613488155474</v>
      </c>
      <c r="C141" s="206">
        <f t="shared" si="21"/>
        <v>285.02879232495553</v>
      </c>
      <c r="D141" s="206">
        <f t="shared" si="21"/>
        <v>261.08014004991531</v>
      </c>
      <c r="E141" s="206">
        <f t="shared" si="21"/>
        <v>236.06368632758091</v>
      </c>
      <c r="F141" s="206">
        <f t="shared" si="21"/>
        <v>246.12592081752757</v>
      </c>
      <c r="G141" s="206">
        <f t="shared" si="21"/>
        <v>222.56160892171653</v>
      </c>
      <c r="H141" s="206">
        <f t="shared" si="21"/>
        <v>230.66416294428279</v>
      </c>
      <c r="I141" s="206">
        <f t="shared" si="21"/>
        <v>198.15073459675901</v>
      </c>
      <c r="J141" s="206">
        <f t="shared" si="21"/>
        <v>197.59040171388867</v>
      </c>
      <c r="K141" s="206">
        <f t="shared" si="21"/>
        <v>236.71732498757825</v>
      </c>
      <c r="L141" s="206">
        <f t="shared" si="21"/>
        <v>225.80596467692507</v>
      </c>
      <c r="M141" s="206">
        <f t="shared" si="21"/>
        <v>204.33409375421536</v>
      </c>
      <c r="N141" s="206">
        <f t="shared" si="21"/>
        <v>197.50849753947108</v>
      </c>
      <c r="O141" s="206">
        <f t="shared" si="21"/>
        <v>242.85860190768156</v>
      </c>
      <c r="P141" s="206">
        <f t="shared" si="21"/>
        <v>229.13754627103313</v>
      </c>
      <c r="Q141" s="206">
        <f t="shared" si="21"/>
        <v>240.56823230680621</v>
      </c>
      <c r="R141" s="206">
        <f t="shared" si="21"/>
        <v>228.39844256582413</v>
      </c>
      <c r="S141" s="206">
        <f t="shared" si="21"/>
        <v>220.99715270410579</v>
      </c>
      <c r="T141" s="206">
        <f t="shared" si="21"/>
        <v>226.66573756048513</v>
      </c>
      <c r="U141" s="206">
        <f t="shared" si="21"/>
        <v>222.52289051615253</v>
      </c>
      <c r="V141" s="206">
        <f t="shared" si="21"/>
        <v>224.43821528690563</v>
      </c>
      <c r="W141" s="206">
        <f t="shared" si="21"/>
        <v>200.93924612343855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736.00102214862022</v>
      </c>
      <c r="C142" s="207">
        <f t="shared" si="22"/>
        <v>691.85319271283595</v>
      </c>
      <c r="D142" s="207">
        <f t="shared" si="22"/>
        <v>744.54293091948091</v>
      </c>
      <c r="E142" s="207">
        <f t="shared" si="22"/>
        <v>789.65731227640129</v>
      </c>
      <c r="F142" s="207">
        <f t="shared" si="22"/>
        <v>843.37765170102261</v>
      </c>
      <c r="G142" s="207">
        <f t="shared" si="22"/>
        <v>915.11140659907971</v>
      </c>
      <c r="H142" s="207">
        <f t="shared" si="22"/>
        <v>985.3487089833045</v>
      </c>
      <c r="I142" s="207">
        <f t="shared" si="22"/>
        <v>1032.7748405178595</v>
      </c>
      <c r="J142" s="207">
        <f t="shared" si="22"/>
        <v>1152.4275554710571</v>
      </c>
      <c r="K142" s="207">
        <f t="shared" si="22"/>
        <v>1193.4273177019822</v>
      </c>
      <c r="L142" s="207">
        <f t="shared" si="22"/>
        <v>1189.6376773197762</v>
      </c>
      <c r="M142" s="207">
        <f t="shared" si="22"/>
        <v>1151.803102974749</v>
      </c>
      <c r="N142" s="207">
        <f t="shared" si="22"/>
        <v>1205.6219671674105</v>
      </c>
      <c r="O142" s="207">
        <f t="shared" si="22"/>
        <v>1280.9681405672038</v>
      </c>
      <c r="P142" s="207">
        <f t="shared" si="22"/>
        <v>1184.0087232775522</v>
      </c>
      <c r="Q142" s="207">
        <f t="shared" si="22"/>
        <v>1204.8436266024976</v>
      </c>
      <c r="R142" s="207">
        <f t="shared" si="22"/>
        <v>1215.5394776243782</v>
      </c>
      <c r="S142" s="207">
        <f t="shared" si="22"/>
        <v>1189.60233075269</v>
      </c>
      <c r="T142" s="207">
        <f t="shared" si="22"/>
        <v>1050.6939934933162</v>
      </c>
      <c r="U142" s="207">
        <f t="shared" si="22"/>
        <v>1173.2457788578502</v>
      </c>
      <c r="V142" s="207">
        <f t="shared" si="22"/>
        <v>1358.9480646041554</v>
      </c>
      <c r="W142" s="207">
        <f t="shared" si="22"/>
        <v>1189.8479666526907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3090.0640805793437</v>
      </c>
      <c r="C143" s="206">
        <f t="shared" si="23"/>
        <v>2919.243817130764</v>
      </c>
      <c r="D143" s="206">
        <f t="shared" si="23"/>
        <v>3145.5895084743483</v>
      </c>
      <c r="E143" s="206">
        <f t="shared" si="23"/>
        <v>3345.648512203491</v>
      </c>
      <c r="F143" s="206">
        <f t="shared" si="23"/>
        <v>3688.0885741696229</v>
      </c>
      <c r="G143" s="206">
        <f t="shared" si="23"/>
        <v>4127.445346641849</v>
      </c>
      <c r="H143" s="206">
        <f t="shared" si="23"/>
        <v>4330.1968560232444</v>
      </c>
      <c r="I143" s="206">
        <f t="shared" si="23"/>
        <v>4398.6331792464371</v>
      </c>
      <c r="J143" s="206">
        <f t="shared" si="23"/>
        <v>5216.5390831238428</v>
      </c>
      <c r="K143" s="206">
        <f t="shared" si="23"/>
        <v>8428.0413117425123</v>
      </c>
      <c r="L143" s="206">
        <f t="shared" si="23"/>
        <v>3257.0620354080129</v>
      </c>
      <c r="M143" s="206">
        <f t="shared" si="23"/>
        <v>4336.5344611050523</v>
      </c>
      <c r="N143" s="206">
        <f t="shared" si="23"/>
        <v>7105.8309139104849</v>
      </c>
      <c r="O143" s="206">
        <f t="shared" si="23"/>
        <v>5373.2885492111645</v>
      </c>
      <c r="P143" s="206">
        <f t="shared" si="23"/>
        <v>3999.8853445753221</v>
      </c>
      <c r="Q143" s="206">
        <f t="shared" si="23"/>
        <v>4260.1169848566751</v>
      </c>
      <c r="R143" s="206">
        <f t="shared" si="23"/>
        <v>4342.4379459649899</v>
      </c>
      <c r="S143" s="206">
        <f t="shared" si="23"/>
        <v>3574.2638360953438</v>
      </c>
      <c r="T143" s="206">
        <f t="shared" si="23"/>
        <v>3702.8452125127733</v>
      </c>
      <c r="U143" s="206">
        <f t="shared" si="23"/>
        <v>3740.78785278855</v>
      </c>
      <c r="V143" s="206">
        <f t="shared" si="23"/>
        <v>3861.0688721465999</v>
      </c>
      <c r="W143" s="206">
        <f t="shared" si="23"/>
        <v>3886.0268103876583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450.34771400051648</v>
      </c>
      <c r="C144" s="206">
        <f t="shared" si="24"/>
        <v>423.39290583052019</v>
      </c>
      <c r="D144" s="206">
        <f t="shared" si="24"/>
        <v>457.03835432905424</v>
      </c>
      <c r="E144" s="206">
        <f t="shared" si="24"/>
        <v>481.13827143743032</v>
      </c>
      <c r="F144" s="206">
        <f t="shared" si="24"/>
        <v>528.02124464852079</v>
      </c>
      <c r="G144" s="206">
        <f t="shared" si="24"/>
        <v>575.44600977299763</v>
      </c>
      <c r="H144" s="206">
        <f t="shared" si="24"/>
        <v>628.99029870371544</v>
      </c>
      <c r="I144" s="206">
        <f t="shared" si="24"/>
        <v>647.16822890982485</v>
      </c>
      <c r="J144" s="206">
        <f t="shared" si="24"/>
        <v>745.06676801286528</v>
      </c>
      <c r="K144" s="206">
        <f t="shared" si="24"/>
        <v>688.52928887220048</v>
      </c>
      <c r="L144" s="206">
        <f t="shared" si="24"/>
        <v>834.19613909846134</v>
      </c>
      <c r="M144" s="206">
        <f t="shared" si="24"/>
        <v>731.81847188294671</v>
      </c>
      <c r="N144" s="206">
        <f t="shared" si="24"/>
        <v>718.24122581075335</v>
      </c>
      <c r="O144" s="206">
        <f t="shared" si="24"/>
        <v>810.68261204046587</v>
      </c>
      <c r="P144" s="206">
        <f t="shared" si="24"/>
        <v>725.2739550343772</v>
      </c>
      <c r="Q144" s="206">
        <f t="shared" si="24"/>
        <v>728.86253747160242</v>
      </c>
      <c r="R144" s="206">
        <f t="shared" si="24"/>
        <v>728.47204867777998</v>
      </c>
      <c r="S144" s="206">
        <f t="shared" si="24"/>
        <v>745.50256182980331</v>
      </c>
      <c r="T144" s="206">
        <f t="shared" si="24"/>
        <v>599.02647287676643</v>
      </c>
      <c r="U144" s="206">
        <f t="shared" si="24"/>
        <v>655.29437432955274</v>
      </c>
      <c r="V144" s="206">
        <f t="shared" si="24"/>
        <v>795.18113945612367</v>
      </c>
      <c r="W144" s="206">
        <f t="shared" si="24"/>
        <v>651.93429729891488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35.091985985451359</v>
      </c>
      <c r="C145" s="206">
        <f t="shared" si="25"/>
        <v>35.091985985451338</v>
      </c>
      <c r="D145" s="206">
        <f t="shared" si="25"/>
        <v>35.091985985451352</v>
      </c>
      <c r="E145" s="206">
        <f t="shared" si="25"/>
        <v>35.091985985451366</v>
      </c>
      <c r="F145" s="206">
        <f t="shared" si="25"/>
        <v>35.091985985451359</v>
      </c>
      <c r="G145" s="206">
        <f t="shared" si="25"/>
        <v>35.091985985451352</v>
      </c>
      <c r="H145" s="206">
        <f t="shared" si="25"/>
        <v>35.091985985451345</v>
      </c>
      <c r="I145" s="206">
        <f t="shared" si="25"/>
        <v>35.091985985451373</v>
      </c>
      <c r="J145" s="206">
        <f t="shared" si="25"/>
        <v>35.091985985451345</v>
      </c>
      <c r="K145" s="206">
        <f t="shared" si="25"/>
        <v>35.091985985451345</v>
      </c>
      <c r="L145" s="206">
        <f t="shared" si="25"/>
        <v>35.091985985451366</v>
      </c>
      <c r="M145" s="206">
        <f t="shared" si="25"/>
        <v>35.091985985451338</v>
      </c>
      <c r="N145" s="206">
        <f t="shared" si="25"/>
        <v>35.091985985451345</v>
      </c>
      <c r="O145" s="206">
        <f t="shared" si="25"/>
        <v>35.091985985451352</v>
      </c>
      <c r="P145" s="206">
        <f t="shared" si="25"/>
        <v>45.635580028126107</v>
      </c>
      <c r="Q145" s="206">
        <f t="shared" si="25"/>
        <v>45.635580028126121</v>
      </c>
      <c r="R145" s="206">
        <f t="shared" si="25"/>
        <v>45.635580028126121</v>
      </c>
      <c r="S145" s="206">
        <f t="shared" si="25"/>
        <v>45.635580028126128</v>
      </c>
      <c r="T145" s="206">
        <f t="shared" si="25"/>
        <v>46.384068286322609</v>
      </c>
      <c r="U145" s="206">
        <f t="shared" si="25"/>
        <v>48.768470473171128</v>
      </c>
      <c r="V145" s="206">
        <f t="shared" si="25"/>
        <v>50.662916412503755</v>
      </c>
      <c r="W145" s="206">
        <f t="shared" si="25"/>
        <v>50.662916412503748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111.67785047534743</v>
      </c>
      <c r="C146" s="208">
        <f t="shared" si="26"/>
        <v>108.18330371915054</v>
      </c>
      <c r="D146" s="208">
        <f t="shared" si="26"/>
        <v>102.51633810919058</v>
      </c>
      <c r="E146" s="208">
        <f t="shared" si="26"/>
        <v>106.3461872909336</v>
      </c>
      <c r="F146" s="208">
        <f t="shared" si="26"/>
        <v>100.87455802306664</v>
      </c>
      <c r="G146" s="208">
        <f t="shared" si="26"/>
        <v>87.852891481442214</v>
      </c>
      <c r="H146" s="208">
        <f t="shared" si="26"/>
        <v>85.473506729452041</v>
      </c>
      <c r="I146" s="208">
        <f t="shared" si="26"/>
        <v>84.482340933683489</v>
      </c>
      <c r="J146" s="208">
        <f t="shared" si="26"/>
        <v>91.15664451809937</v>
      </c>
      <c r="K146" s="208">
        <f t="shared" si="26"/>
        <v>84.947286126051438</v>
      </c>
      <c r="L146" s="208">
        <f t="shared" si="26"/>
        <v>89.206811728266302</v>
      </c>
      <c r="M146" s="208">
        <f t="shared" si="26"/>
        <v>84.117076614456352</v>
      </c>
      <c r="N146" s="208">
        <f t="shared" si="26"/>
        <v>90.194417802814684</v>
      </c>
      <c r="O146" s="208">
        <f t="shared" si="26"/>
        <v>81.357938077915193</v>
      </c>
      <c r="P146" s="208">
        <f t="shared" si="26"/>
        <v>78.298352513066035</v>
      </c>
      <c r="Q146" s="208">
        <f t="shared" si="26"/>
        <v>75.926990652412172</v>
      </c>
      <c r="R146" s="208">
        <f t="shared" si="26"/>
        <v>75.915560618246644</v>
      </c>
      <c r="S146" s="208">
        <f t="shared" si="26"/>
        <v>72.210388375351229</v>
      </c>
      <c r="T146" s="208">
        <f t="shared" si="26"/>
        <v>71.52145340518743</v>
      </c>
      <c r="U146" s="208">
        <f t="shared" si="26"/>
        <v>74.28242263868465</v>
      </c>
      <c r="V146" s="208">
        <f t="shared" si="26"/>
        <v>88.511198533590957</v>
      </c>
      <c r="W146" s="208">
        <f t="shared" si="26"/>
        <v>88.52434869944895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31.858365887557493</v>
      </c>
      <c r="C147" s="206">
        <f t="shared" si="27"/>
        <v>42.092596788728386</v>
      </c>
      <c r="D147" s="206">
        <f t="shared" si="27"/>
        <v>42.24096679606383</v>
      </c>
      <c r="E147" s="206">
        <f t="shared" si="27"/>
        <v>37.352756317148305</v>
      </c>
      <c r="F147" s="206">
        <f t="shared" si="27"/>
        <v>37.340698776246768</v>
      </c>
      <c r="G147" s="206">
        <f t="shared" si="27"/>
        <v>39.780598808487611</v>
      </c>
      <c r="H147" s="206">
        <f t="shared" si="27"/>
        <v>35.614783111647021</v>
      </c>
      <c r="I147" s="206">
        <f t="shared" si="27"/>
        <v>35.167727121469461</v>
      </c>
      <c r="J147" s="206">
        <f t="shared" si="27"/>
        <v>30.378117046351282</v>
      </c>
      <c r="K147" s="206">
        <f t="shared" si="27"/>
        <v>33.493044223103972</v>
      </c>
      <c r="L147" s="206">
        <f t="shared" si="27"/>
        <v>24.392031631573801</v>
      </c>
      <c r="M147" s="206">
        <f t="shared" si="27"/>
        <v>22.284175145548168</v>
      </c>
      <c r="N147" s="206">
        <f t="shared" si="27"/>
        <v>25.940523343338779</v>
      </c>
      <c r="O147" s="206">
        <f t="shared" si="27"/>
        <v>23.802441497929575</v>
      </c>
      <c r="P147" s="206">
        <f t="shared" si="27"/>
        <v>21.631633734885188</v>
      </c>
      <c r="Q147" s="206">
        <f t="shared" si="27"/>
        <v>14.966982246239869</v>
      </c>
      <c r="R147" s="206">
        <f t="shared" si="27"/>
        <v>14.946545199344978</v>
      </c>
      <c r="S147" s="206">
        <f t="shared" si="27"/>
        <v>15.169687196129717</v>
      </c>
      <c r="T147" s="206">
        <f t="shared" si="27"/>
        <v>16.082292471475952</v>
      </c>
      <c r="U147" s="206">
        <f t="shared" si="27"/>
        <v>14.992559191178019</v>
      </c>
      <c r="V147" s="206">
        <f t="shared" si="27"/>
        <v>18.47111816979065</v>
      </c>
      <c r="W147" s="206">
        <f t="shared" si="27"/>
        <v>17.629963093704713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11.70043792168199</v>
      </c>
      <c r="C148" s="206">
        <f t="shared" si="28"/>
        <v>11.54867205891534</v>
      </c>
      <c r="D148" s="206">
        <f t="shared" si="28"/>
        <v>12.091628429362682</v>
      </c>
      <c r="E148" s="206">
        <f t="shared" si="28"/>
        <v>13.949894098831541</v>
      </c>
      <c r="F148" s="206">
        <f t="shared" si="28"/>
        <v>13.079414223247339</v>
      </c>
      <c r="G148" s="206">
        <f t="shared" si="28"/>
        <v>9.8423952049712948</v>
      </c>
      <c r="H148" s="206">
        <f t="shared" si="28"/>
        <v>9.6741895762218633</v>
      </c>
      <c r="I148" s="206">
        <f t="shared" si="28"/>
        <v>8.7910270257455032</v>
      </c>
      <c r="J148" s="206">
        <f t="shared" si="28"/>
        <v>8.2365149975456813</v>
      </c>
      <c r="K148" s="206">
        <f t="shared" si="28"/>
        <v>13.675048884216864</v>
      </c>
      <c r="L148" s="206">
        <f t="shared" si="28"/>
        <v>21.695409739833494</v>
      </c>
      <c r="M148" s="206">
        <f t="shared" si="28"/>
        <v>19.732234526005705</v>
      </c>
      <c r="N148" s="206">
        <f t="shared" si="28"/>
        <v>18.950272981871077</v>
      </c>
      <c r="O148" s="206">
        <f t="shared" si="28"/>
        <v>19.889264744102146</v>
      </c>
      <c r="P148" s="206">
        <f t="shared" si="28"/>
        <v>21.155753893477822</v>
      </c>
      <c r="Q148" s="206">
        <f t="shared" si="28"/>
        <v>18.684909030311996</v>
      </c>
      <c r="R148" s="206">
        <f t="shared" si="28"/>
        <v>18.01433203699478</v>
      </c>
      <c r="S148" s="206">
        <f t="shared" si="28"/>
        <v>17.12141983034153</v>
      </c>
      <c r="T148" s="206">
        <f t="shared" si="28"/>
        <v>17.154627399304299</v>
      </c>
      <c r="U148" s="206">
        <f t="shared" si="28"/>
        <v>16.830272782732951</v>
      </c>
      <c r="V148" s="206">
        <f t="shared" si="28"/>
        <v>20.027787872887185</v>
      </c>
      <c r="W148" s="206">
        <f t="shared" si="28"/>
        <v>17.190668956717616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64.768162070858139</v>
      </c>
      <c r="C149" s="206">
        <f t="shared" si="29"/>
        <v>99.260078258661423</v>
      </c>
      <c r="D149" s="206">
        <f t="shared" si="29"/>
        <v>88.546600693602073</v>
      </c>
      <c r="E149" s="206">
        <f t="shared" si="29"/>
        <v>89.269262572913689</v>
      </c>
      <c r="F149" s="206">
        <f t="shared" si="29"/>
        <v>90.739944750121722</v>
      </c>
      <c r="G149" s="206">
        <f t="shared" si="29"/>
        <v>59.064278296489427</v>
      </c>
      <c r="H149" s="206">
        <f t="shared" si="29"/>
        <v>53.636096086529562</v>
      </c>
      <c r="I149" s="206">
        <f t="shared" si="29"/>
        <v>49.930138904582542</v>
      </c>
      <c r="J149" s="206">
        <f t="shared" si="29"/>
        <v>60.702272635678121</v>
      </c>
      <c r="K149" s="206">
        <f t="shared" si="29"/>
        <v>52.710817475054689</v>
      </c>
      <c r="L149" s="206">
        <f t="shared" si="29"/>
        <v>55.069072871514322</v>
      </c>
      <c r="M149" s="206">
        <f t="shared" si="29"/>
        <v>51.091168493398023</v>
      </c>
      <c r="N149" s="206">
        <f t="shared" si="29"/>
        <v>47.242218468303498</v>
      </c>
      <c r="O149" s="206">
        <f t="shared" si="29"/>
        <v>46.666900014459252</v>
      </c>
      <c r="P149" s="206">
        <f t="shared" si="29"/>
        <v>53.990190565566017</v>
      </c>
      <c r="Q149" s="206">
        <f t="shared" si="29"/>
        <v>47.157714451155393</v>
      </c>
      <c r="R149" s="206">
        <f t="shared" si="29"/>
        <v>47.484201801861133</v>
      </c>
      <c r="S149" s="206">
        <f t="shared" si="29"/>
        <v>45.45440672090016</v>
      </c>
      <c r="T149" s="206">
        <f t="shared" si="29"/>
        <v>41.185135893626914</v>
      </c>
      <c r="U149" s="206">
        <f t="shared" si="29"/>
        <v>42.30558258657689</v>
      </c>
      <c r="V149" s="206">
        <f t="shared" si="29"/>
        <v>52.114886246559578</v>
      </c>
      <c r="W149" s="206">
        <f t="shared" si="29"/>
        <v>49.972905389583062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517.60873019203962</v>
      </c>
      <c r="C150" s="206">
        <f t="shared" si="30"/>
        <v>281.30595636601777</v>
      </c>
      <c r="D150" s="206">
        <f t="shared" si="30"/>
        <v>297.643404566176</v>
      </c>
      <c r="E150" s="206">
        <f t="shared" si="30"/>
        <v>281.80247102593273</v>
      </c>
      <c r="F150" s="206">
        <f t="shared" si="30"/>
        <v>287.10126827481639</v>
      </c>
      <c r="G150" s="206">
        <f t="shared" si="30"/>
        <v>219.83677053652244</v>
      </c>
      <c r="H150" s="206">
        <f t="shared" si="30"/>
        <v>215.02552352828783</v>
      </c>
      <c r="I150" s="206">
        <f t="shared" si="30"/>
        <v>186.1068253165692</v>
      </c>
      <c r="J150" s="206">
        <f t="shared" si="30"/>
        <v>252.17999412895753</v>
      </c>
      <c r="K150" s="206">
        <f t="shared" si="30"/>
        <v>245.8585923419611</v>
      </c>
      <c r="L150" s="206">
        <f t="shared" si="30"/>
        <v>238.45711729452546</v>
      </c>
      <c r="M150" s="206">
        <f t="shared" si="30"/>
        <v>268.57727240120983</v>
      </c>
      <c r="N150" s="206">
        <f t="shared" si="30"/>
        <v>276.66212448986863</v>
      </c>
      <c r="O150" s="206">
        <f t="shared" si="30"/>
        <v>281.83940610505158</v>
      </c>
      <c r="P150" s="206">
        <f t="shared" si="30"/>
        <v>233.54209581894577</v>
      </c>
      <c r="Q150" s="206">
        <f t="shared" si="30"/>
        <v>219.20575909573091</v>
      </c>
      <c r="R150" s="206">
        <f t="shared" si="30"/>
        <v>255.10409512144466</v>
      </c>
      <c r="S150" s="206">
        <f t="shared" si="30"/>
        <v>239.78066108352363</v>
      </c>
      <c r="T150" s="206">
        <f t="shared" si="30"/>
        <v>237.43671354670667</v>
      </c>
      <c r="U150" s="206">
        <f t="shared" si="30"/>
        <v>253.83377081346055</v>
      </c>
      <c r="V150" s="206">
        <f t="shared" si="30"/>
        <v>316.38555761715907</v>
      </c>
      <c r="W150" s="206">
        <f t="shared" si="30"/>
        <v>161.38166817237155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85.434001767791329</v>
      </c>
      <c r="C151" s="209">
        <f t="shared" si="31"/>
        <v>79.059957108934043</v>
      </c>
      <c r="D151" s="209">
        <f t="shared" si="31"/>
        <v>78.837911243712242</v>
      </c>
      <c r="E151" s="209">
        <f t="shared" si="31"/>
        <v>74.801850232244817</v>
      </c>
      <c r="F151" s="209">
        <f t="shared" si="31"/>
        <v>70.416927392981151</v>
      </c>
      <c r="G151" s="209">
        <f t="shared" si="31"/>
        <v>71.548389534438982</v>
      </c>
      <c r="H151" s="209">
        <f t="shared" si="31"/>
        <v>61.124281322635809</v>
      </c>
      <c r="I151" s="209">
        <f t="shared" si="31"/>
        <v>57.806000182494699</v>
      </c>
      <c r="J151" s="209">
        <f t="shared" si="31"/>
        <v>63.077534007618091</v>
      </c>
      <c r="K151" s="209">
        <f t="shared" si="31"/>
        <v>64.508306702266026</v>
      </c>
      <c r="L151" s="209">
        <f t="shared" si="31"/>
        <v>57.706635240180439</v>
      </c>
      <c r="M151" s="209">
        <f t="shared" si="31"/>
        <v>50.291052181149198</v>
      </c>
      <c r="N151" s="209">
        <f t="shared" si="31"/>
        <v>54.050460407240635</v>
      </c>
      <c r="O151" s="209">
        <f t="shared" si="31"/>
        <v>55.91682129838275</v>
      </c>
      <c r="P151" s="209">
        <f t="shared" si="31"/>
        <v>50.465704455508984</v>
      </c>
      <c r="Q151" s="209">
        <f t="shared" si="31"/>
        <v>51.472388767579012</v>
      </c>
      <c r="R151" s="209">
        <f t="shared" si="31"/>
        <v>52.493597160681055</v>
      </c>
      <c r="S151" s="209">
        <f t="shared" si="31"/>
        <v>47.654708748997059</v>
      </c>
      <c r="T151" s="209">
        <f t="shared" si="31"/>
        <v>48.388729923628283</v>
      </c>
      <c r="U151" s="209">
        <f t="shared" si="31"/>
        <v>46.540323141842599</v>
      </c>
      <c r="V151" s="209">
        <f t="shared" si="31"/>
        <v>35.333569138708548</v>
      </c>
      <c r="W151" s="209">
        <f t="shared" si="31"/>
        <v>37.383463953676085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1.2582390073760841</v>
      </c>
      <c r="C153" s="217">
        <f t="shared" si="32"/>
        <v>1.309417316495789</v>
      </c>
      <c r="D153" s="217">
        <f t="shared" si="32"/>
        <v>1.3341868884112089</v>
      </c>
      <c r="E153" s="217">
        <f t="shared" si="32"/>
        <v>1.3724749562051395</v>
      </c>
      <c r="F153" s="217">
        <f t="shared" si="32"/>
        <v>1.4085417668375455</v>
      </c>
      <c r="G153" s="217">
        <f t="shared" si="32"/>
        <v>1.3809468368181614</v>
      </c>
      <c r="H153" s="217">
        <f t="shared" si="32"/>
        <v>1.3208667787908097</v>
      </c>
      <c r="I153" s="217">
        <f t="shared" si="32"/>
        <v>1.2894411978059457</v>
      </c>
      <c r="J153" s="217">
        <f t="shared" si="32"/>
        <v>1.2884027607459079</v>
      </c>
      <c r="K153" s="217">
        <f t="shared" si="32"/>
        <v>1.0528606978771962</v>
      </c>
      <c r="L153" s="217">
        <f t="shared" si="32"/>
        <v>1.2311885779419522</v>
      </c>
      <c r="M153" s="217">
        <f t="shared" si="32"/>
        <v>1.231039352271587</v>
      </c>
      <c r="N153" s="217">
        <f t="shared" si="32"/>
        <v>1.200709727402697</v>
      </c>
      <c r="O153" s="217">
        <f t="shared" si="32"/>
        <v>1.1652577210820569</v>
      </c>
      <c r="P153" s="217">
        <f t="shared" si="32"/>
        <v>1.1520433706740028</v>
      </c>
      <c r="Q153" s="217">
        <f t="shared" si="32"/>
        <v>1.144703202784813</v>
      </c>
      <c r="R153" s="217">
        <f t="shared" si="32"/>
        <v>1.1740044717036564</v>
      </c>
      <c r="S153" s="217">
        <f t="shared" si="32"/>
        <v>1.1472056856240067</v>
      </c>
      <c r="T153" s="217">
        <f t="shared" si="32"/>
        <v>1.1416410271684829</v>
      </c>
      <c r="U153" s="217">
        <f t="shared" si="32"/>
        <v>1.2077499898026669</v>
      </c>
      <c r="V153" s="217">
        <f t="shared" si="32"/>
        <v>1.0403306677050845</v>
      </c>
      <c r="W153" s="217">
        <f t="shared" si="32"/>
        <v>1.1203452478682669</v>
      </c>
    </row>
    <row r="154" spans="1:23" ht="12" customHeight="1" x14ac:dyDescent="0.25">
      <c r="A154" s="25" t="s">
        <v>16</v>
      </c>
      <c r="B154" s="218">
        <f>ISI!B65</f>
        <v>5.090402648723046</v>
      </c>
      <c r="C154" s="218">
        <f>ISI!C65</f>
        <v>5.5043533877350761</v>
      </c>
      <c r="D154" s="218">
        <f>ISI!D65</f>
        <v>5.5076512436839682</v>
      </c>
      <c r="E154" s="218">
        <f>ISI!E65</f>
        <v>5.3816402795012213</v>
      </c>
      <c r="F154" s="218">
        <f>ISI!F65</f>
        <v>5.4746701674916194</v>
      </c>
      <c r="G154" s="218">
        <f>ISI!G65</f>
        <v>5.2112560793023226</v>
      </c>
      <c r="H154" s="218">
        <f>ISI!H65</f>
        <v>4.9893812913010001</v>
      </c>
      <c r="I154" s="218">
        <f>ISI!I65</f>
        <v>5.1450787901643515</v>
      </c>
      <c r="J154" s="218">
        <f>ISI!J65</f>
        <v>4.998226931245326</v>
      </c>
      <c r="K154" s="218">
        <f>ISI!K65</f>
        <v>4.1453049243362807</v>
      </c>
      <c r="L154" s="218">
        <f>ISI!L65</f>
        <v>5.4385654527062242</v>
      </c>
      <c r="M154" s="218">
        <f>ISI!M65</f>
        <v>5.1683410301464656</v>
      </c>
      <c r="N154" s="218">
        <f>ISI!N65</f>
        <v>4.9497209723904598</v>
      </c>
      <c r="O154" s="218">
        <f>ISI!O65</f>
        <v>5.0483092808748573</v>
      </c>
      <c r="P154" s="218">
        <f>ISI!P65</f>
        <v>5.0901419236185204</v>
      </c>
      <c r="Q154" s="218">
        <f>ISI!Q65</f>
        <v>5.0012347509844739</v>
      </c>
      <c r="R154" s="218">
        <f>ISI!R65</f>
        <v>5.5220191290041507</v>
      </c>
      <c r="S154" s="218">
        <f>ISI!S65</f>
        <v>4.9841418101951787</v>
      </c>
      <c r="T154" s="218">
        <f>ISI!T65</f>
        <v>4.6269234197645508</v>
      </c>
      <c r="U154" s="218">
        <f>ISI!U65</f>
        <v>5.9080346370360326</v>
      </c>
      <c r="V154" s="218">
        <f>ISI!V65</f>
        <v>4.9700868975013481</v>
      </c>
      <c r="W154" s="218">
        <f>ISI!W65</f>
        <v>5.1985579408200122</v>
      </c>
    </row>
    <row r="155" spans="1:23" ht="12" customHeight="1" x14ac:dyDescent="0.25">
      <c r="A155" s="14" t="s">
        <v>41</v>
      </c>
      <c r="B155" s="219">
        <f>ISI!B66</f>
        <v>6.1464179941692896</v>
      </c>
      <c r="C155" s="219">
        <f>ISI!C66</f>
        <v>6.5196164719782974</v>
      </c>
      <c r="D155" s="219">
        <f>ISI!D66</f>
        <v>6.5246337087669461</v>
      </c>
      <c r="E155" s="219">
        <f>ISI!E66</f>
        <v>6.2850092783610689</v>
      </c>
      <c r="F155" s="219">
        <f>ISI!F66</f>
        <v>6.3877928805698421</v>
      </c>
      <c r="G155" s="219">
        <f>ISI!G66</f>
        <v>6.0679207624666773</v>
      </c>
      <c r="H155" s="219">
        <f>ISI!H66</f>
        <v>5.8875709552686173</v>
      </c>
      <c r="I155" s="219">
        <f>ISI!I66</f>
        <v>6.0685296123384074</v>
      </c>
      <c r="J155" s="219">
        <f>ISI!J66</f>
        <v>5.8757225432089326</v>
      </c>
      <c r="K155" s="219">
        <f>ISI!K66</f>
        <v>4.8232905501673642</v>
      </c>
      <c r="L155" s="219">
        <f>ISI!L66</f>
        <v>6.3317518028611399</v>
      </c>
      <c r="M155" s="219">
        <f>ISI!M66</f>
        <v>6.1369824067263368</v>
      </c>
      <c r="N155" s="219">
        <f>ISI!N66</f>
        <v>5.8094793935517179</v>
      </c>
      <c r="O155" s="219">
        <f>ISI!O66</f>
        <v>5.9082483585178469</v>
      </c>
      <c r="P155" s="219">
        <f>ISI!P66</f>
        <v>5.9554569724123585</v>
      </c>
      <c r="Q155" s="219">
        <f>ISI!Q66</f>
        <v>6.016383478458331</v>
      </c>
      <c r="R155" s="219">
        <f>ISI!R66</f>
        <v>6.6519192856975202</v>
      </c>
      <c r="S155" s="219">
        <f>ISI!S66</f>
        <v>6.0605798228862815</v>
      </c>
      <c r="T155" s="219">
        <f>ISI!T66</f>
        <v>5.6340654805948969</v>
      </c>
      <c r="U155" s="219">
        <f>ISI!U66</f>
        <v>7.0170434531678527</v>
      </c>
      <c r="V155" s="219">
        <f>ISI!V66</f>
        <v>5.851898568328985</v>
      </c>
      <c r="W155" s="219">
        <f>ISI!W66</f>
        <v>6.13536158945276</v>
      </c>
    </row>
    <row r="156" spans="1:23" ht="12" customHeight="1" x14ac:dyDescent="0.25">
      <c r="A156" s="14" t="s">
        <v>42</v>
      </c>
      <c r="B156" s="219">
        <f>ISI!B67</f>
        <v>1.6296654900176542</v>
      </c>
      <c r="C156" s="219">
        <f>ISI!C67</f>
        <v>1.6815827231693115</v>
      </c>
      <c r="D156" s="219">
        <f>ISI!D67</f>
        <v>1.6886524259910987</v>
      </c>
      <c r="E156" s="219">
        <f>ISI!E67</f>
        <v>1.6933033416970287</v>
      </c>
      <c r="F156" s="219">
        <f>ISI!F67</f>
        <v>1.6805962552662945</v>
      </c>
      <c r="G156" s="219">
        <f>ISI!G67</f>
        <v>1.6100054965889603</v>
      </c>
      <c r="H156" s="219">
        <f>ISI!H67</f>
        <v>1.618870988193807</v>
      </c>
      <c r="I156" s="219">
        <f>ISI!I67</f>
        <v>1.6435164744735509</v>
      </c>
      <c r="J156" s="219">
        <f>ISI!J67</f>
        <v>1.6045462774633155</v>
      </c>
      <c r="K156" s="219">
        <f>ISI!K67</f>
        <v>1.4061146120923038</v>
      </c>
      <c r="L156" s="219">
        <f>ISI!L67</f>
        <v>1.6367280769049699</v>
      </c>
      <c r="M156" s="219">
        <f>ISI!M67</f>
        <v>1.5749450243679732</v>
      </c>
      <c r="N156" s="219">
        <f>ISI!N67</f>
        <v>1.5478101821825387</v>
      </c>
      <c r="O156" s="219">
        <f>ISI!O67</f>
        <v>1.5148862660457818</v>
      </c>
      <c r="P156" s="219">
        <f>ISI!P67</f>
        <v>1.5244168155792341</v>
      </c>
      <c r="Q156" s="219">
        <f>ISI!Q67</f>
        <v>1.5697627088399788</v>
      </c>
      <c r="R156" s="219">
        <f>ISI!R67</f>
        <v>1.6305439176815415</v>
      </c>
      <c r="S156" s="219">
        <f>ISI!S67</f>
        <v>1.5529694552618838</v>
      </c>
      <c r="T156" s="219">
        <f>ISI!T67</f>
        <v>1.5444234414369757</v>
      </c>
      <c r="U156" s="219">
        <f>ISI!U67</f>
        <v>1.6914649328638123</v>
      </c>
      <c r="V156" s="219">
        <f>ISI!V67</f>
        <v>1.4986765484756384</v>
      </c>
      <c r="W156" s="219">
        <f>ISI!W67</f>
        <v>1.5366002717511476</v>
      </c>
    </row>
    <row r="157" spans="1:23" ht="12" customHeight="1" x14ac:dyDescent="0.25">
      <c r="A157" s="13" t="s">
        <v>20</v>
      </c>
      <c r="B157" s="220">
        <f>NFM!B96</f>
        <v>2.075701886728166</v>
      </c>
      <c r="C157" s="220">
        <f>NFM!C96</f>
        <v>1.9361222189039964</v>
      </c>
      <c r="D157" s="220">
        <f>NFM!D96</f>
        <v>1.9268885309143882</v>
      </c>
      <c r="E157" s="220">
        <f>NFM!E96</f>
        <v>1.8941767282378803</v>
      </c>
      <c r="F157" s="220">
        <f>NFM!F96</f>
        <v>1.8665953914473026</v>
      </c>
      <c r="G157" s="220">
        <f>NFM!G96</f>
        <v>1.828909627288803</v>
      </c>
      <c r="H157" s="220">
        <f>NFM!H96</f>
        <v>1.777125390692474</v>
      </c>
      <c r="I157" s="220">
        <f>NFM!I96</f>
        <v>1.8214512525820232</v>
      </c>
      <c r="J157" s="220">
        <f>NFM!J96</f>
        <v>2.0021867759518943</v>
      </c>
      <c r="K157" s="220">
        <f>NFM!K96</f>
        <v>2.3030070997544452</v>
      </c>
      <c r="L157" s="220">
        <f>NFM!L96</f>
        <v>2.3272890011352834</v>
      </c>
      <c r="M157" s="220">
        <f>NFM!M96</f>
        <v>1.9816385172779243</v>
      </c>
      <c r="N157" s="220">
        <f>NFM!N96</f>
        <v>2.1611479737099137</v>
      </c>
      <c r="O157" s="220">
        <f>NFM!O96</f>
        <v>2.1951847909702833</v>
      </c>
      <c r="P157" s="220">
        <f>NFM!P96</f>
        <v>2.2018765072233646</v>
      </c>
      <c r="Q157" s="220">
        <f>NFM!Q96</f>
        <v>2.2953668763817245</v>
      </c>
      <c r="R157" s="220">
        <f>NFM!R96</f>
        <v>2.1960471006985562</v>
      </c>
      <c r="S157" s="220">
        <f>NFM!S96</f>
        <v>2.3990167572156014</v>
      </c>
      <c r="T157" s="220">
        <f>NFM!T96</f>
        <v>2.4031523677599598</v>
      </c>
      <c r="U157" s="220">
        <f>NFM!U96</f>
        <v>2.3536882432844966</v>
      </c>
      <c r="V157" s="220">
        <f>NFM!V96</f>
        <v>2.4203887159539148</v>
      </c>
      <c r="W157" s="220">
        <f>NFM!W96</f>
        <v>2.2587023019803136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1.0642024163093007</v>
      </c>
      <c r="C159" s="219">
        <f>NFM!C98</f>
        <v>1.1423501151413722</v>
      </c>
      <c r="D159" s="219">
        <f>NFM!D98</f>
        <v>1.1660846334259769</v>
      </c>
      <c r="E159" s="219">
        <f>NFM!E98</f>
        <v>1.1283068370883182</v>
      </c>
      <c r="F159" s="219">
        <f>NFM!F98</f>
        <v>1.140733041520305</v>
      </c>
      <c r="G159" s="219">
        <f>NFM!G98</f>
        <v>1.0992499844846231</v>
      </c>
      <c r="H159" s="219">
        <f>NFM!H98</f>
        <v>1.0998943477503293</v>
      </c>
      <c r="I159" s="219">
        <f>NFM!I98</f>
        <v>1.0852012741687158</v>
      </c>
      <c r="J159" s="219">
        <f>NFM!J98</f>
        <v>0.90034234511337408</v>
      </c>
      <c r="K159" s="219">
        <f>NFM!K98</f>
        <v>1.1837731917080576</v>
      </c>
      <c r="L159" s="219">
        <f>NFM!L98</f>
        <v>1.2751835270376097</v>
      </c>
      <c r="M159" s="219">
        <f>NFM!M98</f>
        <v>1.2150235641758744</v>
      </c>
      <c r="N159" s="219">
        <f>NFM!N98</f>
        <v>1.349713472615155</v>
      </c>
      <c r="O159" s="219">
        <f>NFM!O98</f>
        <v>1.3530642820081427</v>
      </c>
      <c r="P159" s="219">
        <f>NFM!P98</f>
        <v>1.3605479372532323</v>
      </c>
      <c r="Q159" s="219">
        <f>NFM!Q98</f>
        <v>1.3396734597074922</v>
      </c>
      <c r="R159" s="219">
        <f>NFM!R98</f>
        <v>1.3680945945255492</v>
      </c>
      <c r="S159" s="219">
        <f>NFM!S98</f>
        <v>1.473594311537139</v>
      </c>
      <c r="T159" s="219">
        <f>NFM!T98</f>
        <v>1.3441690262774411</v>
      </c>
      <c r="U159" s="219">
        <f>NFM!U98</f>
        <v>1.3044331531568492</v>
      </c>
      <c r="V159" s="219">
        <f>NFM!V98</f>
        <v>1.3584841875882947</v>
      </c>
      <c r="W159" s="219">
        <f>NFM!W98</f>
        <v>1.2995075552738231</v>
      </c>
    </row>
    <row r="160" spans="1:23" ht="12" customHeight="1" x14ac:dyDescent="0.25">
      <c r="A160" s="26" t="s">
        <v>44</v>
      </c>
      <c r="B160" s="221">
        <f>NFM!B99</f>
        <v>1.0546054675533296</v>
      </c>
      <c r="C160" s="221">
        <f>NFM!C99</f>
        <v>1.144804202409397</v>
      </c>
      <c r="D160" s="221">
        <f>NFM!D99</f>
        <v>1.1732065184979323</v>
      </c>
      <c r="E160" s="221">
        <f>NFM!E99</f>
        <v>1.1331913191769019</v>
      </c>
      <c r="F160" s="221">
        <f>NFM!F99</f>
        <v>1.1483050333251874</v>
      </c>
      <c r="G160" s="221">
        <f>NFM!G99</f>
        <v>1.1010877952762763</v>
      </c>
      <c r="H160" s="221">
        <f>NFM!H99</f>
        <v>1.1019191479331534</v>
      </c>
      <c r="I160" s="221">
        <f>NFM!I99</f>
        <v>1.0879310472008423</v>
      </c>
      <c r="J160" s="221">
        <f>NFM!J99</f>
        <v>0.89172457123680349</v>
      </c>
      <c r="K160" s="221">
        <f>NFM!K99</f>
        <v>1.1892578384815582</v>
      </c>
      <c r="L160" s="221">
        <f>NFM!L99</f>
        <v>1.2768074771325308</v>
      </c>
      <c r="M160" s="221">
        <f>NFM!M99</f>
        <v>1.2195156810850847</v>
      </c>
      <c r="N160" s="221">
        <f>NFM!N99</f>
        <v>1.3565107189427292</v>
      </c>
      <c r="O160" s="221">
        <f>NFM!O99</f>
        <v>1.3588083056528375</v>
      </c>
      <c r="P160" s="221">
        <f>NFM!P99</f>
        <v>1.3605479372532323</v>
      </c>
      <c r="Q160" s="221">
        <f>NFM!Q99</f>
        <v>1.3396734597074922</v>
      </c>
      <c r="R160" s="221">
        <f>NFM!R99</f>
        <v>1.3680945945255492</v>
      </c>
      <c r="S160" s="221">
        <f>NFM!S99</f>
        <v>1.473594311537139</v>
      </c>
      <c r="T160" s="221">
        <f>NFM!T99</f>
        <v>1.3441690262774411</v>
      </c>
      <c r="U160" s="221">
        <f>NFM!U99</f>
        <v>1.3044331531568492</v>
      </c>
      <c r="V160" s="221">
        <f>NFM!V99</f>
        <v>1.3584841875882947</v>
      </c>
      <c r="W160" s="221">
        <f>NFM!W99</f>
        <v>1.2995075552738231</v>
      </c>
    </row>
    <row r="161" spans="1:23" ht="12" customHeight="1" x14ac:dyDescent="0.25">
      <c r="A161" s="27" t="s">
        <v>81</v>
      </c>
      <c r="B161" s="222">
        <f>NFM!B100</f>
        <v>1.363599533989571</v>
      </c>
      <c r="C161" s="222">
        <f>NFM!C100</f>
        <v>1.061937344390915</v>
      </c>
      <c r="D161" s="222">
        <f>NFM!D100</f>
        <v>0.96018187466875982</v>
      </c>
      <c r="E161" s="222">
        <f>NFM!E100</f>
        <v>0.99184704762532172</v>
      </c>
      <c r="F161" s="222">
        <f>NFM!F100</f>
        <v>0.92146415556298034</v>
      </c>
      <c r="G161" s="222">
        <f>NFM!G100</f>
        <v>1.0458810324764858</v>
      </c>
      <c r="H161" s="222">
        <f>NFM!H100</f>
        <v>1.0453630034574866</v>
      </c>
      <c r="I161" s="222">
        <f>NFM!I100</f>
        <v>1.01400846421026</v>
      </c>
      <c r="J161" s="222">
        <f>NFM!J100</f>
        <v>1.1579980815399546</v>
      </c>
      <c r="K161" s="222">
        <f>NFM!K100</f>
        <v>1.0749085849545095</v>
      </c>
      <c r="L161" s="222">
        <f>NFM!L100</f>
        <v>1.2307830144646634</v>
      </c>
      <c r="M161" s="222">
        <f>NFM!M100</f>
        <v>1.0684328753836083</v>
      </c>
      <c r="N161" s="222">
        <f>NFM!N100</f>
        <v>1.1112665123685777</v>
      </c>
      <c r="O161" s="222">
        <f>NFM!O100</f>
        <v>1.1408389055793366</v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3.1788444926183024</v>
      </c>
      <c r="C162" s="219">
        <f>NFM!C101</f>
        <v>2.6177561482908858</v>
      </c>
      <c r="D162" s="219">
        <f>NFM!D101</f>
        <v>2.5421361276781127</v>
      </c>
      <c r="E162" s="219">
        <f>NFM!E101</f>
        <v>2.5448635065508651</v>
      </c>
      <c r="F162" s="219">
        <f>NFM!F101</f>
        <v>2.4450223162014231</v>
      </c>
      <c r="G162" s="219">
        <f>NFM!G101</f>
        <v>2.3951422118866343</v>
      </c>
      <c r="H162" s="219">
        <f>NFM!H101</f>
        <v>2.3077818158343351</v>
      </c>
      <c r="I162" s="219">
        <f>NFM!I101</f>
        <v>2.3791347977597894</v>
      </c>
      <c r="J162" s="219">
        <f>NFM!J101</f>
        <v>2.99554710455324</v>
      </c>
      <c r="K162" s="219">
        <f>NFM!K101</f>
        <v>2.9726330651494073</v>
      </c>
      <c r="L162" s="219">
        <f>NFM!L101</f>
        <v>3.2161167135957083</v>
      </c>
      <c r="M162" s="219">
        <f>NFM!M101</f>
        <v>2.6637650450880961</v>
      </c>
      <c r="N162" s="219">
        <f>NFM!N101</f>
        <v>2.9538545302052315</v>
      </c>
      <c r="O162" s="219">
        <f>NFM!O101</f>
        <v>3.0484712988680456</v>
      </c>
      <c r="P162" s="219">
        <f>NFM!P101</f>
        <v>2.8876133070114069</v>
      </c>
      <c r="Q162" s="219">
        <f>NFM!Q101</f>
        <v>3.1830856376128249</v>
      </c>
      <c r="R162" s="219">
        <f>NFM!R101</f>
        <v>2.9850080910367804</v>
      </c>
      <c r="S162" s="219">
        <f>NFM!S101</f>
        <v>3.2501792901300006</v>
      </c>
      <c r="T162" s="219">
        <f>NFM!T101</f>
        <v>3.3738727853656196</v>
      </c>
      <c r="U162" s="219">
        <f>NFM!U101</f>
        <v>3.3680816656732255</v>
      </c>
      <c r="V162" s="219">
        <f>NFM!V101</f>
        <v>3.3246467421663439</v>
      </c>
      <c r="W162" s="219">
        <f>NFM!W101</f>
        <v>3.1333266074293054</v>
      </c>
    </row>
    <row r="163" spans="1:23" ht="12" customHeight="1" x14ac:dyDescent="0.25">
      <c r="A163" s="13" t="s">
        <v>21</v>
      </c>
      <c r="B163" s="220">
        <f>CHI!B100</f>
        <v>1.784551187719926</v>
      </c>
      <c r="C163" s="220">
        <f>CHI!C100</f>
        <v>1.7801749220187251</v>
      </c>
      <c r="D163" s="220">
        <f>CHI!D100</f>
        <v>1.8283787641011773</v>
      </c>
      <c r="E163" s="220">
        <f>CHI!E100</f>
        <v>1.6813294458131955</v>
      </c>
      <c r="F163" s="220">
        <f>CHI!F100</f>
        <v>1.8207839683868356</v>
      </c>
      <c r="G163" s="220">
        <f>CHI!G100</f>
        <v>1.7019467639717731</v>
      </c>
      <c r="H163" s="220">
        <f>CHI!H100</f>
        <v>1.7513916630838482</v>
      </c>
      <c r="I163" s="220">
        <f>CHI!I100</f>
        <v>1.7452139831784439</v>
      </c>
      <c r="J163" s="220">
        <f>CHI!J100</f>
        <v>1.6482671212446085</v>
      </c>
      <c r="K163" s="220">
        <f>CHI!K100</f>
        <v>1.9107902724708703</v>
      </c>
      <c r="L163" s="220">
        <f>CHI!L100</f>
        <v>2.0563520574839074</v>
      </c>
      <c r="M163" s="220">
        <f>CHI!M100</f>
        <v>2.0632046698317712</v>
      </c>
      <c r="N163" s="220">
        <f>CHI!N100</f>
        <v>2.0115814898532127</v>
      </c>
      <c r="O163" s="220">
        <f>CHI!O100</f>
        <v>2.2356946997566944</v>
      </c>
      <c r="P163" s="220">
        <f>CHI!P100</f>
        <v>2.194237718378977</v>
      </c>
      <c r="Q163" s="220">
        <f>CHI!Q100</f>
        <v>2.113848592372535</v>
      </c>
      <c r="R163" s="220">
        <f>CHI!R100</f>
        <v>2.2459098882455817</v>
      </c>
      <c r="S163" s="220">
        <f>CHI!S100</f>
        <v>2.1716881184483654</v>
      </c>
      <c r="T163" s="220">
        <f>CHI!T100</f>
        <v>2.321438896073277</v>
      </c>
      <c r="U163" s="220">
        <f>CHI!U100</f>
        <v>2.387109981288758</v>
      </c>
      <c r="V163" s="220">
        <f>CHI!V100</f>
        <v>1.3765107651751038</v>
      </c>
      <c r="W163" s="220">
        <f>CHI!W100</f>
        <v>2.047067596877473</v>
      </c>
    </row>
    <row r="164" spans="1:23" ht="12" customHeight="1" x14ac:dyDescent="0.25">
      <c r="A164" s="14" t="s">
        <v>89</v>
      </c>
      <c r="B164" s="219">
        <f>CHI!B101</f>
        <v>2.1045220007819236</v>
      </c>
      <c r="C164" s="219">
        <f>CHI!C101</f>
        <v>2.1202836280348976</v>
      </c>
      <c r="D164" s="219">
        <f>CHI!D101</f>
        <v>2.2232556117507656</v>
      </c>
      <c r="E164" s="219">
        <f>CHI!E101</f>
        <v>1.9453820160011641</v>
      </c>
      <c r="F164" s="219">
        <f>CHI!F101</f>
        <v>2.0678279439875098</v>
      </c>
      <c r="G164" s="219">
        <f>CHI!G101</f>
        <v>2.0018052511250093</v>
      </c>
      <c r="H164" s="219">
        <f>CHI!H101</f>
        <v>2.07579630826775</v>
      </c>
      <c r="I164" s="219">
        <f>CHI!I101</f>
        <v>2.056698866323921</v>
      </c>
      <c r="J164" s="219">
        <f>CHI!J101</f>
        <v>1.9504294485052815</v>
      </c>
      <c r="K164" s="219">
        <f>CHI!K101</f>
        <v>2.2799069550559676</v>
      </c>
      <c r="L164" s="219">
        <f>CHI!L101</f>
        <v>2.5187888330773354</v>
      </c>
      <c r="M164" s="219">
        <f>CHI!M101</f>
        <v>2.5201768234733191</v>
      </c>
      <c r="N164" s="219">
        <f>CHI!N101</f>
        <v>2.4752221013835567</v>
      </c>
      <c r="O164" s="219">
        <f>CHI!O101</f>
        <v>2.7320518675299419</v>
      </c>
      <c r="P164" s="219">
        <f>CHI!P101</f>
        <v>2.5797913472071161</v>
      </c>
      <c r="Q164" s="219">
        <f>CHI!Q101</f>
        <v>2.4543273460759458</v>
      </c>
      <c r="R164" s="219">
        <f>CHI!R101</f>
        <v>2.6358473293577047</v>
      </c>
      <c r="S164" s="219">
        <f>CHI!S101</f>
        <v>2.5381612708919485</v>
      </c>
      <c r="T164" s="219">
        <f>CHI!T101</f>
        <v>2.7213145488851809</v>
      </c>
      <c r="U164" s="219">
        <f>CHI!U101</f>
        <v>2.859113186309981</v>
      </c>
      <c r="V164" s="219">
        <f>CHI!V101</f>
        <v>1.6706908890083945</v>
      </c>
      <c r="W164" s="219">
        <f>CHI!W101</f>
        <v>2.5673518588708322</v>
      </c>
    </row>
    <row r="165" spans="1:23" ht="12" customHeight="1" x14ac:dyDescent="0.25">
      <c r="A165" s="14" t="s">
        <v>47</v>
      </c>
      <c r="B165" s="219">
        <f>CHI!B102</f>
        <v>0.6742852100032819</v>
      </c>
      <c r="C165" s="219">
        <f>CHI!C102</f>
        <v>0.64548879586869068</v>
      </c>
      <c r="D165" s="219">
        <f>CHI!D102</f>
        <v>0.68294245180468571</v>
      </c>
      <c r="E165" s="219">
        <f>CHI!E102</f>
        <v>0.78364163647833962</v>
      </c>
      <c r="F165" s="219">
        <f>CHI!F102</f>
        <v>0.92266922447574362</v>
      </c>
      <c r="G165" s="219">
        <f>CHI!G102</f>
        <v>0.73421166534562876</v>
      </c>
      <c r="H165" s="219">
        <f>CHI!H102</f>
        <v>0.75146673401805386</v>
      </c>
      <c r="I165" s="219">
        <f>CHI!I102</f>
        <v>0.74551909333780531</v>
      </c>
      <c r="J165" s="219">
        <f>CHI!J102</f>
        <v>0.57978720773586734</v>
      </c>
      <c r="K165" s="219">
        <f>CHI!K102</f>
        <v>0.80726821447267993</v>
      </c>
      <c r="L165" s="219">
        <f>CHI!L102</f>
        <v>0.69234334288833743</v>
      </c>
      <c r="M165" s="219">
        <f>CHI!M102</f>
        <v>0.69534801727456963</v>
      </c>
      <c r="N165" s="219">
        <f>CHI!N102</f>
        <v>0.66922332570957621</v>
      </c>
      <c r="O165" s="219">
        <f>CHI!O102</f>
        <v>0.63845451788655339</v>
      </c>
      <c r="P165" s="219">
        <f>CHI!P102</f>
        <v>0.79490698821772954</v>
      </c>
      <c r="Q165" s="219">
        <f>CHI!Q102</f>
        <v>0.85836267036875491</v>
      </c>
      <c r="R165" s="219">
        <f>CHI!R102</f>
        <v>0.684392369219185</v>
      </c>
      <c r="S165" s="219">
        <f>CHI!S102</f>
        <v>0.50946742937673084</v>
      </c>
      <c r="T165" s="219">
        <f>CHI!T102</f>
        <v>0.58381439069058694</v>
      </c>
      <c r="U165" s="219">
        <f>CHI!U102</f>
        <v>0.59232022885490843</v>
      </c>
      <c r="V165" s="219">
        <f>CHI!V102</f>
        <v>0.53871851540682347</v>
      </c>
      <c r="W165" s="219">
        <f>CHI!W102</f>
        <v>0.53639174290467895</v>
      </c>
    </row>
    <row r="166" spans="1:23" ht="12" customHeight="1" x14ac:dyDescent="0.25">
      <c r="A166" s="14" t="s">
        <v>48</v>
      </c>
      <c r="B166" s="219">
        <f>CHI!B103</f>
        <v>0.53468329789762847</v>
      </c>
      <c r="C166" s="219">
        <f>CHI!C103</f>
        <v>0.50986000534750087</v>
      </c>
      <c r="D166" s="219">
        <f>CHI!D103</f>
        <v>0.54371479473422857</v>
      </c>
      <c r="E166" s="219">
        <f>CHI!E103</f>
        <v>0.62234199977207405</v>
      </c>
      <c r="F166" s="219">
        <f>CHI!F103</f>
        <v>0.74697627636112518</v>
      </c>
      <c r="G166" s="219">
        <f>CHI!G103</f>
        <v>0.59177255790989758</v>
      </c>
      <c r="H166" s="219">
        <f>CHI!H103</f>
        <v>0.60781869931037424</v>
      </c>
      <c r="I166" s="219">
        <f>CHI!I103</f>
        <v>0.60406091406528473</v>
      </c>
      <c r="J166" s="219">
        <f>CHI!J103</f>
        <v>0.45558462199203059</v>
      </c>
      <c r="K166" s="219">
        <f>CHI!K103</f>
        <v>0.61907278772357677</v>
      </c>
      <c r="L166" s="219">
        <f>CHI!L103</f>
        <v>0.56173998031756267</v>
      </c>
      <c r="M166" s="219">
        <f>CHI!M103</f>
        <v>0.5093628671419953</v>
      </c>
      <c r="N166" s="219">
        <f>CHI!N103</f>
        <v>0.51833810142207137</v>
      </c>
      <c r="O166" s="219">
        <f>CHI!O103</f>
        <v>0.45364583747126103</v>
      </c>
      <c r="P166" s="219">
        <f>CHI!P103</f>
        <v>0.54493071839253915</v>
      </c>
      <c r="Q166" s="219">
        <f>CHI!Q103</f>
        <v>0.55236521693106355</v>
      </c>
      <c r="R166" s="219">
        <f>CHI!R103</f>
        <v>0.34066882963620015</v>
      </c>
      <c r="S166" s="219">
        <f>CHI!S103</f>
        <v>0.23384701801177638</v>
      </c>
      <c r="T166" s="219">
        <f>CHI!T103</f>
        <v>0.31029339087716518</v>
      </c>
      <c r="U166" s="219">
        <f>CHI!U103</f>
        <v>0.29297712639308715</v>
      </c>
      <c r="V166" s="219">
        <f>CHI!V103</f>
        <v>0.3058454656420268</v>
      </c>
      <c r="W166" s="219">
        <f>CHI!W103</f>
        <v>0.3166562638637298</v>
      </c>
    </row>
    <row r="167" spans="1:23" ht="12" customHeight="1" x14ac:dyDescent="0.25">
      <c r="A167" s="13" t="s">
        <v>22</v>
      </c>
      <c r="B167" s="220">
        <f>NMM!B76</f>
        <v>6.2393026607500648</v>
      </c>
      <c r="C167" s="220">
        <f>NMM!C76</f>
        <v>6.0914583946049952</v>
      </c>
      <c r="D167" s="220">
        <f>NMM!D76</f>
        <v>6.3887040129375441</v>
      </c>
      <c r="E167" s="220">
        <f>NMM!E76</f>
        <v>6.5792899428209122</v>
      </c>
      <c r="F167" s="220">
        <f>NMM!F76</f>
        <v>6.6531501795853902</v>
      </c>
      <c r="G167" s="220">
        <f>NMM!G76</f>
        <v>7.3527322466967497</v>
      </c>
      <c r="H167" s="220">
        <f>NMM!H76</f>
        <v>7.4167837987741931</v>
      </c>
      <c r="I167" s="220">
        <f>NMM!I76</f>
        <v>7.2175986440052631</v>
      </c>
      <c r="J167" s="220">
        <f>NMM!J76</f>
        <v>7.2409561903851021</v>
      </c>
      <c r="K167" s="220">
        <f>NMM!K76</f>
        <v>7.0650036338115401</v>
      </c>
      <c r="L167" s="220">
        <f>NMM!L76</f>
        <v>7.2436805317018678</v>
      </c>
      <c r="M167" s="220">
        <f>NMM!M76</f>
        <v>7.2745105599873634</v>
      </c>
      <c r="N167" s="220">
        <f>NMM!N76</f>
        <v>7.5105294632061517</v>
      </c>
      <c r="O167" s="220">
        <f>NMM!O76</f>
        <v>8.4739579729810366</v>
      </c>
      <c r="P167" s="220">
        <f>NMM!P76</f>
        <v>8.3725030064707298</v>
      </c>
      <c r="Q167" s="220">
        <f>NMM!Q76</f>
        <v>8.382679615241047</v>
      </c>
      <c r="R167" s="220">
        <f>NMM!R76</f>
        <v>8.609007563875906</v>
      </c>
      <c r="S167" s="220">
        <f>NMM!S76</f>
        <v>8.301286316128424</v>
      </c>
      <c r="T167" s="220">
        <f>NMM!T76</f>
        <v>8.2316697211200545</v>
      </c>
      <c r="U167" s="220">
        <f>NMM!U76</f>
        <v>7.9686402548067639</v>
      </c>
      <c r="V167" s="220">
        <f>NMM!V76</f>
        <v>7.5527226163217982</v>
      </c>
      <c r="W167" s="220">
        <f>NMM!W76</f>
        <v>7.9693689995928851</v>
      </c>
    </row>
    <row r="168" spans="1:23" ht="12" customHeight="1" x14ac:dyDescent="0.25">
      <c r="A168" s="14" t="s">
        <v>49</v>
      </c>
      <c r="B168" s="219">
        <f>NMM!B77</f>
        <v>10.548994119810027</v>
      </c>
      <c r="C168" s="219">
        <f>NMM!C77</f>
        <v>10.729582132628087</v>
      </c>
      <c r="D168" s="219">
        <f>NMM!D77</f>
        <v>11.381707045826998</v>
      </c>
      <c r="E168" s="219">
        <f>NMM!E77</f>
        <v>12.367429011417507</v>
      </c>
      <c r="F168" s="219">
        <f>NMM!F77</f>
        <v>12.03942900908015</v>
      </c>
      <c r="G168" s="219">
        <f>NMM!G77</f>
        <v>13.174476453865335</v>
      </c>
      <c r="H168" s="219">
        <f>NMM!H77</f>
        <v>12.61838115970353</v>
      </c>
      <c r="I168" s="219">
        <f>NMM!I77</f>
        <v>12.519106717673559</v>
      </c>
      <c r="J168" s="219">
        <f>NMM!J77</f>
        <v>12.536544422753266</v>
      </c>
      <c r="K168" s="219">
        <f>NMM!K77</f>
        <v>13.818250778809674</v>
      </c>
      <c r="L168" s="219">
        <f>NMM!L77</f>
        <v>14.930189114517537</v>
      </c>
      <c r="M168" s="219">
        <f>NMM!M77</f>
        <v>17.446157291858917</v>
      </c>
      <c r="N168" s="219">
        <f>NMM!N77</f>
        <v>16.786772982918198</v>
      </c>
      <c r="O168" s="219">
        <f>NMM!O77</f>
        <v>12.986305463096951</v>
      </c>
      <c r="P168" s="219">
        <f>NMM!P77</f>
        <v>12.49991206004508</v>
      </c>
      <c r="Q168" s="219">
        <f>NMM!Q77</f>
        <v>13.340715605068823</v>
      </c>
      <c r="R168" s="219">
        <f>NMM!R77</f>
        <v>12.355324839698863</v>
      </c>
      <c r="S168" s="219">
        <f>NMM!S77</f>
        <v>11.314271141574389</v>
      </c>
      <c r="T168" s="219">
        <f>NMM!T77</f>
        <v>11.728624853191468</v>
      </c>
      <c r="U168" s="219">
        <f>NMM!U77</f>
        <v>11.166788382703011</v>
      </c>
      <c r="V168" s="219">
        <f>NMM!V77</f>
        <v>11.11695301532097</v>
      </c>
      <c r="W168" s="219">
        <f>NMM!W77</f>
        <v>11.949730964999267</v>
      </c>
    </row>
    <row r="169" spans="1:23" ht="12" customHeight="1" x14ac:dyDescent="0.25">
      <c r="A169" s="14" t="s">
        <v>50</v>
      </c>
      <c r="B169" s="219">
        <f>NMM!B78</f>
        <v>2.745496824426493</v>
      </c>
      <c r="C169" s="219">
        <f>NMM!C78</f>
        <v>2.5395359704809621</v>
      </c>
      <c r="D169" s="219">
        <f>NMM!D78</f>
        <v>2.7379269468672889</v>
      </c>
      <c r="E169" s="219">
        <f>NMM!E78</f>
        <v>2.6913906293275569</v>
      </c>
      <c r="F169" s="219">
        <f>NMM!F78</f>
        <v>2.7695967020325352</v>
      </c>
      <c r="G169" s="219">
        <f>NMM!G78</f>
        <v>3.174574532626131</v>
      </c>
      <c r="H169" s="219">
        <f>NMM!H78</f>
        <v>3.2105578243501602</v>
      </c>
      <c r="I169" s="219">
        <f>NMM!I78</f>
        <v>3.120660115535105</v>
      </c>
      <c r="J169" s="219">
        <f>NMM!J78</f>
        <v>3.0748523080136052</v>
      </c>
      <c r="K169" s="219">
        <f>NMM!K78</f>
        <v>3.1056282541813935</v>
      </c>
      <c r="L169" s="219">
        <f>NMM!L78</f>
        <v>3.0464315382735117</v>
      </c>
      <c r="M169" s="219">
        <f>NMM!M78</f>
        <v>3.1300706184360756</v>
      </c>
      <c r="N169" s="219">
        <f>NMM!N78</f>
        <v>3.11905057470599</v>
      </c>
      <c r="O169" s="219">
        <f>NMM!O78</f>
        <v>3.1374831871357931</v>
      </c>
      <c r="P169" s="219">
        <f>NMM!P78</f>
        <v>3.0564542231792737</v>
      </c>
      <c r="Q169" s="219">
        <f>NMM!Q78</f>
        <v>3.1334210503458797</v>
      </c>
      <c r="R169" s="219">
        <f>NMM!R78</f>
        <v>3.0733530987871807</v>
      </c>
      <c r="S169" s="219">
        <f>NMM!S78</f>
        <v>3.1565912239629745</v>
      </c>
      <c r="T169" s="219">
        <f>NMM!T78</f>
        <v>3.0844642028156826</v>
      </c>
      <c r="U169" s="219">
        <f>NMM!U78</f>
        <v>2.9514083212063977</v>
      </c>
      <c r="V169" s="219">
        <f>NMM!V78</f>
        <v>2.4786491727373887</v>
      </c>
      <c r="W169" s="219">
        <f>NMM!W78</f>
        <v>2.6564378865203557</v>
      </c>
    </row>
    <row r="170" spans="1:23" ht="12" customHeight="1" x14ac:dyDescent="0.25">
      <c r="A170" s="14" t="s">
        <v>58</v>
      </c>
      <c r="B170" s="219">
        <f>NMM!B79</f>
        <v>2.8877911044792635</v>
      </c>
      <c r="C170" s="219">
        <f>NMM!C79</f>
        <v>2.6699245236106055</v>
      </c>
      <c r="D170" s="219">
        <f>NMM!D79</f>
        <v>2.9368625846581264</v>
      </c>
      <c r="E170" s="219">
        <f>NMM!E79</f>
        <v>2.9486996561299859</v>
      </c>
      <c r="F170" s="219">
        <f>NMM!F79</f>
        <v>2.9699214337816406</v>
      </c>
      <c r="G170" s="219">
        <f>NMM!G79</f>
        <v>3.378159526794672</v>
      </c>
      <c r="H170" s="219">
        <f>NMM!H79</f>
        <v>3.3719992288684111</v>
      </c>
      <c r="I170" s="219">
        <f>NMM!I79</f>
        <v>3.3072960235390072</v>
      </c>
      <c r="J170" s="219">
        <f>NMM!J79</f>
        <v>3.3516865629815862</v>
      </c>
      <c r="K170" s="219">
        <f>NMM!K79</f>
        <v>3.2935178012766655</v>
      </c>
      <c r="L170" s="219">
        <f>NMM!L79</f>
        <v>3.2822134355352479</v>
      </c>
      <c r="M170" s="219">
        <f>NMM!M79</f>
        <v>3.373780192814261</v>
      </c>
      <c r="N170" s="219">
        <f>NMM!N79</f>
        <v>3.2673497736311155</v>
      </c>
      <c r="O170" s="219">
        <f>NMM!O79</f>
        <v>2.5278546197974534</v>
      </c>
      <c r="P170" s="219">
        <f>NMM!P79</f>
        <v>2.4460142974529795</v>
      </c>
      <c r="Q170" s="219">
        <f>NMM!Q79</f>
        <v>2.6269705931683962</v>
      </c>
      <c r="R170" s="219">
        <f>NMM!R79</f>
        <v>2.3865319312905884</v>
      </c>
      <c r="S170" s="219">
        <f>NMM!S79</f>
        <v>2.3696509804040984</v>
      </c>
      <c r="T170" s="219">
        <f>NMM!T79</f>
        <v>2.3883403997918995</v>
      </c>
      <c r="U170" s="219">
        <f>NMM!U79</f>
        <v>2.3078884157276263</v>
      </c>
      <c r="V170" s="219">
        <f>NMM!V79</f>
        <v>2.3380588742918968</v>
      </c>
      <c r="W170" s="219">
        <f>NMM!W79</f>
        <v>2.2110154624379166</v>
      </c>
    </row>
    <row r="171" spans="1:23" ht="12" customHeight="1" x14ac:dyDescent="0.25">
      <c r="A171" s="13" t="s">
        <v>23</v>
      </c>
      <c r="B171" s="220">
        <f>PPA!B74</f>
        <v>0.2846293131881143</v>
      </c>
      <c r="C171" s="220">
        <f>PPA!C74</f>
        <v>0.2937720246840877</v>
      </c>
      <c r="D171" s="220">
        <f>PPA!D74</f>
        <v>0.29775703085416577</v>
      </c>
      <c r="E171" s="220">
        <f>PPA!E74</f>
        <v>0.33975600700761632</v>
      </c>
      <c r="F171" s="220">
        <f>PPA!F74</f>
        <v>0.33436395850194767</v>
      </c>
      <c r="G171" s="220">
        <f>PPA!G74</f>
        <v>0.30216503394423971</v>
      </c>
      <c r="H171" s="220">
        <f>PPA!H74</f>
        <v>0.27468501139248441</v>
      </c>
      <c r="I171" s="220">
        <f>PPA!I74</f>
        <v>0.22611096864187138</v>
      </c>
      <c r="J171" s="220">
        <f>PPA!J74</f>
        <v>0.22903763332815472</v>
      </c>
      <c r="K171" s="220">
        <f>PPA!K74</f>
        <v>0.18534128577426343</v>
      </c>
      <c r="L171" s="220">
        <f>PPA!L74</f>
        <v>0.1834784509980481</v>
      </c>
      <c r="M171" s="220">
        <f>PPA!M74</f>
        <v>0.16018261041839177</v>
      </c>
      <c r="N171" s="220">
        <f>PPA!N74</f>
        <v>0.15047975608926437</v>
      </c>
      <c r="O171" s="220">
        <f>PPA!O74</f>
        <v>0.12523230854739775</v>
      </c>
      <c r="P171" s="220">
        <f>PPA!P74</f>
        <v>9.6013173531414281E-2</v>
      </c>
      <c r="Q171" s="220">
        <f>PPA!Q74</f>
        <v>9.1104198372764275E-2</v>
      </c>
      <c r="R171" s="220">
        <f>PPA!R74</f>
        <v>8.9296051177636518E-2</v>
      </c>
      <c r="S171" s="220">
        <f>PPA!S74</f>
        <v>0.10549325000091984</v>
      </c>
      <c r="T171" s="220">
        <f>PPA!T74</f>
        <v>0.11746660336464862</v>
      </c>
      <c r="U171" s="220">
        <f>PPA!U74</f>
        <v>0.10575694107992105</v>
      </c>
      <c r="V171" s="220">
        <f>PPA!V74</f>
        <v>8.8843728728971658E-2</v>
      </c>
      <c r="W171" s="220">
        <f>PPA!W74</f>
        <v>0.1042803346193467</v>
      </c>
    </row>
    <row r="172" spans="1:23" ht="12" customHeight="1" x14ac:dyDescent="0.25">
      <c r="A172" s="14" t="s">
        <v>52</v>
      </c>
      <c r="B172" s="219">
        <f>PPA!B75</f>
        <v>0.25161226625082855</v>
      </c>
      <c r="C172" s="219">
        <f>PPA!C75</f>
        <v>0.25685483621844296</v>
      </c>
      <c r="D172" s="219">
        <f>PPA!D75</f>
        <v>0.26078740241295628</v>
      </c>
      <c r="E172" s="219">
        <f>PPA!E75</f>
        <v>0.2979388331531676</v>
      </c>
      <c r="F172" s="219">
        <f>PPA!F75</f>
        <v>0.29113219441421029</v>
      </c>
      <c r="G172" s="219">
        <f>PPA!G75</f>
        <v>0.26384057598085703</v>
      </c>
      <c r="H172" s="219">
        <f>PPA!H75</f>
        <v>0.24013701306243332</v>
      </c>
      <c r="I172" s="219">
        <f>PPA!I75</f>
        <v>0.19894875992688862</v>
      </c>
      <c r="J172" s="219">
        <f>PPA!J75</f>
        <v>0.20002042238032977</v>
      </c>
      <c r="K172" s="219">
        <f>PPA!K75</f>
        <v>0.16446471416236061</v>
      </c>
      <c r="L172" s="219">
        <f>PPA!L75</f>
        <v>0.1629535133942554</v>
      </c>
      <c r="M172" s="219">
        <f>PPA!M75</f>
        <v>0.14173563724003552</v>
      </c>
      <c r="N172" s="219">
        <f>PPA!N75</f>
        <v>0.13253627135851906</v>
      </c>
      <c r="O172" s="219">
        <f>PPA!O75</f>
        <v>0.11076724313280592</v>
      </c>
      <c r="P172" s="219">
        <f>PPA!P75</f>
        <v>8.608368439709721E-2</v>
      </c>
      <c r="Q172" s="219">
        <f>PPA!Q75</f>
        <v>8.2363100499443884E-2</v>
      </c>
      <c r="R172" s="219">
        <f>PPA!R75</f>
        <v>8.0826516457878195E-2</v>
      </c>
      <c r="S172" s="219">
        <f>PPA!S75</f>
        <v>9.5010483976249671E-2</v>
      </c>
      <c r="T172" s="219">
        <f>PPA!T75</f>
        <v>0.10592428024759135</v>
      </c>
      <c r="U172" s="219">
        <f>PPA!U75</f>
        <v>9.6190372015407991E-2</v>
      </c>
      <c r="V172" s="219">
        <f>PPA!V75</f>
        <v>8.1737505817875283E-2</v>
      </c>
      <c r="W172" s="219">
        <f>PPA!W75</f>
        <v>9.6628847119514999E-2</v>
      </c>
    </row>
    <row r="173" spans="1:23" ht="12" customHeight="1" x14ac:dyDescent="0.25">
      <c r="A173" s="14" t="s">
        <v>59</v>
      </c>
      <c r="B173" s="219">
        <f>PPA!B76</f>
        <v>0.33923828510777904</v>
      </c>
      <c r="C173" s="219">
        <f>PPA!C76</f>
        <v>0.35329173914887457</v>
      </c>
      <c r="D173" s="219">
        <f>PPA!D76</f>
        <v>0.35812789439832482</v>
      </c>
      <c r="E173" s="219">
        <f>PPA!E76</f>
        <v>0.40833109965777548</v>
      </c>
      <c r="F173" s="219">
        <f>PPA!F76</f>
        <v>0.40417402021877979</v>
      </c>
      <c r="G173" s="219">
        <f>PPA!G76</f>
        <v>0.36439752902636274</v>
      </c>
      <c r="H173" s="219">
        <f>PPA!H76</f>
        <v>0.32810145947173353</v>
      </c>
      <c r="I173" s="219">
        <f>PPA!I76</f>
        <v>0.27072804411650886</v>
      </c>
      <c r="J173" s="219">
        <f>PPA!J76</f>
        <v>0.27542024294570427</v>
      </c>
      <c r="K173" s="219">
        <f>PPA!K76</f>
        <v>0.21854123811354034</v>
      </c>
      <c r="L173" s="219">
        <f>PPA!L76</f>
        <v>0.21584758564735693</v>
      </c>
      <c r="M173" s="219">
        <f>PPA!M76</f>
        <v>0.18951751728635624</v>
      </c>
      <c r="N173" s="219">
        <f>PPA!N76</f>
        <v>0.17835997035127382</v>
      </c>
      <c r="O173" s="219">
        <f>PPA!O76</f>
        <v>0.14658314082695609</v>
      </c>
      <c r="P173" s="219">
        <f>PPA!P76</f>
        <v>0.11323207967519699</v>
      </c>
      <c r="Q173" s="219">
        <f>PPA!Q76</f>
        <v>0.10590908366527635</v>
      </c>
      <c r="R173" s="219">
        <f>PPA!R76</f>
        <v>0.10378599757394191</v>
      </c>
      <c r="S173" s="219">
        <f>PPA!S76</f>
        <v>0.12317122173251016</v>
      </c>
      <c r="T173" s="219">
        <f>PPA!T76</f>
        <v>0.1366930092119541</v>
      </c>
      <c r="U173" s="219">
        <f>PPA!U76</f>
        <v>0.12241565320738836</v>
      </c>
      <c r="V173" s="219">
        <f>PPA!V76</f>
        <v>0.10093800052821973</v>
      </c>
      <c r="W173" s="219">
        <f>PPA!W76</f>
        <v>0.11758438260567507</v>
      </c>
    </row>
    <row r="174" spans="1:23" ht="12" customHeight="1" x14ac:dyDescent="0.25">
      <c r="A174" s="14" t="s">
        <v>60</v>
      </c>
      <c r="B174" s="219">
        <f>PPA!B77</f>
        <v>1.6133783567625751E-2</v>
      </c>
      <c r="C174" s="219">
        <f>PPA!C77</f>
        <v>1.3491847932915116E-2</v>
      </c>
      <c r="D174" s="219">
        <f>PPA!D77</f>
        <v>9.4755672537009412E-3</v>
      </c>
      <c r="E174" s="219">
        <f>PPA!E77</f>
        <v>1.7895225551442434E-2</v>
      </c>
      <c r="F174" s="219">
        <f>PPA!F77</f>
        <v>1.1938575830299397E-2</v>
      </c>
      <c r="G174" s="219">
        <f>PPA!G77</f>
        <v>8.9911829324698239E-3</v>
      </c>
      <c r="H174" s="219">
        <f>PPA!H77</f>
        <v>9.4066300625293559E-3</v>
      </c>
      <c r="I174" s="219">
        <f>PPA!I77</f>
        <v>6.63621228025743E-3</v>
      </c>
      <c r="J174" s="219">
        <f>PPA!J77</f>
        <v>5.9761273462415106E-3</v>
      </c>
      <c r="K174" s="219">
        <f>PPA!K77</f>
        <v>9.3099374378325453E-3</v>
      </c>
      <c r="L174" s="219">
        <f>PPA!L77</f>
        <v>8.1878210433180831E-3</v>
      </c>
      <c r="M174" s="219">
        <f>PPA!M77</f>
        <v>7.176824015339635E-3</v>
      </c>
      <c r="N174" s="219">
        <f>PPA!N77</f>
        <v>6.890834899346881E-3</v>
      </c>
      <c r="O174" s="219">
        <f>PPA!O77</f>
        <v>8.1339163271646787E-3</v>
      </c>
      <c r="P174" s="219">
        <f>PPA!P77</f>
        <v>8.3642985191868056E-3</v>
      </c>
      <c r="Q174" s="219">
        <f>PPA!Q77</f>
        <v>1.4807015987552635E-2</v>
      </c>
      <c r="R174" s="219">
        <f>PPA!R77</f>
        <v>1.4944174885685425E-2</v>
      </c>
      <c r="S174" s="219">
        <f>PPA!S77</f>
        <v>1.9104993633803205E-2</v>
      </c>
      <c r="T174" s="219">
        <f>PPA!T77</f>
        <v>2.7966703405508924E-2</v>
      </c>
      <c r="U174" s="219">
        <f>PPA!U77</f>
        <v>3.4628583366034846E-2</v>
      </c>
      <c r="V174" s="219">
        <f>PPA!V77</f>
        <v>3.3998902508862693E-2</v>
      </c>
      <c r="W174" s="219">
        <f>PPA!W77</f>
        <v>4.4965629271774436E-2</v>
      </c>
    </row>
    <row r="175" spans="1:23" ht="12" customHeight="1" x14ac:dyDescent="0.25">
      <c r="A175" s="15" t="s">
        <v>61</v>
      </c>
      <c r="B175" s="223">
        <f>FBT!B$38</f>
        <v>1.4188859990776066</v>
      </c>
      <c r="C175" s="223">
        <f>FBT!C$38</f>
        <v>1.4484896401774989</v>
      </c>
      <c r="D175" s="223">
        <f>FBT!D$38</f>
        <v>1.5143029702450004</v>
      </c>
      <c r="E175" s="223">
        <f>FBT!E$38</f>
        <v>1.6377162814733404</v>
      </c>
      <c r="F175" s="223">
        <f>FBT!F$38</f>
        <v>1.5403383601511023</v>
      </c>
      <c r="G175" s="223">
        <f>FBT!G$38</f>
        <v>1.3449031189559009</v>
      </c>
      <c r="H175" s="223">
        <f>FBT!H$38</f>
        <v>1.3012380624164857</v>
      </c>
      <c r="I175" s="223">
        <f>FBT!I$38</f>
        <v>1.1638946324136632</v>
      </c>
      <c r="J175" s="223">
        <f>FBT!J$38</f>
        <v>1.1540423937037418</v>
      </c>
      <c r="K175" s="223">
        <f>FBT!K$38</f>
        <v>1.1810170028215345</v>
      </c>
      <c r="L175" s="223">
        <f>FBT!L$38</f>
        <v>1.1267306130756058</v>
      </c>
      <c r="M175" s="223">
        <f>FBT!M$38</f>
        <v>1.1201959526255143</v>
      </c>
      <c r="N175" s="223">
        <f>FBT!N$38</f>
        <v>1.1214222348862322</v>
      </c>
      <c r="O175" s="223">
        <f>FBT!O$38</f>
        <v>1.0600333637679098</v>
      </c>
      <c r="P175" s="223">
        <f>FBT!P$38</f>
        <v>1.0680170074123916</v>
      </c>
      <c r="Q175" s="223">
        <f>FBT!Q$38</f>
        <v>0.93525784039375237</v>
      </c>
      <c r="R175" s="223">
        <f>FBT!R$38</f>
        <v>0.93380691976410701</v>
      </c>
      <c r="S175" s="223">
        <f>FBT!S$38</f>
        <v>0.83382908509408959</v>
      </c>
      <c r="T175" s="223">
        <f>FBT!T$38</f>
        <v>0.85529061710175003</v>
      </c>
      <c r="U175" s="223">
        <f>FBT!U$38</f>
        <v>0.81817786838788387</v>
      </c>
      <c r="V175" s="223">
        <f>FBT!V$38</f>
        <v>0.62294698562216821</v>
      </c>
      <c r="W175" s="223">
        <f>FBT!W$38</f>
        <v>0.56970132440342081</v>
      </c>
    </row>
    <row r="176" spans="1:23" ht="12" customHeight="1" x14ac:dyDescent="0.25">
      <c r="A176" s="12" t="s">
        <v>62</v>
      </c>
      <c r="B176" s="219">
        <f>TRE!B$38</f>
        <v>0.73103366246373369</v>
      </c>
      <c r="C176" s="219">
        <f>TRE!C$38</f>
        <v>0.78872241581146485</v>
      </c>
      <c r="D176" s="219">
        <f>TRE!D$38</f>
        <v>0.78404252583692247</v>
      </c>
      <c r="E176" s="219">
        <f>TRE!E$38</f>
        <v>0.93504839066127265</v>
      </c>
      <c r="F176" s="219">
        <f>TRE!F$38</f>
        <v>0.93781370438533107</v>
      </c>
      <c r="G176" s="219">
        <f>TRE!G$38</f>
        <v>0.77437783473432442</v>
      </c>
      <c r="H176" s="219">
        <f>TRE!H$38</f>
        <v>0.767057637103428</v>
      </c>
      <c r="I176" s="219">
        <f>TRE!I$38</f>
        <v>0.73340909519247111</v>
      </c>
      <c r="J176" s="219">
        <f>TRE!J$38</f>
        <v>0.72156830132557448</v>
      </c>
      <c r="K176" s="219">
        <f>TRE!K$38</f>
        <v>0.70060434739004163</v>
      </c>
      <c r="L176" s="219">
        <f>TRE!L$38</f>
        <v>0.68536342022158769</v>
      </c>
      <c r="M176" s="219">
        <f>TRE!M$38</f>
        <v>0.53163969893904506</v>
      </c>
      <c r="N176" s="219">
        <f>TRE!N$38</f>
        <v>0.53462620664580995</v>
      </c>
      <c r="O176" s="219">
        <f>TRE!O$38</f>
        <v>0.54662428710982303</v>
      </c>
      <c r="P176" s="219">
        <f>TRE!P$38</f>
        <v>0.47211562328664414</v>
      </c>
      <c r="Q176" s="219">
        <f>TRE!Q$38</f>
        <v>0.33514179176599512</v>
      </c>
      <c r="R176" s="219">
        <f>TRE!R$38</f>
        <v>0.40806923384375637</v>
      </c>
      <c r="S176" s="219">
        <f>TRE!S$38</f>
        <v>0.51927992278053603</v>
      </c>
      <c r="T176" s="219">
        <f>TRE!T$38</f>
        <v>0.57784057274244383</v>
      </c>
      <c r="U176" s="219">
        <f>TRE!U$38</f>
        <v>0.50085728826395248</v>
      </c>
      <c r="V176" s="219">
        <f>TRE!V$38</f>
        <v>0.28749428828026447</v>
      </c>
      <c r="W176" s="219">
        <f>TRE!W$38</f>
        <v>0.33912285848641766</v>
      </c>
    </row>
    <row r="177" spans="1:23" ht="12" customHeight="1" x14ac:dyDescent="0.25">
      <c r="A177" s="12" t="s">
        <v>63</v>
      </c>
      <c r="B177" s="219">
        <f>MAE!B$38</f>
        <v>1.3044234600808204</v>
      </c>
      <c r="C177" s="219">
        <f>MAE!C$38</f>
        <v>1.1985293354915976</v>
      </c>
      <c r="D177" s="219">
        <f>MAE!D$38</f>
        <v>1.2349746467204155</v>
      </c>
      <c r="E177" s="219">
        <f>MAE!E$38</f>
        <v>1.4571881571650469</v>
      </c>
      <c r="F177" s="219">
        <f>MAE!F$38</f>
        <v>1.3938225780253422</v>
      </c>
      <c r="G177" s="219">
        <f>MAE!G$38</f>
        <v>0.99437997798999911</v>
      </c>
      <c r="H177" s="219">
        <f>MAE!H$38</f>
        <v>0.95442135055303101</v>
      </c>
      <c r="I177" s="219">
        <f>MAE!I$38</f>
        <v>0.9746906839735473</v>
      </c>
      <c r="J177" s="219">
        <f>MAE!J$38</f>
        <v>1.0035591477863413</v>
      </c>
      <c r="K177" s="219">
        <f>MAE!K$38</f>
        <v>0.65221377044108275</v>
      </c>
      <c r="L177" s="219">
        <f>MAE!L$38</f>
        <v>0.45550049734655823</v>
      </c>
      <c r="M177" s="219">
        <f>MAE!M$38</f>
        <v>0.38500928320898498</v>
      </c>
      <c r="N177" s="219">
        <f>MAE!N$38</f>
        <v>0.40606338416996279</v>
      </c>
      <c r="O177" s="219">
        <f>MAE!O$38</f>
        <v>0.37655018161472564</v>
      </c>
      <c r="P177" s="219">
        <f>MAE!P$38</f>
        <v>0.33127694573712696</v>
      </c>
      <c r="Q177" s="219">
        <f>MAE!Q$38</f>
        <v>0.36706189713218318</v>
      </c>
      <c r="R177" s="219">
        <f>MAE!R$38</f>
        <v>0.37042164122916005</v>
      </c>
      <c r="S177" s="219">
        <f>MAE!S$38</f>
        <v>0.35286258236790796</v>
      </c>
      <c r="T177" s="219">
        <f>MAE!T$38</f>
        <v>0.32813518549826137</v>
      </c>
      <c r="U177" s="219">
        <f>MAE!U$38</f>
        <v>0.27681184271558462</v>
      </c>
      <c r="V177" s="219">
        <f>MAE!V$38</f>
        <v>0.21153846063697551</v>
      </c>
      <c r="W177" s="219">
        <f>MAE!W$38</f>
        <v>0.23715647817881913</v>
      </c>
    </row>
    <row r="178" spans="1:23" ht="12" customHeight="1" x14ac:dyDescent="0.25">
      <c r="A178" s="12" t="s">
        <v>64</v>
      </c>
      <c r="B178" s="219">
        <f>TEL!B$38</f>
        <v>1.2667714686508902</v>
      </c>
      <c r="C178" s="219">
        <f>TEL!C$38</f>
        <v>1.5305187584971087</v>
      </c>
      <c r="D178" s="219">
        <f>TEL!D$38</f>
        <v>1.5429660349016256</v>
      </c>
      <c r="E178" s="219">
        <f>TEL!E$38</f>
        <v>1.6630100159445063</v>
      </c>
      <c r="F178" s="219">
        <f>TEL!F$38</f>
        <v>1.6014737467535205</v>
      </c>
      <c r="G178" s="219">
        <f>TEL!G$38</f>
        <v>1.251420728674058</v>
      </c>
      <c r="H178" s="219">
        <f>TEL!H$38</f>
        <v>1.1358849092122598</v>
      </c>
      <c r="I178" s="219">
        <f>TEL!I$38</f>
        <v>1.2470489190771044</v>
      </c>
      <c r="J178" s="219">
        <f>TEL!J$38</f>
        <v>0.98512416946187464</v>
      </c>
      <c r="K178" s="219">
        <f>TEL!K$38</f>
        <v>1.1994847944789768</v>
      </c>
      <c r="L178" s="219">
        <f>TEL!L$38</f>
        <v>1.1627004553501044</v>
      </c>
      <c r="M178" s="219">
        <f>TEL!M$38</f>
        <v>1.1920054773119289</v>
      </c>
      <c r="N178" s="219">
        <f>TEL!N$38</f>
        <v>1.1522807957192656</v>
      </c>
      <c r="O178" s="219">
        <f>TEL!O$38</f>
        <v>1.1611123550606606</v>
      </c>
      <c r="P178" s="219">
        <f>TEL!P$38</f>
        <v>0.84079746388577348</v>
      </c>
      <c r="Q178" s="219">
        <f>TEL!Q$38</f>
        <v>0.70473229439961593</v>
      </c>
      <c r="R178" s="219">
        <f>TEL!R$38</f>
        <v>0.6696626960722063</v>
      </c>
      <c r="S178" s="219">
        <f>TEL!S$38</f>
        <v>0.54865909752366315</v>
      </c>
      <c r="T178" s="219">
        <f>TEL!T$38</f>
        <v>0.43700660053272383</v>
      </c>
      <c r="U178" s="219">
        <f>TEL!U$38</f>
        <v>0.4319310070231136</v>
      </c>
      <c r="V178" s="219">
        <f>TEL!V$38</f>
        <v>0.34082997163837636</v>
      </c>
      <c r="W178" s="219">
        <f>TEL!W$38</f>
        <v>0.35253900050853826</v>
      </c>
    </row>
    <row r="179" spans="1:23" ht="12" customHeight="1" x14ac:dyDescent="0.25">
      <c r="A179" s="12" t="s">
        <v>65</v>
      </c>
      <c r="B179" s="219">
        <f>WWP!B$38</f>
        <v>7.52232906093524E-2</v>
      </c>
      <c r="C179" s="219">
        <f>WWP!C$38</f>
        <v>0.13899149970545585</v>
      </c>
      <c r="D179" s="219">
        <f>WWP!D$38</f>
        <v>0.21609015535476456</v>
      </c>
      <c r="E179" s="219">
        <f>WWP!E$38</f>
        <v>0.20254873362816952</v>
      </c>
      <c r="F179" s="219">
        <f>WWP!F$38</f>
        <v>0.19726575879026653</v>
      </c>
      <c r="G179" s="219">
        <f>WWP!G$38</f>
        <v>9.1971158383517534E-2</v>
      </c>
      <c r="H179" s="219">
        <f>WWP!H$38</f>
        <v>9.8114718607735504E-2</v>
      </c>
      <c r="I179" s="219">
        <f>WWP!I$38</f>
        <v>9.7573595627041237E-2</v>
      </c>
      <c r="J179" s="219">
        <f>WWP!J$38</f>
        <v>9.5777351867789753E-2</v>
      </c>
      <c r="K179" s="219">
        <f>WWP!K$38</f>
        <v>9.8832730990014231E-2</v>
      </c>
      <c r="L179" s="219">
        <f>WWP!L$38</f>
        <v>0.10836516449390934</v>
      </c>
      <c r="M179" s="219">
        <f>WWP!M$38</f>
        <v>0.11282405291915483</v>
      </c>
      <c r="N179" s="219">
        <f>WWP!N$38</f>
        <v>8.8249791233145553E-2</v>
      </c>
      <c r="O179" s="219">
        <f>WWP!O$38</f>
        <v>6.2575851975242194E-2</v>
      </c>
      <c r="P179" s="219">
        <f>WWP!P$38</f>
        <v>4.4271615427564477E-2</v>
      </c>
      <c r="Q179" s="219">
        <f>WWP!Q$38</f>
        <v>5.0114956312122733E-2</v>
      </c>
      <c r="R179" s="219">
        <f>WWP!R$38</f>
        <v>0.12244475008683611</v>
      </c>
      <c r="S179" s="219">
        <f>WWP!S$38</f>
        <v>0.11879034396233003</v>
      </c>
      <c r="T179" s="219">
        <f>WWP!T$38</f>
        <v>0.14181998844230384</v>
      </c>
      <c r="U179" s="219">
        <f>WWP!U$38</f>
        <v>0.13184524022095956</v>
      </c>
      <c r="V179" s="219">
        <f>WWP!V$38</f>
        <v>0.10124190113678497</v>
      </c>
      <c r="W179" s="219">
        <f>WWP!W$38</f>
        <v>0.10485537358360503</v>
      </c>
    </row>
    <row r="180" spans="1:23" ht="12" customHeight="1" x14ac:dyDescent="0.25">
      <c r="A180" s="16" t="s">
        <v>66</v>
      </c>
      <c r="B180" s="224">
        <f>OIS!B$38</f>
        <v>0.74824961218945707</v>
      </c>
      <c r="C180" s="224">
        <f>OIS!C$38</f>
        <v>0.40264441980720445</v>
      </c>
      <c r="D180" s="224">
        <f>OIS!D$38</f>
        <v>0.42945782062522231</v>
      </c>
      <c r="E180" s="224">
        <f>OIS!E$38</f>
        <v>0.67180218770125355</v>
      </c>
      <c r="F180" s="224">
        <f>OIS!F$38</f>
        <v>0.64297107391885566</v>
      </c>
      <c r="G180" s="224">
        <f>OIS!G$38</f>
        <v>0.87891765536681954</v>
      </c>
      <c r="H180" s="224">
        <f>OIS!H$38</f>
        <v>0.91077593014318126</v>
      </c>
      <c r="I180" s="224">
        <f>OIS!I$38</f>
        <v>0.92638658945230401</v>
      </c>
      <c r="J180" s="224">
        <f>OIS!J$38</f>
        <v>0.95035711853178806</v>
      </c>
      <c r="K180" s="224">
        <f>OIS!K$38</f>
        <v>0.82401244833871912</v>
      </c>
      <c r="L180" s="224">
        <f>OIS!L$38</f>
        <v>0.94645948525760626</v>
      </c>
      <c r="M180" s="224">
        <f>OIS!M$38</f>
        <v>1.0702168353037447</v>
      </c>
      <c r="N180" s="224">
        <f>OIS!N$38</f>
        <v>0.98942149670363999</v>
      </c>
      <c r="O180" s="224">
        <f>OIS!O$38</f>
        <v>0.94035009940162861</v>
      </c>
      <c r="P180" s="224">
        <f>OIS!P$38</f>
        <v>0.98043882692734841</v>
      </c>
      <c r="Q180" s="224">
        <f>OIS!Q$38</f>
        <v>0.8911722476134063</v>
      </c>
      <c r="R180" s="224">
        <f>OIS!R$38</f>
        <v>0.89363831654309944</v>
      </c>
      <c r="S180" s="224">
        <f>OIS!S$38</f>
        <v>0.80778516062819894</v>
      </c>
      <c r="T180" s="224">
        <f>OIS!T$38</f>
        <v>0.7948045465954473</v>
      </c>
      <c r="U180" s="224">
        <f>OIS!U$38</f>
        <v>0.81905530869871368</v>
      </c>
      <c r="V180" s="224">
        <f>OIS!V$38</f>
        <v>1.3654731986396766</v>
      </c>
      <c r="W180" s="224">
        <f>OIS!W$38</f>
        <v>1.266089157215865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SE: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12264.834823731195</v>
      </c>
      <c r="C5" s="225">
        <f t="shared" si="0"/>
        <v>11372.252794496071</v>
      </c>
      <c r="D5" s="225">
        <f t="shared" si="0"/>
        <v>11388.165864143934</v>
      </c>
      <c r="E5" s="225">
        <f t="shared" si="0"/>
        <v>11499.881599311819</v>
      </c>
      <c r="F5" s="225">
        <f t="shared" si="0"/>
        <v>11590.946259672564</v>
      </c>
      <c r="G5" s="225">
        <f t="shared" si="0"/>
        <v>11537.5966466025</v>
      </c>
      <c r="H5" s="225">
        <f t="shared" si="0"/>
        <v>11905.755631985754</v>
      </c>
      <c r="I5" s="225">
        <f t="shared" si="0"/>
        <v>12012.11126397185</v>
      </c>
      <c r="J5" s="225">
        <f t="shared" si="0"/>
        <v>11678.110232157378</v>
      </c>
      <c r="K5" s="225">
        <f t="shared" si="0"/>
        <v>10894.58116938851</v>
      </c>
      <c r="L5" s="225">
        <f t="shared" si="0"/>
        <v>11649.777214100821</v>
      </c>
      <c r="M5" s="225">
        <f t="shared" si="0"/>
        <v>11290.403955287169</v>
      </c>
      <c r="N5" s="225">
        <f t="shared" si="0"/>
        <v>11244.09836629343</v>
      </c>
      <c r="O5" s="225">
        <f t="shared" si="0"/>
        <v>11029.727858984776</v>
      </c>
      <c r="P5" s="225">
        <f t="shared" si="0"/>
        <v>10799.075322441426</v>
      </c>
      <c r="Q5" s="225">
        <f t="shared" si="0"/>
        <v>11019.170335338982</v>
      </c>
      <c r="R5" s="225">
        <f t="shared" si="0"/>
        <v>10971.244282027164</v>
      </c>
      <c r="S5" s="225">
        <f t="shared" si="0"/>
        <v>10917.194496988432</v>
      </c>
      <c r="T5" s="225">
        <f t="shared" si="0"/>
        <v>11013.37755803783</v>
      </c>
      <c r="U5" s="225">
        <f t="shared" si="0"/>
        <v>10891.751504727252</v>
      </c>
      <c r="V5" s="225">
        <f t="shared" si="0"/>
        <v>11154.427515046122</v>
      </c>
      <c r="W5" s="225">
        <f t="shared" si="0"/>
        <v>11120.714875320882</v>
      </c>
    </row>
    <row r="6" spans="1:23" ht="12" customHeight="1" x14ac:dyDescent="0.25">
      <c r="A6" s="202" t="s">
        <v>92</v>
      </c>
      <c r="B6" s="226">
        <v>126.49352486731436</v>
      </c>
      <c r="C6" s="226">
        <v>128.66506503664868</v>
      </c>
      <c r="D6" s="226">
        <v>129.00973737785355</v>
      </c>
      <c r="E6" s="226">
        <v>125.83205499320403</v>
      </c>
      <c r="F6" s="226">
        <v>127.8681089077991</v>
      </c>
      <c r="G6" s="226">
        <v>125.07318188301923</v>
      </c>
      <c r="H6" s="226">
        <v>125.04119827303256</v>
      </c>
      <c r="I6" s="226">
        <v>125.97059446460295</v>
      </c>
      <c r="J6" s="226">
        <v>127.71572175002146</v>
      </c>
      <c r="K6" s="226">
        <v>120.0147568304796</v>
      </c>
      <c r="L6" s="226">
        <v>129.70943025313773</v>
      </c>
      <c r="M6" s="226">
        <v>126.29652744844242</v>
      </c>
      <c r="N6" s="226">
        <v>126.65462213579578</v>
      </c>
      <c r="O6" s="226">
        <v>126.23459458944406</v>
      </c>
      <c r="P6" s="226">
        <v>123.49214101286225</v>
      </c>
      <c r="Q6" s="226">
        <v>125.74245165597389</v>
      </c>
      <c r="R6" s="226">
        <v>126.74946087780566</v>
      </c>
      <c r="S6" s="226">
        <v>127.49073887624522</v>
      </c>
      <c r="T6" s="226">
        <v>128.75688625411178</v>
      </c>
      <c r="U6" s="226">
        <v>126.97040993746685</v>
      </c>
      <c r="V6" s="226">
        <v>127.18594311678723</v>
      </c>
      <c r="W6" s="226">
        <v>129.54490607219046</v>
      </c>
    </row>
    <row r="7" spans="1:23" ht="12" customHeight="1" x14ac:dyDescent="0.25">
      <c r="A7" s="202" t="s">
        <v>93</v>
      </c>
      <c r="B7" s="226">
        <v>178.3788667886127</v>
      </c>
      <c r="C7" s="226">
        <v>179.17415689130726</v>
      </c>
      <c r="D7" s="226">
        <v>179.35245035947088</v>
      </c>
      <c r="E7" s="226">
        <v>193.96274731513805</v>
      </c>
      <c r="F7" s="226">
        <v>201.42088599060841</v>
      </c>
      <c r="G7" s="226">
        <v>194.42259876211921</v>
      </c>
      <c r="H7" s="226">
        <v>192.71498134344012</v>
      </c>
      <c r="I7" s="226">
        <v>191.59779875559713</v>
      </c>
      <c r="J7" s="226">
        <v>183.50247431522814</v>
      </c>
      <c r="K7" s="226">
        <v>164.19497259604103</v>
      </c>
      <c r="L7" s="226">
        <v>177.70331114206758</v>
      </c>
      <c r="M7" s="226">
        <v>171.61111496370702</v>
      </c>
      <c r="N7" s="226">
        <v>172.73180242910595</v>
      </c>
      <c r="O7" s="226">
        <v>169.96541432120853</v>
      </c>
      <c r="P7" s="226">
        <v>169.76955952105192</v>
      </c>
      <c r="Q7" s="226">
        <v>170.90007800211731</v>
      </c>
      <c r="R7" s="226">
        <v>170.31050217865061</v>
      </c>
      <c r="S7" s="226">
        <v>167.18125563172683</v>
      </c>
      <c r="T7" s="226">
        <v>165.96016609041843</v>
      </c>
      <c r="U7" s="226">
        <v>163.81815759602318</v>
      </c>
      <c r="V7" s="226">
        <v>164.27695790073059</v>
      </c>
      <c r="W7" s="226">
        <v>161.2833324409286</v>
      </c>
    </row>
    <row r="8" spans="1:23" ht="12" customHeight="1" x14ac:dyDescent="0.25">
      <c r="A8" s="202" t="s">
        <v>94</v>
      </c>
      <c r="B8" s="226">
        <v>464.72616741108777</v>
      </c>
      <c r="C8" s="226">
        <v>456.49643370512308</v>
      </c>
      <c r="D8" s="226">
        <v>452.9695322068012</v>
      </c>
      <c r="E8" s="226">
        <v>465.80283661946606</v>
      </c>
      <c r="F8" s="226">
        <v>474.60819005617566</v>
      </c>
      <c r="G8" s="226">
        <v>468.99737216950285</v>
      </c>
      <c r="H8" s="226">
        <v>476.15745557872714</v>
      </c>
      <c r="I8" s="226">
        <v>480.79968659658368</v>
      </c>
      <c r="J8" s="226">
        <v>466.02296209062416</v>
      </c>
      <c r="K8" s="226">
        <v>423.89532392489633</v>
      </c>
      <c r="L8" s="226">
        <v>454.67088936086162</v>
      </c>
      <c r="M8" s="226">
        <v>442.07668691784272</v>
      </c>
      <c r="N8" s="226">
        <v>439.33741000441762</v>
      </c>
      <c r="O8" s="226">
        <v>432.48505970609494</v>
      </c>
      <c r="P8" s="226">
        <v>430.53190105451404</v>
      </c>
      <c r="Q8" s="226">
        <v>434.17138105261688</v>
      </c>
      <c r="R8" s="226">
        <v>430.70251615943556</v>
      </c>
      <c r="S8" s="226">
        <v>427.32031980411261</v>
      </c>
      <c r="T8" s="226">
        <v>426.73058086195613</v>
      </c>
      <c r="U8" s="226">
        <v>425.01263728988476</v>
      </c>
      <c r="V8" s="226">
        <v>429.88255637175104</v>
      </c>
      <c r="W8" s="226">
        <v>425.19692994473371</v>
      </c>
    </row>
    <row r="9" spans="1:23" ht="12" customHeight="1" x14ac:dyDescent="0.25">
      <c r="A9" s="202" t="s">
        <v>95</v>
      </c>
      <c r="B9" s="226">
        <v>369.19695327653284</v>
      </c>
      <c r="C9" s="226">
        <v>362.68553870592331</v>
      </c>
      <c r="D9" s="226">
        <v>363.34657159069741</v>
      </c>
      <c r="E9" s="226">
        <v>391.89950548358615</v>
      </c>
      <c r="F9" s="226">
        <v>405.17087444998373</v>
      </c>
      <c r="G9" s="226">
        <v>392.86241657243346</v>
      </c>
      <c r="H9" s="226">
        <v>394.66580047644953</v>
      </c>
      <c r="I9" s="226">
        <v>394.92433794908146</v>
      </c>
      <c r="J9" s="226">
        <v>378.47281865008677</v>
      </c>
      <c r="K9" s="226">
        <v>340.97040596033281</v>
      </c>
      <c r="L9" s="226">
        <v>364.99471948730519</v>
      </c>
      <c r="M9" s="226">
        <v>350.1334844648577</v>
      </c>
      <c r="N9" s="226">
        <v>348.67408086548272</v>
      </c>
      <c r="O9" s="226">
        <v>343.145502243588</v>
      </c>
      <c r="P9" s="226">
        <v>345.19483728975223</v>
      </c>
      <c r="Q9" s="226">
        <v>346.7853914285156</v>
      </c>
      <c r="R9" s="226">
        <v>344.69435247811805</v>
      </c>
      <c r="S9" s="226">
        <v>336.77859827805713</v>
      </c>
      <c r="T9" s="226">
        <v>332.41458140950851</v>
      </c>
      <c r="U9" s="226">
        <v>330.7026816219572</v>
      </c>
      <c r="V9" s="226">
        <v>334.4211426711567</v>
      </c>
      <c r="W9" s="226">
        <v>324.68619891987385</v>
      </c>
    </row>
    <row r="10" spans="1:23" ht="12" customHeight="1" x14ac:dyDescent="0.25">
      <c r="A10" s="36" t="s">
        <v>96</v>
      </c>
      <c r="B10" s="227">
        <f t="shared" ref="B10:W10" si="1">SUM(B11:B15)</f>
        <v>201.35368654999607</v>
      </c>
      <c r="C10" s="227">
        <f t="shared" si="1"/>
        <v>206.38482119178306</v>
      </c>
      <c r="D10" s="227">
        <f t="shared" si="1"/>
        <v>204.90469171848051</v>
      </c>
      <c r="E10" s="227">
        <f t="shared" si="1"/>
        <v>205.14686423231052</v>
      </c>
      <c r="F10" s="227">
        <f t="shared" si="1"/>
        <v>209.75356277689258</v>
      </c>
      <c r="G10" s="227">
        <f t="shared" si="1"/>
        <v>199.36470211655509</v>
      </c>
      <c r="H10" s="227">
        <f t="shared" si="1"/>
        <v>198.77793477031111</v>
      </c>
      <c r="I10" s="227">
        <f t="shared" si="1"/>
        <v>199.07355223855754</v>
      </c>
      <c r="J10" s="227">
        <f t="shared" si="1"/>
        <v>201.09740434336362</v>
      </c>
      <c r="K10" s="227">
        <f t="shared" si="1"/>
        <v>178.53915240236057</v>
      </c>
      <c r="L10" s="227">
        <f t="shared" si="1"/>
        <v>191.15921309104536</v>
      </c>
      <c r="M10" s="227">
        <f t="shared" si="1"/>
        <v>187.35371643609076</v>
      </c>
      <c r="N10" s="227">
        <f t="shared" si="1"/>
        <v>188.48954218263637</v>
      </c>
      <c r="O10" s="227">
        <f t="shared" si="1"/>
        <v>183.73406399055816</v>
      </c>
      <c r="P10" s="227">
        <f t="shared" si="1"/>
        <v>180.69365214102856</v>
      </c>
      <c r="Q10" s="227">
        <f t="shared" si="1"/>
        <v>177.13219286093519</v>
      </c>
      <c r="R10" s="227">
        <f t="shared" si="1"/>
        <v>175.39364228413123</v>
      </c>
      <c r="S10" s="227">
        <f t="shared" si="1"/>
        <v>177.74926889450475</v>
      </c>
      <c r="T10" s="227">
        <f t="shared" si="1"/>
        <v>176.46287562028382</v>
      </c>
      <c r="U10" s="227">
        <f t="shared" si="1"/>
        <v>171.84036239823692</v>
      </c>
      <c r="V10" s="227">
        <f t="shared" si="1"/>
        <v>169.13369907360064</v>
      </c>
      <c r="W10" s="227">
        <f t="shared" si="1"/>
        <v>167.45454059914812</v>
      </c>
    </row>
    <row r="11" spans="1:23" ht="12" customHeight="1" x14ac:dyDescent="0.25">
      <c r="A11" s="37" t="s">
        <v>83</v>
      </c>
      <c r="B11" s="228">
        <v>10.358685175613179</v>
      </c>
      <c r="C11" s="228">
        <v>6.9727151315947005</v>
      </c>
      <c r="D11" s="228">
        <v>7.3846591109936401</v>
      </c>
      <c r="E11" s="228">
        <v>12.332484992366185</v>
      </c>
      <c r="F11" s="228">
        <v>10.847822189260226</v>
      </c>
      <c r="G11" s="228">
        <v>5.1812283057133346</v>
      </c>
      <c r="H11" s="228">
        <v>5.1660685096452239</v>
      </c>
      <c r="I11" s="228">
        <v>4.7416015724230816</v>
      </c>
      <c r="J11" s="228">
        <v>4.706376109259133</v>
      </c>
      <c r="K11" s="228">
        <v>3.9299012800711237</v>
      </c>
      <c r="L11" s="228">
        <v>4.1809210800539747</v>
      </c>
      <c r="M11" s="228">
        <v>3.8589849997635435</v>
      </c>
      <c r="N11" s="228">
        <v>3.2929299101178087</v>
      </c>
      <c r="O11" s="228">
        <v>3.1646796886403736</v>
      </c>
      <c r="P11" s="228">
        <v>3.1848255338164453</v>
      </c>
      <c r="Q11" s="228">
        <v>2.9890795205593723</v>
      </c>
      <c r="R11" s="228">
        <v>3.9547838584322408</v>
      </c>
      <c r="S11" s="228">
        <v>3.5716553684441168</v>
      </c>
      <c r="T11" s="228">
        <v>4.1363150549204439</v>
      </c>
      <c r="U11" s="228">
        <v>4.1458050369945632</v>
      </c>
      <c r="V11" s="228">
        <v>8.7735403719193492</v>
      </c>
      <c r="W11" s="228">
        <v>11.424166995847239</v>
      </c>
    </row>
    <row r="12" spans="1:23" ht="12" customHeight="1" x14ac:dyDescent="0.25">
      <c r="A12" s="37" t="s">
        <v>72</v>
      </c>
      <c r="B12" s="228">
        <v>4.359737976576044</v>
      </c>
      <c r="C12" s="228">
        <v>4.9363794536717407</v>
      </c>
      <c r="D12" s="228">
        <v>4.4935780975202269</v>
      </c>
      <c r="E12" s="228">
        <v>6.1410489793643732</v>
      </c>
      <c r="F12" s="228">
        <v>5.9058193526707505</v>
      </c>
      <c r="G12" s="228">
        <v>4.3584524464367513</v>
      </c>
      <c r="H12" s="228">
        <v>4.341885562277338</v>
      </c>
      <c r="I12" s="228">
        <v>4.2186490406263779</v>
      </c>
      <c r="J12" s="228">
        <v>3.0623651860631975</v>
      </c>
      <c r="K12" s="228">
        <v>3.8950753028239111</v>
      </c>
      <c r="L12" s="228">
        <v>3.8210664453085808</v>
      </c>
      <c r="M12" s="228">
        <v>4.2613386647067015</v>
      </c>
      <c r="N12" s="228">
        <v>3.9991208031750389</v>
      </c>
      <c r="O12" s="228">
        <v>2.7566164078616895</v>
      </c>
      <c r="P12" s="228">
        <v>3.4612343277303825</v>
      </c>
      <c r="Q12" s="228">
        <v>4.5739114539031522</v>
      </c>
      <c r="R12" s="228">
        <v>2.5817831145367474</v>
      </c>
      <c r="S12" s="228">
        <v>2.6127156675978034</v>
      </c>
      <c r="T12" s="228">
        <v>4.143510226575521</v>
      </c>
      <c r="U12" s="228">
        <v>4.824583797968514</v>
      </c>
      <c r="V12" s="228">
        <v>6.8655115161226714</v>
      </c>
      <c r="W12" s="228">
        <v>6.8937083438173712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186.63526339780685</v>
      </c>
      <c r="C15" s="229">
        <v>194.47572660651662</v>
      </c>
      <c r="D15" s="229">
        <v>193.02645450996664</v>
      </c>
      <c r="E15" s="229">
        <v>186.67333026057997</v>
      </c>
      <c r="F15" s="229">
        <v>192.99992123496159</v>
      </c>
      <c r="G15" s="229">
        <v>189.82502136440502</v>
      </c>
      <c r="H15" s="229">
        <v>189.26998069838854</v>
      </c>
      <c r="I15" s="229">
        <v>190.11330162550809</v>
      </c>
      <c r="J15" s="229">
        <v>193.32866304804128</v>
      </c>
      <c r="K15" s="229">
        <v>170.71417581946554</v>
      </c>
      <c r="L15" s="229">
        <v>183.15722556568281</v>
      </c>
      <c r="M15" s="229">
        <v>179.23339277162052</v>
      </c>
      <c r="N15" s="229">
        <v>181.19749146934353</v>
      </c>
      <c r="O15" s="229">
        <v>177.81276789405609</v>
      </c>
      <c r="P15" s="229">
        <v>174.04759227948173</v>
      </c>
      <c r="Q15" s="229">
        <v>169.56920188647265</v>
      </c>
      <c r="R15" s="229">
        <v>168.85707531116225</v>
      </c>
      <c r="S15" s="229">
        <v>171.56489785846284</v>
      </c>
      <c r="T15" s="229">
        <v>168.18305033878787</v>
      </c>
      <c r="U15" s="229">
        <v>162.86997356327385</v>
      </c>
      <c r="V15" s="229">
        <v>153.49464718555862</v>
      </c>
      <c r="W15" s="229">
        <v>149.13666525948349</v>
      </c>
    </row>
    <row r="16" spans="1:23" ht="12" customHeight="1" x14ac:dyDescent="0.25">
      <c r="A16" s="39" t="s">
        <v>98</v>
      </c>
      <c r="B16" s="230">
        <f t="shared" ref="B16:W16" si="2">SUM(B17:B26)</f>
        <v>5778.6240373568999</v>
      </c>
      <c r="C16" s="230">
        <f t="shared" si="2"/>
        <v>5014.2521954045324</v>
      </c>
      <c r="D16" s="230">
        <f t="shared" si="2"/>
        <v>5036.8728557177919</v>
      </c>
      <c r="E16" s="230">
        <f t="shared" si="2"/>
        <v>5124.8265674585391</v>
      </c>
      <c r="F16" s="230">
        <f t="shared" si="2"/>
        <v>5084.6346087167976</v>
      </c>
      <c r="G16" s="230">
        <f t="shared" si="2"/>
        <v>5014.1533860179379</v>
      </c>
      <c r="H16" s="230">
        <f t="shared" si="2"/>
        <v>5397.9491957837718</v>
      </c>
      <c r="I16" s="230">
        <f t="shared" si="2"/>
        <v>5439.7925554349995</v>
      </c>
      <c r="J16" s="230">
        <f t="shared" si="2"/>
        <v>5162.603186008052</v>
      </c>
      <c r="K16" s="230">
        <f t="shared" si="2"/>
        <v>5198.1564198336828</v>
      </c>
      <c r="L16" s="230">
        <f t="shared" si="2"/>
        <v>5523.4313426590788</v>
      </c>
      <c r="M16" s="230">
        <f t="shared" si="2"/>
        <v>5231.4741429968972</v>
      </c>
      <c r="N16" s="230">
        <f t="shared" si="2"/>
        <v>5186.786814998728</v>
      </c>
      <c r="O16" s="230">
        <f t="shared" si="2"/>
        <v>5286.3969094417762</v>
      </c>
      <c r="P16" s="230">
        <f t="shared" si="2"/>
        <v>5169.5433245045569</v>
      </c>
      <c r="Q16" s="230">
        <f t="shared" si="2"/>
        <v>5368.1702899403481</v>
      </c>
      <c r="R16" s="230">
        <f t="shared" si="2"/>
        <v>5347.4948134948199</v>
      </c>
      <c r="S16" s="230">
        <f t="shared" si="2"/>
        <v>5232.179836552159</v>
      </c>
      <c r="T16" s="230">
        <f t="shared" si="2"/>
        <v>5270.6688372311428</v>
      </c>
      <c r="U16" s="230">
        <f t="shared" si="2"/>
        <v>5302.5611557086768</v>
      </c>
      <c r="V16" s="230">
        <f t="shared" si="2"/>
        <v>5725.5710641391033</v>
      </c>
      <c r="W16" s="230">
        <f t="shared" si="2"/>
        <v>5707.6483984860897</v>
      </c>
    </row>
    <row r="17" spans="1:23" ht="12" customHeight="1" x14ac:dyDescent="0.25">
      <c r="A17" s="46" t="s">
        <v>30</v>
      </c>
      <c r="B17" s="231">
        <v>72.944917571187844</v>
      </c>
      <c r="C17" s="231">
        <v>50.346779378587186</v>
      </c>
      <c r="D17" s="231">
        <v>54.137219197587797</v>
      </c>
      <c r="E17" s="231">
        <v>53.523330991944718</v>
      </c>
      <c r="F17" s="231">
        <v>61.370108241232657</v>
      </c>
      <c r="G17" s="231">
        <v>65.208277218431434</v>
      </c>
      <c r="H17" s="231">
        <v>69.152455313090002</v>
      </c>
      <c r="I17" s="231">
        <v>66.06574080794941</v>
      </c>
      <c r="J17" s="231">
        <v>56.202996934163913</v>
      </c>
      <c r="K17" s="231">
        <v>47.938831448881139</v>
      </c>
      <c r="L17" s="231">
        <v>46.461760916572359</v>
      </c>
      <c r="M17" s="231">
        <v>48.639203378619456</v>
      </c>
      <c r="N17" s="231">
        <v>50.022574100794294</v>
      </c>
      <c r="O17" s="231">
        <v>50.837331604093983</v>
      </c>
      <c r="P17" s="231">
        <v>48.948258789362811</v>
      </c>
      <c r="Q17" s="231">
        <v>40.731528262467648</v>
      </c>
      <c r="R17" s="231">
        <v>38.258326815587054</v>
      </c>
      <c r="S17" s="231">
        <v>43.584414067958562</v>
      </c>
      <c r="T17" s="231">
        <v>41.722952983437636</v>
      </c>
      <c r="U17" s="231">
        <v>41.805763109540131</v>
      </c>
      <c r="V17" s="231">
        <v>30.218854960656714</v>
      </c>
      <c r="W17" s="231">
        <v>30.151071070030412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117.96690731725661</v>
      </c>
      <c r="C19" s="231">
        <v>119.83470517771384</v>
      </c>
      <c r="D19" s="231">
        <v>145.66410968855854</v>
      </c>
      <c r="E19" s="231">
        <v>150.15549467422613</v>
      </c>
      <c r="F19" s="231">
        <v>161.13990569298613</v>
      </c>
      <c r="G19" s="231">
        <v>159.31899832559688</v>
      </c>
      <c r="H19" s="231">
        <v>141.19381323064849</v>
      </c>
      <c r="I19" s="231">
        <v>143.94388586038136</v>
      </c>
      <c r="J19" s="231">
        <v>144.34399230613639</v>
      </c>
      <c r="K19" s="231">
        <v>136.29871370793177</v>
      </c>
      <c r="L19" s="231">
        <v>140.01347015899196</v>
      </c>
      <c r="M19" s="231">
        <v>149.78781846593068</v>
      </c>
      <c r="N19" s="231">
        <v>141.37346367842468</v>
      </c>
      <c r="O19" s="231">
        <v>142.85460582446507</v>
      </c>
      <c r="P19" s="231">
        <v>147.17933957913198</v>
      </c>
      <c r="Q19" s="231">
        <v>153.04809407641022</v>
      </c>
      <c r="R19" s="231">
        <v>137.62652466696866</v>
      </c>
      <c r="S19" s="231">
        <v>139.77802213154311</v>
      </c>
      <c r="T19" s="231">
        <v>143.56079718201241</v>
      </c>
      <c r="U19" s="231">
        <v>146.48446634752565</v>
      </c>
      <c r="V19" s="231">
        <v>105.19366724134358</v>
      </c>
      <c r="W19" s="231">
        <v>107.48619614995938</v>
      </c>
    </row>
    <row r="20" spans="1:23" ht="12" customHeight="1" x14ac:dyDescent="0.25">
      <c r="A20" s="46" t="s">
        <v>83</v>
      </c>
      <c r="B20" s="231">
        <v>153.96101080203465</v>
      </c>
      <c r="C20" s="231">
        <v>125.42863994690553</v>
      </c>
      <c r="D20" s="231">
        <v>124.05311534625382</v>
      </c>
      <c r="E20" s="231">
        <v>175.35943010679742</v>
      </c>
      <c r="F20" s="231">
        <v>158.30722203344371</v>
      </c>
      <c r="G20" s="231">
        <v>114.08023039723064</v>
      </c>
      <c r="H20" s="231">
        <v>115.75949490760492</v>
      </c>
      <c r="I20" s="231">
        <v>103.97655721312624</v>
      </c>
      <c r="J20" s="231">
        <v>105.98719740144107</v>
      </c>
      <c r="K20" s="231">
        <v>102.4223301951729</v>
      </c>
      <c r="L20" s="231">
        <v>114.95495212890546</v>
      </c>
      <c r="M20" s="231">
        <v>99.863485714070364</v>
      </c>
      <c r="N20" s="231">
        <v>91.608855332198772</v>
      </c>
      <c r="O20" s="231">
        <v>90.070563483427833</v>
      </c>
      <c r="P20" s="231">
        <v>83.847205989256992</v>
      </c>
      <c r="Q20" s="231">
        <v>82.44592351695114</v>
      </c>
      <c r="R20" s="231">
        <v>97.625495605334677</v>
      </c>
      <c r="S20" s="231">
        <v>93.3037757050881</v>
      </c>
      <c r="T20" s="231">
        <v>100.25523555881426</v>
      </c>
      <c r="U20" s="231">
        <v>94.484765705429922</v>
      </c>
      <c r="V20" s="231">
        <v>125.38962462425434</v>
      </c>
      <c r="W20" s="231">
        <v>138.99393362875702</v>
      </c>
    </row>
    <row r="21" spans="1:23" ht="12" customHeight="1" x14ac:dyDescent="0.25">
      <c r="A21" s="46" t="s">
        <v>70</v>
      </c>
      <c r="B21" s="231">
        <v>563.42702442005009</v>
      </c>
      <c r="C21" s="231">
        <v>569.48528306519552</v>
      </c>
      <c r="D21" s="231">
        <v>577.97367355661515</v>
      </c>
      <c r="E21" s="231">
        <v>664.1696825793457</v>
      </c>
      <c r="F21" s="231">
        <v>658.58452007311485</v>
      </c>
      <c r="G21" s="231">
        <v>509.62120038225765</v>
      </c>
      <c r="H21" s="231">
        <v>485.41286745885236</v>
      </c>
      <c r="I21" s="231">
        <v>399.81802099001607</v>
      </c>
      <c r="J21" s="231">
        <v>397.17633348847409</v>
      </c>
      <c r="K21" s="231">
        <v>316.13573450741035</v>
      </c>
      <c r="L21" s="231">
        <v>330.40450728851039</v>
      </c>
      <c r="M21" s="231">
        <v>271.85662290281454</v>
      </c>
      <c r="N21" s="231">
        <v>246.37941872421123</v>
      </c>
      <c r="O21" s="231">
        <v>186.39862570101224</v>
      </c>
      <c r="P21" s="231">
        <v>121.54821704155643</v>
      </c>
      <c r="Q21" s="231">
        <v>106.45957114081764</v>
      </c>
      <c r="R21" s="231">
        <v>106.17295924566068</v>
      </c>
      <c r="S21" s="231">
        <v>125.50658361196994</v>
      </c>
      <c r="T21" s="231">
        <v>124.52305012865452</v>
      </c>
      <c r="U21" s="231">
        <v>99.453317764390178</v>
      </c>
      <c r="V21" s="231">
        <v>98.117496909066887</v>
      </c>
      <c r="W21" s="231">
        <v>99.80633609512185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9.5254161652739704</v>
      </c>
      <c r="H22" s="231">
        <v>43.23843718866361</v>
      </c>
      <c r="I22" s="231">
        <v>41.095497672698102</v>
      </c>
      <c r="J22" s="231">
        <v>44.611762597853776</v>
      </c>
      <c r="K22" s="231">
        <v>14.155211349768447</v>
      </c>
      <c r="L22" s="231">
        <v>35.681337281050439</v>
      </c>
      <c r="M22" s="231">
        <v>22.72743589850608</v>
      </c>
      <c r="N22" s="231">
        <v>26.386926398864897</v>
      </c>
      <c r="O22" s="231">
        <v>8.2028868313913854</v>
      </c>
      <c r="P22" s="231">
        <v>9.429548480700884</v>
      </c>
      <c r="Q22" s="231">
        <v>9.5917959166170164</v>
      </c>
      <c r="R22" s="231">
        <v>15.561667772148741</v>
      </c>
      <c r="S22" s="231">
        <v>14.164022455684369</v>
      </c>
      <c r="T22" s="231">
        <v>19.592426043211642</v>
      </c>
      <c r="U22" s="231">
        <v>14.933817887482849</v>
      </c>
      <c r="V22" s="231">
        <v>10.594463809633464</v>
      </c>
      <c r="W22" s="231">
        <v>9.9068611946394753</v>
      </c>
    </row>
    <row r="23" spans="1:23" ht="12" customHeight="1" x14ac:dyDescent="0.25">
      <c r="A23" s="46" t="s">
        <v>72</v>
      </c>
      <c r="B23" s="231">
        <v>171.87918962743817</v>
      </c>
      <c r="C23" s="231">
        <v>184.15292292371822</v>
      </c>
      <c r="D23" s="231">
        <v>172.31814966015503</v>
      </c>
      <c r="E23" s="231">
        <v>187.25934946898963</v>
      </c>
      <c r="F23" s="231">
        <v>190.45355750224695</v>
      </c>
      <c r="G23" s="231">
        <v>202.48019544570192</v>
      </c>
      <c r="H23" s="231">
        <v>215.05663531971894</v>
      </c>
      <c r="I23" s="231">
        <v>204.46927862649275</v>
      </c>
      <c r="J23" s="231">
        <v>157.12605043766601</v>
      </c>
      <c r="K23" s="231">
        <v>161.25004058716513</v>
      </c>
      <c r="L23" s="231">
        <v>160.78522249280365</v>
      </c>
      <c r="M23" s="231">
        <v>165.10143427995831</v>
      </c>
      <c r="N23" s="231">
        <v>172.48240581242371</v>
      </c>
      <c r="O23" s="231">
        <v>156.10676792376458</v>
      </c>
      <c r="P23" s="231">
        <v>190.07852224119333</v>
      </c>
      <c r="Q23" s="231">
        <v>196.72490081025285</v>
      </c>
      <c r="R23" s="231">
        <v>163.56027393072529</v>
      </c>
      <c r="S23" s="231">
        <v>120.57994007363851</v>
      </c>
      <c r="T23" s="231">
        <v>161.90125297840342</v>
      </c>
      <c r="U23" s="231">
        <v>173.46144707581939</v>
      </c>
      <c r="V23" s="231">
        <v>148.9728898499578</v>
      </c>
      <c r="W23" s="231">
        <v>136.37953702517277</v>
      </c>
    </row>
    <row r="24" spans="1:23" ht="12" customHeight="1" x14ac:dyDescent="0.25">
      <c r="A24" s="46" t="s">
        <v>36</v>
      </c>
      <c r="B24" s="231">
        <v>23.166103397055569</v>
      </c>
      <c r="C24" s="231">
        <v>26.76910178949408</v>
      </c>
      <c r="D24" s="231">
        <v>24.476251491059347</v>
      </c>
      <c r="E24" s="231">
        <v>23.957044039948123</v>
      </c>
      <c r="F24" s="231">
        <v>26.843869551078846</v>
      </c>
      <c r="G24" s="231">
        <v>23.303762839500195</v>
      </c>
      <c r="H24" s="231">
        <v>15.62955943360658</v>
      </c>
      <c r="I24" s="231">
        <v>16.961964394822409</v>
      </c>
      <c r="J24" s="231">
        <v>17.950725586055029</v>
      </c>
      <c r="K24" s="231">
        <v>11.911276009117289</v>
      </c>
      <c r="L24" s="231">
        <v>15.207478463391245</v>
      </c>
      <c r="M24" s="231">
        <v>15.105107104221743</v>
      </c>
      <c r="N24" s="231">
        <v>18.02964558701234</v>
      </c>
      <c r="O24" s="231">
        <v>20.775913112920534</v>
      </c>
      <c r="P24" s="231">
        <v>18.187382856804263</v>
      </c>
      <c r="Q24" s="231">
        <v>16.032018779826796</v>
      </c>
      <c r="R24" s="231">
        <v>19.438576638452638</v>
      </c>
      <c r="S24" s="231">
        <v>18.612605593509986</v>
      </c>
      <c r="T24" s="231">
        <v>16.793517887135959</v>
      </c>
      <c r="U24" s="231">
        <v>13.584697338872559</v>
      </c>
      <c r="V24" s="231">
        <v>13.458245926104855</v>
      </c>
      <c r="W24" s="231">
        <v>10.447593160597165</v>
      </c>
    </row>
    <row r="25" spans="1:23" ht="12" customHeight="1" x14ac:dyDescent="0.25">
      <c r="A25" s="46" t="s">
        <v>73</v>
      </c>
      <c r="B25" s="231">
        <v>4331.1019280745186</v>
      </c>
      <c r="C25" s="231">
        <v>3553.3823985494614</v>
      </c>
      <c r="D25" s="231">
        <v>3546.7818930979452</v>
      </c>
      <c r="E25" s="231">
        <v>3489.2519346518584</v>
      </c>
      <c r="F25" s="231">
        <v>3422.5184006876489</v>
      </c>
      <c r="G25" s="231">
        <v>3550.9936371451463</v>
      </c>
      <c r="H25" s="231">
        <v>3924.6679277731951</v>
      </c>
      <c r="I25" s="231">
        <v>4080.9260122777137</v>
      </c>
      <c r="J25" s="231">
        <v>3863.2846087703879</v>
      </c>
      <c r="K25" s="231">
        <v>4025.8430782457999</v>
      </c>
      <c r="L25" s="231">
        <v>4230.9878761821656</v>
      </c>
      <c r="M25" s="231">
        <v>4078.6042132415992</v>
      </c>
      <c r="N25" s="231">
        <v>4033.4623387792894</v>
      </c>
      <c r="O25" s="231">
        <v>4172.948237317325</v>
      </c>
      <c r="P25" s="231">
        <v>4104.9250214962203</v>
      </c>
      <c r="Q25" s="231">
        <v>4280.9304385211162</v>
      </c>
      <c r="R25" s="231">
        <v>4267.9612209788966</v>
      </c>
      <c r="S25" s="231">
        <v>4160.6478073933231</v>
      </c>
      <c r="T25" s="231">
        <v>4141.2533963876949</v>
      </c>
      <c r="U25" s="231">
        <v>4216.6331900246423</v>
      </c>
      <c r="V25" s="231">
        <v>4613.2301200453949</v>
      </c>
      <c r="W25" s="231">
        <v>4545.7628546849737</v>
      </c>
    </row>
    <row r="26" spans="1:23" ht="12" customHeight="1" x14ac:dyDescent="0.25">
      <c r="A26" s="46" t="s">
        <v>79</v>
      </c>
      <c r="B26" s="231">
        <v>344.17695614735851</v>
      </c>
      <c r="C26" s="231">
        <v>384.85236457345655</v>
      </c>
      <c r="D26" s="231">
        <v>391.46844367961688</v>
      </c>
      <c r="E26" s="231">
        <v>381.15030094542868</v>
      </c>
      <c r="F26" s="231">
        <v>405.41702493504545</v>
      </c>
      <c r="G26" s="231">
        <v>379.62166809879881</v>
      </c>
      <c r="H26" s="231">
        <v>387.83800515839135</v>
      </c>
      <c r="I26" s="231">
        <v>382.53559759179905</v>
      </c>
      <c r="J26" s="231">
        <v>375.91951848587394</v>
      </c>
      <c r="K26" s="231">
        <v>382.20120378243598</v>
      </c>
      <c r="L26" s="231">
        <v>448.93473774668718</v>
      </c>
      <c r="M26" s="231">
        <v>379.78882201117722</v>
      </c>
      <c r="N26" s="231">
        <v>407.04118658550829</v>
      </c>
      <c r="O26" s="231">
        <v>458.20197764337559</v>
      </c>
      <c r="P26" s="231">
        <v>445.39982803033041</v>
      </c>
      <c r="Q26" s="231">
        <v>482.20601891588825</v>
      </c>
      <c r="R26" s="231">
        <v>501.28976784104515</v>
      </c>
      <c r="S26" s="231">
        <v>516.00266551944298</v>
      </c>
      <c r="T26" s="231">
        <v>521.06620808177797</v>
      </c>
      <c r="U26" s="231">
        <v>501.71969045497377</v>
      </c>
      <c r="V26" s="231">
        <v>580.39570077269173</v>
      </c>
      <c r="W26" s="231">
        <v>628.71401547683718</v>
      </c>
    </row>
    <row r="27" spans="1:23" ht="12" customHeight="1" x14ac:dyDescent="0.25">
      <c r="A27" s="39" t="s">
        <v>99</v>
      </c>
      <c r="B27" s="230">
        <f t="shared" ref="B27:W27" si="3">SUM(B28:B37)</f>
        <v>5146.0615874807499</v>
      </c>
      <c r="C27" s="230">
        <f t="shared" si="3"/>
        <v>5024.5945835607527</v>
      </c>
      <c r="D27" s="230">
        <f t="shared" si="3"/>
        <v>5021.710025172838</v>
      </c>
      <c r="E27" s="230">
        <f t="shared" si="3"/>
        <v>4992.4110232095745</v>
      </c>
      <c r="F27" s="230">
        <f t="shared" si="3"/>
        <v>5087.4900287743067</v>
      </c>
      <c r="G27" s="230">
        <f t="shared" si="3"/>
        <v>5142.7229890809322</v>
      </c>
      <c r="H27" s="230">
        <f t="shared" si="3"/>
        <v>5120.4490657600227</v>
      </c>
      <c r="I27" s="230">
        <f t="shared" si="3"/>
        <v>5179.9527385324282</v>
      </c>
      <c r="J27" s="230">
        <f t="shared" si="3"/>
        <v>5158.6956650000029</v>
      </c>
      <c r="K27" s="230">
        <f t="shared" si="3"/>
        <v>4468.8101378407173</v>
      </c>
      <c r="L27" s="230">
        <f t="shared" si="3"/>
        <v>4808.1083081073248</v>
      </c>
      <c r="M27" s="230">
        <f t="shared" si="3"/>
        <v>4781.4582820593314</v>
      </c>
      <c r="N27" s="230">
        <f t="shared" si="3"/>
        <v>4781.424093677264</v>
      </c>
      <c r="O27" s="230">
        <f t="shared" si="3"/>
        <v>4487.7663146921059</v>
      </c>
      <c r="P27" s="230">
        <f t="shared" si="3"/>
        <v>4379.8499069176605</v>
      </c>
      <c r="Q27" s="230">
        <f t="shared" si="3"/>
        <v>4396.2685503984749</v>
      </c>
      <c r="R27" s="230">
        <f t="shared" si="3"/>
        <v>4375.8989945542035</v>
      </c>
      <c r="S27" s="230">
        <f t="shared" si="3"/>
        <v>4448.4944789516267</v>
      </c>
      <c r="T27" s="230">
        <f t="shared" si="3"/>
        <v>4512.3836305704081</v>
      </c>
      <c r="U27" s="230">
        <f t="shared" si="3"/>
        <v>4370.8461001750056</v>
      </c>
      <c r="V27" s="230">
        <f t="shared" si="3"/>
        <v>4203.9561517729926</v>
      </c>
      <c r="W27" s="230">
        <f t="shared" si="3"/>
        <v>4204.9005688579182</v>
      </c>
    </row>
    <row r="28" spans="1:23" ht="12" customHeight="1" x14ac:dyDescent="0.25">
      <c r="A28" s="18" t="s">
        <v>30</v>
      </c>
      <c r="B28" s="232">
        <v>295.05946763947418</v>
      </c>
      <c r="C28" s="232">
        <v>269.30197384583238</v>
      </c>
      <c r="D28" s="232">
        <v>285.92873093138905</v>
      </c>
      <c r="E28" s="232">
        <v>262.78105421871732</v>
      </c>
      <c r="F28" s="232">
        <v>294.06162004767532</v>
      </c>
      <c r="G28" s="232">
        <v>294.01657230865368</v>
      </c>
      <c r="H28" s="232">
        <v>300.98297031029779</v>
      </c>
      <c r="I28" s="232">
        <v>292.32015773031378</v>
      </c>
      <c r="J28" s="232">
        <v>301.51462989300711</v>
      </c>
      <c r="K28" s="232">
        <v>231.5271186800957</v>
      </c>
      <c r="L28" s="232">
        <v>262.18303701979903</v>
      </c>
      <c r="M28" s="232">
        <v>303.77163067125161</v>
      </c>
      <c r="N28" s="232">
        <v>293.3934190204439</v>
      </c>
      <c r="O28" s="232">
        <v>265.42096590235479</v>
      </c>
      <c r="P28" s="232">
        <v>256.38372745311352</v>
      </c>
      <c r="Q28" s="232">
        <v>276.1888500694327</v>
      </c>
      <c r="R28" s="232">
        <v>258.22009106919376</v>
      </c>
      <c r="S28" s="232">
        <v>262.312576473744</v>
      </c>
      <c r="T28" s="232">
        <v>255.72184495293376</v>
      </c>
      <c r="U28" s="232">
        <v>230.79630051900676</v>
      </c>
      <c r="V28" s="232">
        <v>198.60599456642836</v>
      </c>
      <c r="W28" s="232">
        <v>213.22287561956549</v>
      </c>
    </row>
    <row r="29" spans="1:23" ht="12" customHeight="1" x14ac:dyDescent="0.25">
      <c r="A29" s="18" t="s">
        <v>40</v>
      </c>
      <c r="B29" s="232">
        <v>137.48925193465169</v>
      </c>
      <c r="C29" s="232">
        <v>86.517626827171114</v>
      </c>
      <c r="D29" s="232">
        <v>85.846947549441097</v>
      </c>
      <c r="E29" s="232">
        <v>87.188306104901116</v>
      </c>
      <c r="F29" s="232">
        <v>86.517626827171114</v>
      </c>
      <c r="G29" s="232">
        <v>89.871023215821154</v>
      </c>
      <c r="H29" s="232">
        <v>67.067927773000861</v>
      </c>
      <c r="I29" s="232">
        <v>77.128116938950981</v>
      </c>
      <c r="J29" s="232">
        <v>71.092003439380903</v>
      </c>
      <c r="K29" s="232">
        <v>45.606190885640579</v>
      </c>
      <c r="L29" s="232">
        <v>69.079965606190882</v>
      </c>
      <c r="M29" s="232">
        <v>71.76268271711092</v>
      </c>
      <c r="N29" s="232">
        <v>64.385210662080823</v>
      </c>
      <c r="O29" s="232">
        <v>59.019776440240747</v>
      </c>
      <c r="P29" s="232">
        <v>69.079965606190882</v>
      </c>
      <c r="Q29" s="232">
        <v>77.128116938950981</v>
      </c>
      <c r="R29" s="232">
        <v>79.140154772141003</v>
      </c>
      <c r="S29" s="232">
        <v>71.76268271711092</v>
      </c>
      <c r="T29" s="232">
        <v>76.457437661220979</v>
      </c>
      <c r="U29" s="232">
        <v>77.128116938950981</v>
      </c>
      <c r="V29" s="232">
        <v>67.067927773000861</v>
      </c>
      <c r="W29" s="232">
        <v>78.469475494411</v>
      </c>
    </row>
    <row r="30" spans="1:23" ht="12" customHeight="1" x14ac:dyDescent="0.25">
      <c r="A30" s="18" t="s">
        <v>33</v>
      </c>
      <c r="B30" s="232">
        <v>234.51228442822915</v>
      </c>
      <c r="C30" s="232">
        <v>224.7364040226301</v>
      </c>
      <c r="D30" s="232">
        <v>256.52368050920597</v>
      </c>
      <c r="E30" s="232">
        <v>258.81088537736457</v>
      </c>
      <c r="F30" s="232">
        <v>261.38331012816604</v>
      </c>
      <c r="G30" s="232">
        <v>258.78908421954486</v>
      </c>
      <c r="H30" s="232">
        <v>272.94556768078735</v>
      </c>
      <c r="I30" s="232">
        <v>273.54175472431348</v>
      </c>
      <c r="J30" s="232">
        <v>249.03872480478367</v>
      </c>
      <c r="K30" s="232">
        <v>178.66078758183596</v>
      </c>
      <c r="L30" s="232">
        <v>223.94620309982136</v>
      </c>
      <c r="M30" s="232">
        <v>217.09326493905638</v>
      </c>
      <c r="N30" s="232">
        <v>198.61415455029407</v>
      </c>
      <c r="O30" s="232">
        <v>189.3005962391635</v>
      </c>
      <c r="P30" s="232">
        <v>193.41851080779821</v>
      </c>
      <c r="Q30" s="232">
        <v>194.46592140080389</v>
      </c>
      <c r="R30" s="232">
        <v>195.7082130802369</v>
      </c>
      <c r="S30" s="232">
        <v>205.33315585641904</v>
      </c>
      <c r="T30" s="232">
        <v>217.21504116708476</v>
      </c>
      <c r="U30" s="232">
        <v>200.37744250888022</v>
      </c>
      <c r="V30" s="232">
        <v>191.42774290483021</v>
      </c>
      <c r="W30" s="232">
        <v>218.29798269784789</v>
      </c>
    </row>
    <row r="31" spans="1:23" ht="12" customHeight="1" x14ac:dyDescent="0.25">
      <c r="A31" s="18" t="s">
        <v>83</v>
      </c>
      <c r="B31" s="232">
        <v>289.63086292175024</v>
      </c>
      <c r="C31" s="232">
        <v>147.97981431100959</v>
      </c>
      <c r="D31" s="232">
        <v>145.86239751179806</v>
      </c>
      <c r="E31" s="232">
        <v>269.33972720522161</v>
      </c>
      <c r="F31" s="232">
        <v>255.0112498443639</v>
      </c>
      <c r="G31" s="232">
        <v>281.04387233746866</v>
      </c>
      <c r="H31" s="232">
        <v>284.09421302299052</v>
      </c>
      <c r="I31" s="232">
        <v>293.88037947756328</v>
      </c>
      <c r="J31" s="232">
        <v>322.73669304132051</v>
      </c>
      <c r="K31" s="232">
        <v>299.56814685665609</v>
      </c>
      <c r="L31" s="232">
        <v>309.2417708151163</v>
      </c>
      <c r="M31" s="232">
        <v>291.07297210645845</v>
      </c>
      <c r="N31" s="232">
        <v>288.86975388064127</v>
      </c>
      <c r="O31" s="232">
        <v>285.22769749861106</v>
      </c>
      <c r="P31" s="232">
        <v>280.33116710117417</v>
      </c>
      <c r="Q31" s="232">
        <v>293.36061175182732</v>
      </c>
      <c r="R31" s="232">
        <v>352.44078674431563</v>
      </c>
      <c r="S31" s="232">
        <v>341.25388964873775</v>
      </c>
      <c r="T31" s="232">
        <v>359.99013468291196</v>
      </c>
      <c r="U31" s="232">
        <v>344.5708909944629</v>
      </c>
      <c r="V31" s="232">
        <v>350.82135778972486</v>
      </c>
      <c r="W31" s="232">
        <v>380.27639636593739</v>
      </c>
    </row>
    <row r="32" spans="1:23" ht="12" customHeight="1" x14ac:dyDescent="0.25">
      <c r="A32" s="18" t="s">
        <v>70</v>
      </c>
      <c r="B32" s="232">
        <v>313.70100653437805</v>
      </c>
      <c r="C32" s="232">
        <v>288.34420962612</v>
      </c>
      <c r="D32" s="232">
        <v>312.66364372627379</v>
      </c>
      <c r="E32" s="232">
        <v>325.8561987620127</v>
      </c>
      <c r="F32" s="232">
        <v>323.72192876609415</v>
      </c>
      <c r="G32" s="232">
        <v>273.18920374499925</v>
      </c>
      <c r="H32" s="232">
        <v>277.05944552481049</v>
      </c>
      <c r="I32" s="232">
        <v>263.05919311144532</v>
      </c>
      <c r="J32" s="232">
        <v>254.19021853216219</v>
      </c>
      <c r="K32" s="232">
        <v>224.73761029052594</v>
      </c>
      <c r="L32" s="232">
        <v>235.79170939248689</v>
      </c>
      <c r="M32" s="232">
        <v>191.62884571283462</v>
      </c>
      <c r="N32" s="232">
        <v>182.42711609952045</v>
      </c>
      <c r="O32" s="232">
        <v>156.8826296730204</v>
      </c>
      <c r="P32" s="232">
        <v>129.22177435999129</v>
      </c>
      <c r="Q32" s="232">
        <v>91.671125333816889</v>
      </c>
      <c r="R32" s="232">
        <v>88.831339980478617</v>
      </c>
      <c r="S32" s="232">
        <v>88.316116302045515</v>
      </c>
      <c r="T32" s="232">
        <v>98.80936603643579</v>
      </c>
      <c r="U32" s="232">
        <v>92.336880000012215</v>
      </c>
      <c r="V32" s="232">
        <v>87.25653576505178</v>
      </c>
      <c r="W32" s="232">
        <v>76.814386174869497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37.288599311940118</v>
      </c>
      <c r="H33" s="232">
        <v>41.695182759745663</v>
      </c>
      <c r="I33" s="232">
        <v>39.883866041833272</v>
      </c>
      <c r="J33" s="232">
        <v>41.463473859583878</v>
      </c>
      <c r="K33" s="232">
        <v>55.791306277058709</v>
      </c>
      <c r="L33" s="232">
        <v>39.416857043971056</v>
      </c>
      <c r="M33" s="232">
        <v>38.050552063660739</v>
      </c>
      <c r="N33" s="232">
        <v>37.902411520309641</v>
      </c>
      <c r="O33" s="232">
        <v>30.27862649620965</v>
      </c>
      <c r="P33" s="232">
        <v>31.108714631938827</v>
      </c>
      <c r="Q33" s="232">
        <v>27.052830050708863</v>
      </c>
      <c r="R33" s="232">
        <v>31.44572689681085</v>
      </c>
      <c r="S33" s="232">
        <v>34.320328361168592</v>
      </c>
      <c r="T33" s="232">
        <v>35.070772581035996</v>
      </c>
      <c r="U33" s="232">
        <v>33.336775405724367</v>
      </c>
      <c r="V33" s="232">
        <v>24.469766628887601</v>
      </c>
      <c r="W33" s="232">
        <v>23.537850757209192</v>
      </c>
    </row>
    <row r="34" spans="1:23" ht="12" customHeight="1" x14ac:dyDescent="0.25">
      <c r="A34" s="18" t="s">
        <v>72</v>
      </c>
      <c r="B34" s="232">
        <v>126.31911194886612</v>
      </c>
      <c r="C34" s="232">
        <v>151.21594267849997</v>
      </c>
      <c r="D34" s="232">
        <v>139.24588187259121</v>
      </c>
      <c r="E34" s="232">
        <v>138.67182855078613</v>
      </c>
      <c r="F34" s="232">
        <v>156.47811239701684</v>
      </c>
      <c r="G34" s="232">
        <v>131.57493766246156</v>
      </c>
      <c r="H34" s="232">
        <v>136.14748083769413</v>
      </c>
      <c r="I34" s="232">
        <v>151.41525376022381</v>
      </c>
      <c r="J34" s="232">
        <v>129.62241842614176</v>
      </c>
      <c r="K34" s="232">
        <v>124.21429941525594</v>
      </c>
      <c r="L34" s="232">
        <v>158.1151212080614</v>
      </c>
      <c r="M34" s="232">
        <v>179.33550736487922</v>
      </c>
      <c r="N34" s="232">
        <v>176.21744157012776</v>
      </c>
      <c r="O34" s="232">
        <v>122.39680483432383</v>
      </c>
      <c r="P34" s="232">
        <v>147.0544824680496</v>
      </c>
      <c r="Q34" s="232">
        <v>202.14056864727985</v>
      </c>
      <c r="R34" s="232">
        <v>124.50712610177155</v>
      </c>
      <c r="S34" s="232">
        <v>138.28765380304571</v>
      </c>
      <c r="T34" s="232">
        <v>181.33846981307784</v>
      </c>
      <c r="U34" s="232">
        <v>181.60726233343482</v>
      </c>
      <c r="V34" s="232">
        <v>226.84861497097879</v>
      </c>
      <c r="W34" s="232">
        <v>216.42589478578194</v>
      </c>
    </row>
    <row r="35" spans="1:23" ht="12" customHeight="1" x14ac:dyDescent="0.25">
      <c r="A35" s="18" t="s">
        <v>36</v>
      </c>
      <c r="B35" s="232">
        <v>176.06958017990061</v>
      </c>
      <c r="C35" s="232">
        <v>193.8456875484251</v>
      </c>
      <c r="D35" s="232">
        <v>185.82993939458115</v>
      </c>
      <c r="E35" s="232">
        <v>189.599877714136</v>
      </c>
      <c r="F35" s="232">
        <v>194.58536518666838</v>
      </c>
      <c r="G35" s="232">
        <v>199.03312452077498</v>
      </c>
      <c r="H35" s="232">
        <v>187.78118863174163</v>
      </c>
      <c r="I35" s="232">
        <v>185.51490576854812</v>
      </c>
      <c r="J35" s="232">
        <v>179.86862093157183</v>
      </c>
      <c r="K35" s="232">
        <v>106.22432158331604</v>
      </c>
      <c r="L35" s="232">
        <v>144.21496349705583</v>
      </c>
      <c r="M35" s="232">
        <v>131.95473812363724</v>
      </c>
      <c r="N35" s="232">
        <v>158.42495458495665</v>
      </c>
      <c r="O35" s="232">
        <v>156.48358817684726</v>
      </c>
      <c r="P35" s="232">
        <v>154.29275471843215</v>
      </c>
      <c r="Q35" s="232">
        <v>158.04124003358683</v>
      </c>
      <c r="R35" s="232">
        <v>162.8437965343762</v>
      </c>
      <c r="S35" s="232">
        <v>157.2782800470747</v>
      </c>
      <c r="T35" s="232">
        <v>148.77681745250291</v>
      </c>
      <c r="U35" s="232">
        <v>165.72407308245155</v>
      </c>
      <c r="V35" s="232">
        <v>157.2640240652967</v>
      </c>
      <c r="W35" s="232">
        <v>153.82583762186198</v>
      </c>
    </row>
    <row r="36" spans="1:23" ht="12" customHeight="1" x14ac:dyDescent="0.25">
      <c r="A36" s="18" t="s">
        <v>73</v>
      </c>
      <c r="B36" s="232">
        <v>2.9240392513638653</v>
      </c>
      <c r="C36" s="232">
        <v>4.8721156379847343</v>
      </c>
      <c r="D36" s="232">
        <v>2.9219762055799947</v>
      </c>
      <c r="E36" s="232">
        <v>0</v>
      </c>
      <c r="F36" s="232">
        <v>0</v>
      </c>
      <c r="G36" s="232">
        <v>0</v>
      </c>
      <c r="H36" s="232">
        <v>0</v>
      </c>
      <c r="I36" s="232">
        <v>0.9742456758544904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26.996277203101272</v>
      </c>
      <c r="W36" s="232">
        <v>0</v>
      </c>
    </row>
    <row r="37" spans="1:23" ht="12" customHeight="1" x14ac:dyDescent="0.25">
      <c r="A37" s="47" t="s">
        <v>38</v>
      </c>
      <c r="B37" s="233">
        <v>3570.355982642136</v>
      </c>
      <c r="C37" s="233">
        <v>3657.7808090630801</v>
      </c>
      <c r="D37" s="233">
        <v>3606.8868274719775</v>
      </c>
      <c r="E37" s="233">
        <v>3460.163145276435</v>
      </c>
      <c r="F37" s="233">
        <v>3515.7308155771511</v>
      </c>
      <c r="G37" s="233">
        <v>3577.9165717592687</v>
      </c>
      <c r="H37" s="233">
        <v>3552.6750892189548</v>
      </c>
      <c r="I37" s="233">
        <v>3602.2348653033814</v>
      </c>
      <c r="J37" s="233">
        <v>3609.1688820720515</v>
      </c>
      <c r="K37" s="233">
        <v>3202.4803562703319</v>
      </c>
      <c r="L37" s="233">
        <v>3366.1186804248218</v>
      </c>
      <c r="M37" s="233">
        <v>3356.7880883604416</v>
      </c>
      <c r="N37" s="233">
        <v>3381.1896317888891</v>
      </c>
      <c r="O37" s="233">
        <v>3222.7556294313349</v>
      </c>
      <c r="P37" s="233">
        <v>3118.9588097709716</v>
      </c>
      <c r="Q37" s="233">
        <v>3076.2192861720678</v>
      </c>
      <c r="R37" s="233">
        <v>3082.7617593748791</v>
      </c>
      <c r="S37" s="233">
        <v>3149.6297957422807</v>
      </c>
      <c r="T37" s="233">
        <v>3139.0037462232044</v>
      </c>
      <c r="U37" s="233">
        <v>3044.9683583920819</v>
      </c>
      <c r="V37" s="233">
        <v>2873.1979101056918</v>
      </c>
      <c r="W37" s="233">
        <v>2844.0298693404338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0.99999999999999989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1.0000000000000002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1.0000000000000002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1.0313512304508365E-2</v>
      </c>
      <c r="C42" s="235">
        <f t="shared" si="5"/>
        <v>1.13139469691458E-2</v>
      </c>
      <c r="D42" s="235">
        <f t="shared" si="5"/>
        <v>1.1328403442387992E-2</v>
      </c>
      <c r="E42" s="235">
        <f t="shared" si="5"/>
        <v>1.0942030481490707E-2</v>
      </c>
      <c r="F42" s="235">
        <f t="shared" si="5"/>
        <v>1.1031723039962681E-2</v>
      </c>
      <c r="G42" s="235">
        <f t="shared" si="5"/>
        <v>1.0840488336871248E-2</v>
      </c>
      <c r="H42" s="235">
        <f t="shared" si="5"/>
        <v>1.0502583971831195E-2</v>
      </c>
      <c r="I42" s="235">
        <f t="shared" si="5"/>
        <v>1.0486965338260636E-2</v>
      </c>
      <c r="J42" s="235">
        <f t="shared" si="5"/>
        <v>1.0936334664690663E-2</v>
      </c>
      <c r="K42" s="235">
        <f t="shared" si="5"/>
        <v>1.1016004650797951E-2</v>
      </c>
      <c r="L42" s="235">
        <f t="shared" si="5"/>
        <v>1.1134069593720488E-2</v>
      </c>
      <c r="M42" s="235">
        <f t="shared" si="5"/>
        <v>1.1186183235658205E-2</v>
      </c>
      <c r="N42" s="235">
        <f t="shared" si="5"/>
        <v>1.1264097663488064E-2</v>
      </c>
      <c r="O42" s="235">
        <f t="shared" si="5"/>
        <v>1.1444941906396522E-2</v>
      </c>
      <c r="P42" s="235">
        <f t="shared" si="5"/>
        <v>1.1435436583744791E-2</v>
      </c>
      <c r="Q42" s="235">
        <f t="shared" si="5"/>
        <v>1.1411244933088302E-2</v>
      </c>
      <c r="R42" s="235">
        <f t="shared" si="5"/>
        <v>1.155287929241022E-2</v>
      </c>
      <c r="S42" s="235">
        <f t="shared" si="5"/>
        <v>1.1677976325457445E-2</v>
      </c>
      <c r="T42" s="235">
        <f t="shared" si="5"/>
        <v>1.1690953622137642E-2</v>
      </c>
      <c r="U42" s="235">
        <f t="shared" si="5"/>
        <v>1.1657483177279522E-2</v>
      </c>
      <c r="V42" s="235">
        <f t="shared" si="5"/>
        <v>1.1402283348493419E-2</v>
      </c>
      <c r="W42" s="235">
        <f t="shared" si="5"/>
        <v>1.1648972887496363E-2</v>
      </c>
    </row>
    <row r="43" spans="1:23" ht="12" customHeight="1" x14ac:dyDescent="0.25">
      <c r="A43" s="202" t="s">
        <v>93</v>
      </c>
      <c r="B43" s="235">
        <f t="shared" ref="B43:W43" si="6">IF(B7=0,0,B7/B$5)</f>
        <v>1.4543927362435238E-2</v>
      </c>
      <c r="C43" s="235">
        <f t="shared" si="6"/>
        <v>1.5755379354389989E-2</v>
      </c>
      <c r="D43" s="235">
        <f t="shared" si="6"/>
        <v>1.5749019859657012E-2</v>
      </c>
      <c r="E43" s="235">
        <f t="shared" si="6"/>
        <v>1.6866499506111896E-2</v>
      </c>
      <c r="F43" s="235">
        <f t="shared" si="6"/>
        <v>1.7377432478605799E-2</v>
      </c>
      <c r="G43" s="235">
        <f t="shared" si="6"/>
        <v>1.6851221681369075E-2</v>
      </c>
      <c r="H43" s="235">
        <f t="shared" si="6"/>
        <v>1.6186707278427259E-2</v>
      </c>
      <c r="I43" s="235">
        <f t="shared" si="6"/>
        <v>1.5950384952748479E-2</v>
      </c>
      <c r="J43" s="235">
        <f t="shared" si="6"/>
        <v>1.5713370628231214E-2</v>
      </c>
      <c r="K43" s="235">
        <f t="shared" si="6"/>
        <v>1.5071251482103276E-2</v>
      </c>
      <c r="L43" s="235">
        <f t="shared" si="6"/>
        <v>1.5253794804502918E-2</v>
      </c>
      <c r="M43" s="235">
        <f t="shared" si="6"/>
        <v>1.5199732059484326E-2</v>
      </c>
      <c r="N43" s="235">
        <f t="shared" si="6"/>
        <v>1.5361996738387328E-2</v>
      </c>
      <c r="O43" s="235">
        <f t="shared" si="6"/>
        <v>1.5409755933620369E-2</v>
      </c>
      <c r="P43" s="235">
        <f t="shared" si="6"/>
        <v>1.57207496430973E-2</v>
      </c>
      <c r="Q43" s="235">
        <f t="shared" si="6"/>
        <v>1.5509341701891381E-2</v>
      </c>
      <c r="R43" s="235">
        <f t="shared" si="6"/>
        <v>1.5523353395535025E-2</v>
      </c>
      <c r="S43" s="235">
        <f t="shared" si="6"/>
        <v>1.5313573068414665E-2</v>
      </c>
      <c r="T43" s="235">
        <f t="shared" si="6"/>
        <v>1.5068961834446207E-2</v>
      </c>
      <c r="U43" s="235">
        <f t="shared" si="6"/>
        <v>1.5040570612074892E-2</v>
      </c>
      <c r="V43" s="235">
        <f t="shared" si="6"/>
        <v>1.4727511356287776E-2</v>
      </c>
      <c r="W43" s="235">
        <f t="shared" si="6"/>
        <v>1.4502964445104962E-2</v>
      </c>
    </row>
    <row r="44" spans="1:23" ht="12" customHeight="1" x14ac:dyDescent="0.25">
      <c r="A44" s="202" t="s">
        <v>94</v>
      </c>
      <c r="B44" s="235">
        <f t="shared" ref="B44:W44" si="7">IF(B8=0,0,B8/B$5)</f>
        <v>3.7890943831700892E-2</v>
      </c>
      <c r="C44" s="235">
        <f t="shared" si="7"/>
        <v>4.0141249227774609E-2</v>
      </c>
      <c r="D44" s="235">
        <f t="shared" si="7"/>
        <v>3.9775459684249309E-2</v>
      </c>
      <c r="E44" s="235">
        <f t="shared" si="7"/>
        <v>4.0505011516582992E-2</v>
      </c>
      <c r="F44" s="235">
        <f t="shared" si="7"/>
        <v>4.0946457642327384E-2</v>
      </c>
      <c r="G44" s="235">
        <f t="shared" si="7"/>
        <v>4.0649485896840525E-2</v>
      </c>
      <c r="H44" s="235">
        <f t="shared" si="7"/>
        <v>3.9993887855340526E-2</v>
      </c>
      <c r="I44" s="235">
        <f t="shared" si="7"/>
        <v>4.0026243183299108E-2</v>
      </c>
      <c r="J44" s="235">
        <f t="shared" si="7"/>
        <v>3.9905682753992339E-2</v>
      </c>
      <c r="K44" s="235">
        <f t="shared" si="7"/>
        <v>3.8908822407597764E-2</v>
      </c>
      <c r="L44" s="235">
        <f t="shared" si="7"/>
        <v>3.9028290499026085E-2</v>
      </c>
      <c r="M44" s="235">
        <f t="shared" si="7"/>
        <v>3.9155081489429186E-2</v>
      </c>
      <c r="N44" s="235">
        <f t="shared" si="7"/>
        <v>3.9072711363093787E-2</v>
      </c>
      <c r="O44" s="235">
        <f t="shared" si="7"/>
        <v>3.9210854994377237E-2</v>
      </c>
      <c r="P44" s="235">
        <f t="shared" si="7"/>
        <v>3.9867478297871579E-2</v>
      </c>
      <c r="Q44" s="235">
        <f t="shared" si="7"/>
        <v>3.9401458353013154E-2</v>
      </c>
      <c r="R44" s="235">
        <f t="shared" si="7"/>
        <v>3.9257399168934955E-2</v>
      </c>
      <c r="S44" s="235">
        <f t="shared" si="7"/>
        <v>3.9141953541451634E-2</v>
      </c>
      <c r="T44" s="235">
        <f t="shared" si="7"/>
        <v>3.8746567854701194E-2</v>
      </c>
      <c r="U44" s="235">
        <f t="shared" si="7"/>
        <v>3.9021514318006635E-2</v>
      </c>
      <c r="V44" s="235">
        <f t="shared" si="7"/>
        <v>3.8539185968252135E-2</v>
      </c>
      <c r="W44" s="235">
        <f t="shared" si="7"/>
        <v>3.8234675981877006E-2</v>
      </c>
    </row>
    <row r="45" spans="1:23" ht="12" customHeight="1" x14ac:dyDescent="0.25">
      <c r="A45" s="202" t="s">
        <v>95</v>
      </c>
      <c r="B45" s="235">
        <f t="shared" ref="B45:W45" si="8">IF(B9=0,0,B9/B$5)</f>
        <v>3.0102073006492893E-2</v>
      </c>
      <c r="C45" s="235">
        <f t="shared" si="8"/>
        <v>3.1892145317193039E-2</v>
      </c>
      <c r="D45" s="235">
        <f t="shared" si="8"/>
        <v>3.1905626939866386E-2</v>
      </c>
      <c r="E45" s="235">
        <f t="shared" si="8"/>
        <v>3.4078568731267495E-2</v>
      </c>
      <c r="F45" s="235">
        <f t="shared" si="8"/>
        <v>3.4955806486624975E-2</v>
      </c>
      <c r="G45" s="235">
        <f t="shared" si="8"/>
        <v>3.4050628445926864E-2</v>
      </c>
      <c r="H45" s="235">
        <f t="shared" si="8"/>
        <v>3.3149160177296827E-2</v>
      </c>
      <c r="I45" s="235">
        <f t="shared" si="8"/>
        <v>3.2877179479146632E-2</v>
      </c>
      <c r="J45" s="235">
        <f t="shared" si="8"/>
        <v>3.2408738325478956E-2</v>
      </c>
      <c r="K45" s="235">
        <f t="shared" si="8"/>
        <v>3.1297247747200066E-2</v>
      </c>
      <c r="L45" s="235">
        <f t="shared" si="8"/>
        <v>3.1330617983451027E-2</v>
      </c>
      <c r="M45" s="235">
        <f t="shared" si="8"/>
        <v>3.1011599394625215E-2</v>
      </c>
      <c r="N45" s="235">
        <f t="shared" si="8"/>
        <v>3.1009518905553798E-2</v>
      </c>
      <c r="O45" s="235">
        <f t="shared" si="8"/>
        <v>3.1110967254197749E-2</v>
      </c>
      <c r="P45" s="235">
        <f t="shared" si="8"/>
        <v>3.1965221741939984E-2</v>
      </c>
      <c r="Q45" s="235">
        <f t="shared" si="8"/>
        <v>3.1471098174819842E-2</v>
      </c>
      <c r="R45" s="235">
        <f t="shared" si="8"/>
        <v>3.1417981736382286E-2</v>
      </c>
      <c r="S45" s="235">
        <f t="shared" si="8"/>
        <v>3.0848456384189121E-2</v>
      </c>
      <c r="T45" s="235">
        <f t="shared" si="8"/>
        <v>3.0182800839957068E-2</v>
      </c>
      <c r="U45" s="235">
        <f t="shared" si="8"/>
        <v>3.036267229181874E-2</v>
      </c>
      <c r="V45" s="235">
        <f t="shared" si="8"/>
        <v>2.9981022532985992E-2</v>
      </c>
      <c r="W45" s="235">
        <f t="shared" si="8"/>
        <v>2.9196522216428572E-2</v>
      </c>
    </row>
    <row r="46" spans="1:23" ht="12" customHeight="1" x14ac:dyDescent="0.25">
      <c r="A46" s="202" t="s">
        <v>96</v>
      </c>
      <c r="B46" s="235">
        <f t="shared" ref="B46:W46" si="9">IF(B10=0,0,B10/B$5)</f>
        <v>1.6417154363986816E-2</v>
      </c>
      <c r="C46" s="235">
        <f t="shared" si="9"/>
        <v>1.8148103539491218E-2</v>
      </c>
      <c r="D46" s="235">
        <f t="shared" si="9"/>
        <v>1.7992773740996396E-2</v>
      </c>
      <c r="E46" s="235">
        <f t="shared" si="9"/>
        <v>1.7839041424964498E-2</v>
      </c>
      <c r="F46" s="235">
        <f t="shared" si="9"/>
        <v>1.8096327778403309E-2</v>
      </c>
      <c r="G46" s="235">
        <f t="shared" si="9"/>
        <v>1.7279569413207251E-2</v>
      </c>
      <c r="H46" s="235">
        <f t="shared" si="9"/>
        <v>1.6695952857983955E-2</v>
      </c>
      <c r="I46" s="235">
        <f t="shared" si="9"/>
        <v>1.6572736287886591E-2</v>
      </c>
      <c r="J46" s="235">
        <f t="shared" si="9"/>
        <v>1.7220029640550284E-2</v>
      </c>
      <c r="K46" s="235">
        <f t="shared" si="9"/>
        <v>1.6387885833006429E-2</v>
      </c>
      <c r="L46" s="235">
        <f t="shared" si="9"/>
        <v>1.6408829935362832E-2</v>
      </c>
      <c r="M46" s="235">
        <f t="shared" si="9"/>
        <v>1.6594066711701234E-2</v>
      </c>
      <c r="N46" s="235">
        <f t="shared" si="9"/>
        <v>1.6763419888576728E-2</v>
      </c>
      <c r="O46" s="235">
        <f t="shared" si="9"/>
        <v>1.6658077727719191E-2</v>
      </c>
      <c r="P46" s="235">
        <f t="shared" si="9"/>
        <v>1.6732326309969459E-2</v>
      </c>
      <c r="Q46" s="235">
        <f t="shared" si="9"/>
        <v>1.6074911946216509E-2</v>
      </c>
      <c r="R46" s="235">
        <f t="shared" si="9"/>
        <v>1.5986668218796022E-2</v>
      </c>
      <c r="S46" s="235">
        <f t="shared" si="9"/>
        <v>1.6281588547638118E-2</v>
      </c>
      <c r="T46" s="235">
        <f t="shared" si="9"/>
        <v>1.6022593858275289E-2</v>
      </c>
      <c r="U46" s="235">
        <f t="shared" si="9"/>
        <v>1.5777110074872213E-2</v>
      </c>
      <c r="V46" s="235">
        <f t="shared" si="9"/>
        <v>1.5162920629091676E-2</v>
      </c>
      <c r="W46" s="235">
        <f t="shared" si="9"/>
        <v>1.5057893532614854E-2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0.47115384107545061</v>
      </c>
      <c r="C47" s="236">
        <f t="shared" si="10"/>
        <v>0.44091986750693091</v>
      </c>
      <c r="D47" s="236">
        <f t="shared" si="10"/>
        <v>0.44229008567363554</v>
      </c>
      <c r="E47" s="236">
        <f t="shared" si="10"/>
        <v>0.44564168102089169</v>
      </c>
      <c r="F47" s="236">
        <f t="shared" si="10"/>
        <v>0.43867295169915099</v>
      </c>
      <c r="G47" s="236">
        <f t="shared" si="10"/>
        <v>0.43459253600224151</v>
      </c>
      <c r="H47" s="236">
        <f t="shared" si="10"/>
        <v>0.45338988659247753</v>
      </c>
      <c r="I47" s="236">
        <f t="shared" si="10"/>
        <v>0.45285898839038152</v>
      </c>
      <c r="J47" s="236">
        <f t="shared" si="10"/>
        <v>0.4420752230777949</v>
      </c>
      <c r="K47" s="236">
        <f t="shared" si="10"/>
        <v>0.47713228613500197</v>
      </c>
      <c r="L47" s="236">
        <f t="shared" si="10"/>
        <v>0.4741233451205874</v>
      </c>
      <c r="M47" s="236">
        <f t="shared" si="10"/>
        <v>0.46335579875749766</v>
      </c>
      <c r="N47" s="236">
        <f t="shared" si="10"/>
        <v>0.46128970469942004</v>
      </c>
      <c r="O47" s="236">
        <f t="shared" si="10"/>
        <v>0.47928625048853735</v>
      </c>
      <c r="P47" s="236">
        <f t="shared" si="10"/>
        <v>0.47870240461808733</v>
      </c>
      <c r="Q47" s="236">
        <f t="shared" si="10"/>
        <v>0.48716646776249395</v>
      </c>
      <c r="R47" s="236">
        <f t="shared" si="10"/>
        <v>0.48741005815128563</v>
      </c>
      <c r="S47" s="236">
        <f t="shared" si="10"/>
        <v>0.47926047648921932</v>
      </c>
      <c r="T47" s="236">
        <f t="shared" si="10"/>
        <v>0.4785697039310598</v>
      </c>
      <c r="U47" s="236">
        <f t="shared" si="10"/>
        <v>0.4868419145816219</v>
      </c>
      <c r="V47" s="236">
        <f t="shared" si="10"/>
        <v>0.51330030666440962</v>
      </c>
      <c r="W47" s="236">
        <f t="shared" si="10"/>
        <v>0.51324473853317798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0.41957854805542505</v>
      </c>
      <c r="C48" s="237">
        <f t="shared" si="11"/>
        <v>0.44182930808507437</v>
      </c>
      <c r="D48" s="237">
        <f t="shared" si="11"/>
        <v>0.44095863065920737</v>
      </c>
      <c r="E48" s="237">
        <f t="shared" si="11"/>
        <v>0.43412716731869072</v>
      </c>
      <c r="F48" s="237">
        <f t="shared" si="11"/>
        <v>0.43891930087492481</v>
      </c>
      <c r="G48" s="237">
        <f t="shared" si="11"/>
        <v>0.4457360702235435</v>
      </c>
      <c r="H48" s="237">
        <f t="shared" si="11"/>
        <v>0.43008182126664279</v>
      </c>
      <c r="I48" s="237">
        <f t="shared" si="11"/>
        <v>0.431227502368277</v>
      </c>
      <c r="J48" s="237">
        <f t="shared" si="11"/>
        <v>0.44174062090926175</v>
      </c>
      <c r="K48" s="237">
        <f t="shared" si="11"/>
        <v>0.41018650174429261</v>
      </c>
      <c r="L48" s="237">
        <f t="shared" si="11"/>
        <v>0.41272105206334925</v>
      </c>
      <c r="M48" s="237">
        <f t="shared" si="11"/>
        <v>0.4234975383516042</v>
      </c>
      <c r="N48" s="237">
        <f t="shared" si="11"/>
        <v>0.42523855074148026</v>
      </c>
      <c r="O48" s="237">
        <f t="shared" si="11"/>
        <v>0.4068791516951516</v>
      </c>
      <c r="P48" s="237">
        <f t="shared" si="11"/>
        <v>0.40557638280528968</v>
      </c>
      <c r="Q48" s="237">
        <f t="shared" si="11"/>
        <v>0.3989654771284768</v>
      </c>
      <c r="R48" s="237">
        <f t="shared" si="11"/>
        <v>0.3988516600366559</v>
      </c>
      <c r="S48" s="237">
        <f t="shared" si="11"/>
        <v>0.40747597564362975</v>
      </c>
      <c r="T48" s="237">
        <f t="shared" si="11"/>
        <v>0.40971841805942277</v>
      </c>
      <c r="U48" s="237">
        <f t="shared" si="11"/>
        <v>0.40129873494432605</v>
      </c>
      <c r="V48" s="237">
        <f t="shared" si="11"/>
        <v>0.37688676950047939</v>
      </c>
      <c r="W48" s="237">
        <f t="shared" si="11"/>
        <v>0.37811423240330028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SE: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6876.1988059161094</v>
      </c>
      <c r="C5" s="225">
        <f t="shared" si="0"/>
        <v>6470.8662517029497</v>
      </c>
      <c r="D5" s="225">
        <f t="shared" si="0"/>
        <v>6449.5349601100243</v>
      </c>
      <c r="E5" s="225">
        <f t="shared" si="0"/>
        <v>6500.2033999990108</v>
      </c>
      <c r="F5" s="225">
        <f t="shared" si="0"/>
        <v>6553.7622152958193</v>
      </c>
      <c r="G5" s="225">
        <f t="shared" si="0"/>
        <v>6544.9705788114607</v>
      </c>
      <c r="H5" s="225">
        <f t="shared" si="0"/>
        <v>6823.8148501141586</v>
      </c>
      <c r="I5" s="225">
        <f t="shared" si="0"/>
        <v>6894.6282605436227</v>
      </c>
      <c r="J5" s="225">
        <f t="shared" si="0"/>
        <v>6699.0194244536087</v>
      </c>
      <c r="K5" s="225">
        <f t="shared" si="0"/>
        <v>6281.994338304673</v>
      </c>
      <c r="L5" s="225">
        <f t="shared" si="0"/>
        <v>6707.8346547410965</v>
      </c>
      <c r="M5" s="225">
        <f t="shared" si="0"/>
        <v>6510.7938511916827</v>
      </c>
      <c r="N5" s="225">
        <f t="shared" si="0"/>
        <v>6537.7362203386947</v>
      </c>
      <c r="O5" s="225">
        <f t="shared" si="0"/>
        <v>6449.1779674192749</v>
      </c>
      <c r="P5" s="225">
        <f t="shared" si="0"/>
        <v>6321.6410474575423</v>
      </c>
      <c r="Q5" s="225">
        <f t="shared" si="0"/>
        <v>6484.4879497969796</v>
      </c>
      <c r="R5" s="225">
        <f t="shared" si="0"/>
        <v>6437.9795939659871</v>
      </c>
      <c r="S5" s="225">
        <f t="shared" si="0"/>
        <v>6437.5461899502452</v>
      </c>
      <c r="T5" s="225">
        <f t="shared" si="0"/>
        <v>6507.4256769928525</v>
      </c>
      <c r="U5" s="225">
        <f t="shared" si="0"/>
        <v>6469.7055796196646</v>
      </c>
      <c r="V5" s="225">
        <f t="shared" si="0"/>
        <v>6761.2722537372101</v>
      </c>
      <c r="W5" s="225">
        <f t="shared" si="0"/>
        <v>6737.2813111731421</v>
      </c>
    </row>
    <row r="6" spans="1:23" ht="12" customHeight="1" x14ac:dyDescent="0.25">
      <c r="A6" s="202" t="s">
        <v>92</v>
      </c>
      <c r="B6" s="226">
        <v>58.936705743618035</v>
      </c>
      <c r="C6" s="226">
        <v>59.938052182350717</v>
      </c>
      <c r="D6" s="226">
        <v>60.10457459281983</v>
      </c>
      <c r="E6" s="226">
        <v>58.766380847094155</v>
      </c>
      <c r="F6" s="226">
        <v>59.735886963818146</v>
      </c>
      <c r="G6" s="226">
        <v>58.498641879732773</v>
      </c>
      <c r="H6" s="226">
        <v>58.624201242133111</v>
      </c>
      <c r="I6" s="226">
        <v>59.099052905521802</v>
      </c>
      <c r="J6" s="226">
        <v>59.846778765964842</v>
      </c>
      <c r="K6" s="226">
        <v>56.235173933394854</v>
      </c>
      <c r="L6" s="226">
        <v>60.707228453798635</v>
      </c>
      <c r="M6" s="226">
        <v>59.091415648519231</v>
      </c>
      <c r="N6" s="226">
        <v>59.461628223782526</v>
      </c>
      <c r="O6" s="226">
        <v>59.365461497489051</v>
      </c>
      <c r="P6" s="226">
        <v>58.135996651139919</v>
      </c>
      <c r="Q6" s="226">
        <v>59.320193694842288</v>
      </c>
      <c r="R6" s="226">
        <v>59.880105392025023</v>
      </c>
      <c r="S6" s="226">
        <v>60.285045717097177</v>
      </c>
      <c r="T6" s="226">
        <v>60.955816240364122</v>
      </c>
      <c r="U6" s="226">
        <v>60.209488175104838</v>
      </c>
      <c r="V6" s="226">
        <v>60.465569626646413</v>
      </c>
      <c r="W6" s="226">
        <v>61.532211852229793</v>
      </c>
    </row>
    <row r="7" spans="1:23" ht="12" customHeight="1" x14ac:dyDescent="0.25">
      <c r="A7" s="202" t="s">
        <v>93</v>
      </c>
      <c r="B7" s="226">
        <v>22.026593520963459</v>
      </c>
      <c r="C7" s="226">
        <v>22.124160617573793</v>
      </c>
      <c r="D7" s="226">
        <v>22.165942285155502</v>
      </c>
      <c r="E7" s="226">
        <v>24.105488471549325</v>
      </c>
      <c r="F7" s="226">
        <v>25.059931469451548</v>
      </c>
      <c r="G7" s="226">
        <v>24.198184301648229</v>
      </c>
      <c r="H7" s="226">
        <v>24.102255676427138</v>
      </c>
      <c r="I7" s="226">
        <v>23.9589218120833</v>
      </c>
      <c r="J7" s="226">
        <v>22.925741948134693</v>
      </c>
      <c r="K7" s="226">
        <v>20.456882855805997</v>
      </c>
      <c r="L7" s="226">
        <v>22.256170318349398</v>
      </c>
      <c r="M7" s="226">
        <v>21.489704084802437</v>
      </c>
      <c r="N7" s="226">
        <v>21.730549894277075</v>
      </c>
      <c r="O7" s="226">
        <v>21.590755824635984</v>
      </c>
      <c r="P7" s="226">
        <v>21.73233531930363</v>
      </c>
      <c r="Q7" s="226">
        <v>21.930171375578798</v>
      </c>
      <c r="R7" s="226">
        <v>22.048741440371135</v>
      </c>
      <c r="S7" s="226">
        <v>21.685651677324834</v>
      </c>
      <c r="T7" s="226">
        <v>21.665763371004122</v>
      </c>
      <c r="U7" s="226">
        <v>21.502985354088203</v>
      </c>
      <c r="V7" s="226">
        <v>21.74683989014601</v>
      </c>
      <c r="W7" s="226">
        <v>21.392133275088888</v>
      </c>
    </row>
    <row r="8" spans="1:23" ht="12" customHeight="1" x14ac:dyDescent="0.25">
      <c r="A8" s="202" t="s">
        <v>94</v>
      </c>
      <c r="B8" s="226">
        <v>313.39491253499904</v>
      </c>
      <c r="C8" s="226">
        <v>307.66322240179619</v>
      </c>
      <c r="D8" s="226">
        <v>305.59043221890352</v>
      </c>
      <c r="E8" s="226">
        <v>315.63101855827512</v>
      </c>
      <c r="F8" s="226">
        <v>321.81888172384424</v>
      </c>
      <c r="G8" s="226">
        <v>318.51411307626211</v>
      </c>
      <c r="H8" s="226">
        <v>324.98023544673009</v>
      </c>
      <c r="I8" s="226">
        <v>328.75371276506894</v>
      </c>
      <c r="J8" s="226">
        <v>318.71762827058024</v>
      </c>
      <c r="K8" s="226">
        <v>289.76335339466272</v>
      </c>
      <c r="L8" s="226">
        <v>311.05949583080599</v>
      </c>
      <c r="M8" s="226">
        <v>302.83227337348603</v>
      </c>
      <c r="N8" s="226">
        <v>302.45658738950311</v>
      </c>
      <c r="O8" s="226">
        <v>299.30685480560942</v>
      </c>
      <c r="P8" s="226">
        <v>298.54641671752211</v>
      </c>
      <c r="Q8" s="226">
        <v>302.21464433710281</v>
      </c>
      <c r="R8" s="226">
        <v>300.89119548031488</v>
      </c>
      <c r="S8" s="226">
        <v>299.30519346060197</v>
      </c>
      <c r="T8" s="226">
        <v>299.77827876476482</v>
      </c>
      <c r="U8" s="226">
        <v>299.61782682605042</v>
      </c>
      <c r="V8" s="226">
        <v>304.43413042511702</v>
      </c>
      <c r="W8" s="226">
        <v>301.59709384159231</v>
      </c>
    </row>
    <row r="9" spans="1:23" ht="12" customHeight="1" x14ac:dyDescent="0.25">
      <c r="A9" s="202" t="s">
        <v>95</v>
      </c>
      <c r="B9" s="226">
        <v>178.69627210304608</v>
      </c>
      <c r="C9" s="226">
        <v>175.52575010410445</v>
      </c>
      <c r="D9" s="226">
        <v>176.06313858437991</v>
      </c>
      <c r="E9" s="226">
        <v>190.62092644175283</v>
      </c>
      <c r="F9" s="226">
        <v>197.21471438871893</v>
      </c>
      <c r="G9" s="226">
        <v>191.36678515449802</v>
      </c>
      <c r="H9" s="226">
        <v>193.21060809478229</v>
      </c>
      <c r="I9" s="226">
        <v>193.37489861104262</v>
      </c>
      <c r="J9" s="226">
        <v>185.38238582229519</v>
      </c>
      <c r="K9" s="226">
        <v>166.77264075166875</v>
      </c>
      <c r="L9" s="226">
        <v>179.38193487989227</v>
      </c>
      <c r="M9" s="226">
        <v>171.98409236630593</v>
      </c>
      <c r="N9" s="226">
        <v>172.23020346009631</v>
      </c>
      <c r="O9" s="226">
        <v>170.97153663483908</v>
      </c>
      <c r="P9" s="226">
        <v>173.08552964434077</v>
      </c>
      <c r="Q9" s="226">
        <v>174.55287311220218</v>
      </c>
      <c r="R9" s="226">
        <v>174.87655379714414</v>
      </c>
      <c r="S9" s="226">
        <v>171.45149587642163</v>
      </c>
      <c r="T9" s="226">
        <v>170.32161863664658</v>
      </c>
      <c r="U9" s="226">
        <v>170.26188774229402</v>
      </c>
      <c r="V9" s="226">
        <v>173.71406370068678</v>
      </c>
      <c r="W9" s="226">
        <v>169.21616122501862</v>
      </c>
    </row>
    <row r="10" spans="1:23" ht="12" customHeight="1" x14ac:dyDescent="0.25">
      <c r="A10" s="36" t="s">
        <v>96</v>
      </c>
      <c r="B10" s="227">
        <f t="shared" ref="B10:W10" si="1">SUM(B11:B15)</f>
        <v>162.4305030780709</v>
      </c>
      <c r="C10" s="227">
        <f t="shared" si="1"/>
        <v>167.15608832523395</v>
      </c>
      <c r="D10" s="227">
        <f t="shared" si="1"/>
        <v>165.98145855680971</v>
      </c>
      <c r="E10" s="227">
        <f t="shared" si="1"/>
        <v>165.44771376232339</v>
      </c>
      <c r="F10" s="227">
        <f t="shared" si="1"/>
        <v>169.7770169320859</v>
      </c>
      <c r="G10" s="227">
        <f t="shared" si="1"/>
        <v>163.17091755184018</v>
      </c>
      <c r="H10" s="227">
        <f t="shared" si="1"/>
        <v>163.41461288613206</v>
      </c>
      <c r="I10" s="227">
        <f t="shared" si="1"/>
        <v>163.8814524311172</v>
      </c>
      <c r="J10" s="227">
        <f t="shared" si="1"/>
        <v>165.74528692658225</v>
      </c>
      <c r="K10" s="227">
        <f t="shared" si="1"/>
        <v>146.90475922462366</v>
      </c>
      <c r="L10" s="227">
        <f t="shared" si="1"/>
        <v>157.4444246678809</v>
      </c>
      <c r="M10" s="227">
        <f t="shared" si="1"/>
        <v>154.26911382674021</v>
      </c>
      <c r="N10" s="227">
        <f t="shared" si="1"/>
        <v>156.34618919074396</v>
      </c>
      <c r="O10" s="227">
        <f t="shared" si="1"/>
        <v>153.00927197592515</v>
      </c>
      <c r="P10" s="227">
        <f t="shared" si="1"/>
        <v>150.89273906384855</v>
      </c>
      <c r="Q10" s="227">
        <f t="shared" si="1"/>
        <v>148.22936134998048</v>
      </c>
      <c r="R10" s="227">
        <f t="shared" si="1"/>
        <v>147.53931218793946</v>
      </c>
      <c r="S10" s="227">
        <f t="shared" si="1"/>
        <v>150.17469236004371</v>
      </c>
      <c r="T10" s="227">
        <f t="shared" si="1"/>
        <v>149.54005445136588</v>
      </c>
      <c r="U10" s="227">
        <f t="shared" si="1"/>
        <v>145.34669449693541</v>
      </c>
      <c r="V10" s="227">
        <f t="shared" si="1"/>
        <v>142.44298631743143</v>
      </c>
      <c r="W10" s="227">
        <f t="shared" si="1"/>
        <v>140.64824418055798</v>
      </c>
    </row>
    <row r="11" spans="1:23" ht="12" customHeight="1" x14ac:dyDescent="0.25">
      <c r="A11" s="37" t="s">
        <v>83</v>
      </c>
      <c r="B11" s="228">
        <v>6.1518612414016083</v>
      </c>
      <c r="C11" s="228">
        <v>4.1197108398894979</v>
      </c>
      <c r="D11" s="228">
        <v>4.3604062180297882</v>
      </c>
      <c r="E11" s="228">
        <v>7.3219511053927659</v>
      </c>
      <c r="F11" s="228">
        <v>6.4450591183590573</v>
      </c>
      <c r="G11" s="228">
        <v>3.0354767617565233</v>
      </c>
      <c r="H11" s="228">
        <v>3.0343717583715679</v>
      </c>
      <c r="I11" s="228">
        <v>2.776207892984317</v>
      </c>
      <c r="J11" s="228">
        <v>2.7551006926250348</v>
      </c>
      <c r="K11" s="228">
        <v>2.3048558726221238</v>
      </c>
      <c r="L11" s="228">
        <v>2.4627521443499698</v>
      </c>
      <c r="M11" s="228">
        <v>2.2680985281816461</v>
      </c>
      <c r="N11" s="228">
        <v>1.9317171629320211</v>
      </c>
      <c r="O11" s="228">
        <v>1.8650964028369996</v>
      </c>
      <c r="P11" s="228">
        <v>1.8840051208088637</v>
      </c>
      <c r="Q11" s="228">
        <v>1.7885548778280274</v>
      </c>
      <c r="R11" s="228">
        <v>2.3970548057664027</v>
      </c>
      <c r="S11" s="228">
        <v>2.1789909236190934</v>
      </c>
      <c r="T11" s="228">
        <v>2.5336834671396478</v>
      </c>
      <c r="U11" s="228">
        <v>2.5595381899507412</v>
      </c>
      <c r="V11" s="228">
        <v>5.5714024615470334</v>
      </c>
      <c r="W11" s="228">
        <v>7.3356541554239776</v>
      </c>
    </row>
    <row r="12" spans="1:23" ht="12" customHeight="1" x14ac:dyDescent="0.25">
      <c r="A12" s="37" t="s">
        <v>72</v>
      </c>
      <c r="B12" s="228">
        <v>2.8384720474776337</v>
      </c>
      <c r="C12" s="228">
        <v>3.2178142165286387</v>
      </c>
      <c r="D12" s="228">
        <v>2.9169295199000205</v>
      </c>
      <c r="E12" s="228">
        <v>4.0162855376217834</v>
      </c>
      <c r="F12" s="228">
        <v>3.8878707028339488</v>
      </c>
      <c r="G12" s="228">
        <v>2.8812387276487836</v>
      </c>
      <c r="H12" s="228">
        <v>2.8823927678201091</v>
      </c>
      <c r="I12" s="228">
        <v>2.801801104013542</v>
      </c>
      <c r="J12" s="228">
        <v>2.0172868579248391</v>
      </c>
      <c r="K12" s="228">
        <v>2.5588378423773319</v>
      </c>
      <c r="L12" s="228">
        <v>2.5034871341787452</v>
      </c>
      <c r="M12" s="228">
        <v>2.7853760847714684</v>
      </c>
      <c r="N12" s="228">
        <v>2.6275962302100644</v>
      </c>
      <c r="O12" s="228">
        <v>1.8509391775494377</v>
      </c>
      <c r="P12" s="228">
        <v>2.3989255549518629</v>
      </c>
      <c r="Q12" s="228">
        <v>3.1921465263960584</v>
      </c>
      <c r="R12" s="228">
        <v>1.7906784294662457</v>
      </c>
      <c r="S12" s="228">
        <v>1.8263515991959804</v>
      </c>
      <c r="T12" s="228">
        <v>2.9275808928493303</v>
      </c>
      <c r="U12" s="228">
        <v>3.4358128450961645</v>
      </c>
      <c r="V12" s="228">
        <v>4.9700043127037468</v>
      </c>
      <c r="W12" s="228">
        <v>5.1046622546701768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153.44016978919166</v>
      </c>
      <c r="C15" s="229">
        <v>159.81856326881581</v>
      </c>
      <c r="D15" s="229">
        <v>158.70412281887991</v>
      </c>
      <c r="E15" s="229">
        <v>154.10947711930885</v>
      </c>
      <c r="F15" s="229">
        <v>159.44408711089289</v>
      </c>
      <c r="G15" s="229">
        <v>157.25420206243487</v>
      </c>
      <c r="H15" s="229">
        <v>157.49784835994038</v>
      </c>
      <c r="I15" s="229">
        <v>158.30344343411934</v>
      </c>
      <c r="J15" s="229">
        <v>160.97289937603239</v>
      </c>
      <c r="K15" s="229">
        <v>142.04106550962422</v>
      </c>
      <c r="L15" s="229">
        <v>152.47818538935218</v>
      </c>
      <c r="M15" s="229">
        <v>149.21563921378709</v>
      </c>
      <c r="N15" s="229">
        <v>151.78687579760188</v>
      </c>
      <c r="O15" s="229">
        <v>149.29323639553871</v>
      </c>
      <c r="P15" s="229">
        <v>146.60980838808783</v>
      </c>
      <c r="Q15" s="229">
        <v>143.2486599457564</v>
      </c>
      <c r="R15" s="229">
        <v>143.3515789527068</v>
      </c>
      <c r="S15" s="229">
        <v>146.16934983722862</v>
      </c>
      <c r="T15" s="229">
        <v>144.0787900913769</v>
      </c>
      <c r="U15" s="229">
        <v>139.35134346188852</v>
      </c>
      <c r="V15" s="229">
        <v>131.90157954318065</v>
      </c>
      <c r="W15" s="229">
        <v>128.20792777046381</v>
      </c>
    </row>
    <row r="16" spans="1:23" ht="12" customHeight="1" x14ac:dyDescent="0.25">
      <c r="A16" s="39" t="s">
        <v>98</v>
      </c>
      <c r="B16" s="230">
        <f t="shared" ref="B16:W16" si="2">SUM(B17:B26)</f>
        <v>3347.1943658236446</v>
      </c>
      <c r="C16" s="230">
        <f t="shared" si="2"/>
        <v>2973.9251398710412</v>
      </c>
      <c r="D16" s="230">
        <f t="shared" si="2"/>
        <v>2969.0329315913791</v>
      </c>
      <c r="E16" s="230">
        <f t="shared" si="2"/>
        <v>3029.4407589148532</v>
      </c>
      <c r="F16" s="230">
        <f t="shared" si="2"/>
        <v>3008.2403948992414</v>
      </c>
      <c r="G16" s="230">
        <f t="shared" si="2"/>
        <v>2996.2734734704313</v>
      </c>
      <c r="H16" s="230">
        <f t="shared" si="2"/>
        <v>3258.6241062663676</v>
      </c>
      <c r="I16" s="230">
        <f t="shared" si="2"/>
        <v>3291.7875763846641</v>
      </c>
      <c r="J16" s="230">
        <f t="shared" si="2"/>
        <v>3132.7585317556004</v>
      </c>
      <c r="K16" s="230">
        <f t="shared" si="2"/>
        <v>3169.825691979398</v>
      </c>
      <c r="L16" s="230">
        <f t="shared" si="2"/>
        <v>3351.5913950291911</v>
      </c>
      <c r="M16" s="230">
        <f t="shared" si="2"/>
        <v>3186.2857519503091</v>
      </c>
      <c r="N16" s="230">
        <f t="shared" si="2"/>
        <v>3196.0325638738082</v>
      </c>
      <c r="O16" s="230">
        <f t="shared" si="2"/>
        <v>3263.9430769644646</v>
      </c>
      <c r="P16" s="230">
        <f t="shared" si="2"/>
        <v>3192.7106128634432</v>
      </c>
      <c r="Q16" s="230">
        <f t="shared" si="2"/>
        <v>3345.3241428341535</v>
      </c>
      <c r="R16" s="230">
        <f t="shared" si="2"/>
        <v>3311.3307340654801</v>
      </c>
      <c r="S16" s="230">
        <f t="shared" si="2"/>
        <v>3251.2782765221282</v>
      </c>
      <c r="T16" s="230">
        <f t="shared" si="2"/>
        <v>3283.6960853669825</v>
      </c>
      <c r="U16" s="230">
        <f t="shared" si="2"/>
        <v>3313.3047985716225</v>
      </c>
      <c r="V16" s="230">
        <f t="shared" si="2"/>
        <v>3699.5301929903235</v>
      </c>
      <c r="W16" s="230">
        <f t="shared" si="2"/>
        <v>3698.6286404500161</v>
      </c>
    </row>
    <row r="17" spans="1:23" ht="12" customHeight="1" x14ac:dyDescent="0.25">
      <c r="A17" s="46" t="s">
        <v>30</v>
      </c>
      <c r="B17" s="231">
        <v>35.066197911092395</v>
      </c>
      <c r="C17" s="231">
        <v>24.920181823852381</v>
      </c>
      <c r="D17" s="231">
        <v>25.798218384317401</v>
      </c>
      <c r="E17" s="231">
        <v>24.986410535598797</v>
      </c>
      <c r="F17" s="231">
        <v>30.177167399749699</v>
      </c>
      <c r="G17" s="231">
        <v>33.003604204331751</v>
      </c>
      <c r="H17" s="231">
        <v>35.117676700662898</v>
      </c>
      <c r="I17" s="231">
        <v>33.844908528682289</v>
      </c>
      <c r="J17" s="231">
        <v>27.652935989723527</v>
      </c>
      <c r="K17" s="231">
        <v>23.640408534460335</v>
      </c>
      <c r="L17" s="231">
        <v>21.959716687312429</v>
      </c>
      <c r="M17" s="231">
        <v>21.87798197876786</v>
      </c>
      <c r="N17" s="231">
        <v>23.285920397597216</v>
      </c>
      <c r="O17" s="231">
        <v>24.245493954245006</v>
      </c>
      <c r="P17" s="231">
        <v>23.332242578486408</v>
      </c>
      <c r="Q17" s="231">
        <v>18.612192739055686</v>
      </c>
      <c r="R17" s="231">
        <v>17.400008389212811</v>
      </c>
      <c r="S17" s="231">
        <v>19.710190414484387</v>
      </c>
      <c r="T17" s="231">
        <v>19.878420510236992</v>
      </c>
      <c r="U17" s="231">
        <v>19.268179413703216</v>
      </c>
      <c r="V17" s="231">
        <v>13.612047170889475</v>
      </c>
      <c r="W17" s="231">
        <v>13.256753311211526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72.085317086270209</v>
      </c>
      <c r="C19" s="231">
        <v>72.005477340875515</v>
      </c>
      <c r="D19" s="231">
        <v>87.797012216037999</v>
      </c>
      <c r="E19" s="231">
        <v>91.279898850309749</v>
      </c>
      <c r="F19" s="231">
        <v>97.25206850189609</v>
      </c>
      <c r="G19" s="231">
        <v>101.51473603849918</v>
      </c>
      <c r="H19" s="231">
        <v>91.007059413307104</v>
      </c>
      <c r="I19" s="231">
        <v>92.725018705564722</v>
      </c>
      <c r="J19" s="231">
        <v>93.968697659205489</v>
      </c>
      <c r="K19" s="231">
        <v>88.13800590775304</v>
      </c>
      <c r="L19" s="231">
        <v>90.078268934293789</v>
      </c>
      <c r="M19" s="231">
        <v>95.430640595377199</v>
      </c>
      <c r="N19" s="231">
        <v>91.114594508136236</v>
      </c>
      <c r="O19" s="231">
        <v>92.402937435366184</v>
      </c>
      <c r="P19" s="231">
        <v>93.97676386260558</v>
      </c>
      <c r="Q19" s="231">
        <v>99.859593321077568</v>
      </c>
      <c r="R19" s="231">
        <v>88.186466488676373</v>
      </c>
      <c r="S19" s="231">
        <v>89.862158827822455</v>
      </c>
      <c r="T19" s="231">
        <v>93.076053879165087</v>
      </c>
      <c r="U19" s="231">
        <v>96.634622014055253</v>
      </c>
      <c r="V19" s="231">
        <v>70.614915856615113</v>
      </c>
      <c r="W19" s="231">
        <v>71.897773573181965</v>
      </c>
    </row>
    <row r="20" spans="1:23" ht="12" customHeight="1" x14ac:dyDescent="0.25">
      <c r="A20" s="46" t="s">
        <v>83</v>
      </c>
      <c r="B20" s="231">
        <v>82.117180044654674</v>
      </c>
      <c r="C20" s="231">
        <v>66.508810705015577</v>
      </c>
      <c r="D20" s="231">
        <v>66.782764707283178</v>
      </c>
      <c r="E20" s="231">
        <v>97.612955770222825</v>
      </c>
      <c r="F20" s="231">
        <v>88.931464512400368</v>
      </c>
      <c r="G20" s="231">
        <v>60.752879579703354</v>
      </c>
      <c r="H20" s="231">
        <v>62.197283144044093</v>
      </c>
      <c r="I20" s="231">
        <v>54.88154633262841</v>
      </c>
      <c r="J20" s="231">
        <v>54.87145185567536</v>
      </c>
      <c r="K20" s="231">
        <v>54.210169765289002</v>
      </c>
      <c r="L20" s="231">
        <v>62.526399809033364</v>
      </c>
      <c r="M20" s="231">
        <v>53.030224691702884</v>
      </c>
      <c r="N20" s="231">
        <v>48.750501234063044</v>
      </c>
      <c r="O20" s="231">
        <v>48.421799753465685</v>
      </c>
      <c r="P20" s="231">
        <v>44.919570531493214</v>
      </c>
      <c r="Q20" s="231">
        <v>44.710361983233398</v>
      </c>
      <c r="R20" s="231">
        <v>53.076305615490242</v>
      </c>
      <c r="S20" s="231">
        <v>50.906108311000665</v>
      </c>
      <c r="T20" s="231">
        <v>54.626260639220739</v>
      </c>
      <c r="U20" s="231">
        <v>52.83899974724612</v>
      </c>
      <c r="V20" s="231">
        <v>76.1837892565933</v>
      </c>
      <c r="W20" s="231">
        <v>88.211871525314194</v>
      </c>
    </row>
    <row r="21" spans="1:23" ht="12" customHeight="1" x14ac:dyDescent="0.25">
      <c r="A21" s="46" t="s">
        <v>70</v>
      </c>
      <c r="B21" s="231">
        <v>339.69228070787921</v>
      </c>
      <c r="C21" s="231">
        <v>343.57206390301042</v>
      </c>
      <c r="D21" s="231">
        <v>346.63051791055585</v>
      </c>
      <c r="E21" s="231">
        <v>399.0801164382296</v>
      </c>
      <c r="F21" s="231">
        <v>398.08175968009169</v>
      </c>
      <c r="G21" s="231">
        <v>315.5633826066545</v>
      </c>
      <c r="H21" s="231">
        <v>305.10913742711</v>
      </c>
      <c r="I21" s="231">
        <v>250.24653934929248</v>
      </c>
      <c r="J21" s="231">
        <v>250.10092994022986</v>
      </c>
      <c r="K21" s="231">
        <v>197.05165637299785</v>
      </c>
      <c r="L21" s="231">
        <v>206.32833105527419</v>
      </c>
      <c r="M21" s="231">
        <v>169.64222352329492</v>
      </c>
      <c r="N21" s="231">
        <v>155.45382128769737</v>
      </c>
      <c r="O21" s="231">
        <v>117.47754939820997</v>
      </c>
      <c r="P21" s="231">
        <v>74.498545805137468</v>
      </c>
      <c r="Q21" s="231">
        <v>66.640248454368461</v>
      </c>
      <c r="R21" s="231">
        <v>67.368562992029766</v>
      </c>
      <c r="S21" s="231">
        <v>81.766856811423125</v>
      </c>
      <c r="T21" s="231">
        <v>81.538593476745646</v>
      </c>
      <c r="U21" s="231">
        <v>63.886850954285556</v>
      </c>
      <c r="V21" s="231">
        <v>64.896393108289686</v>
      </c>
      <c r="W21" s="231">
        <v>67.025717838436648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4.2541392118294397</v>
      </c>
      <c r="H22" s="231">
        <v>19.577803861409063</v>
      </c>
      <c r="I22" s="231">
        <v>18.538200679515864</v>
      </c>
      <c r="J22" s="231">
        <v>20.153797666267504</v>
      </c>
      <c r="K22" s="231">
        <v>6.0662691747976432</v>
      </c>
      <c r="L22" s="231">
        <v>15.988595287385134</v>
      </c>
      <c r="M22" s="231">
        <v>10.043229614613121</v>
      </c>
      <c r="N22" s="231">
        <v>11.720332998918146</v>
      </c>
      <c r="O22" s="231">
        <v>3.3886241421415351</v>
      </c>
      <c r="P22" s="231">
        <v>3.9967978813246932</v>
      </c>
      <c r="Q22" s="231">
        <v>4.0549915027815189</v>
      </c>
      <c r="R22" s="231">
        <v>8.1696240773542144</v>
      </c>
      <c r="S22" s="231">
        <v>7.8707423115932578</v>
      </c>
      <c r="T22" s="231">
        <v>10.956781813759612</v>
      </c>
      <c r="U22" s="231">
        <v>7.2332552436208184</v>
      </c>
      <c r="V22" s="231">
        <v>4.779294722188288</v>
      </c>
      <c r="W22" s="231">
        <v>4.5060926891886233</v>
      </c>
    </row>
    <row r="23" spans="1:23" ht="12" customHeight="1" x14ac:dyDescent="0.25">
      <c r="A23" s="46" t="s">
        <v>72</v>
      </c>
      <c r="B23" s="231">
        <v>99.875219645759273</v>
      </c>
      <c r="C23" s="231">
        <v>110.28962581961616</v>
      </c>
      <c r="D23" s="231">
        <v>101.25373212072344</v>
      </c>
      <c r="E23" s="231">
        <v>113.34994358930911</v>
      </c>
      <c r="F23" s="231">
        <v>117.15643117357205</v>
      </c>
      <c r="G23" s="231">
        <v>124.24334069021245</v>
      </c>
      <c r="H23" s="231">
        <v>132.59585513026155</v>
      </c>
      <c r="I23" s="231">
        <v>127.21733342841176</v>
      </c>
      <c r="J23" s="231">
        <v>93.275363160880914</v>
      </c>
      <c r="K23" s="231">
        <v>95.248031766055632</v>
      </c>
      <c r="L23" s="231">
        <v>94.56043036823101</v>
      </c>
      <c r="M23" s="231">
        <v>96.684469870017978</v>
      </c>
      <c r="N23" s="231">
        <v>101.59930590578496</v>
      </c>
      <c r="O23" s="231">
        <v>94.295327199647943</v>
      </c>
      <c r="P23" s="231">
        <v>121.33563546232263</v>
      </c>
      <c r="Q23" s="231">
        <v>127.5318334505355</v>
      </c>
      <c r="R23" s="231">
        <v>102.43695589420815</v>
      </c>
      <c r="S23" s="231">
        <v>77.588469003025565</v>
      </c>
      <c r="T23" s="231">
        <v>105.34021026266045</v>
      </c>
      <c r="U23" s="231">
        <v>115.25139410642123</v>
      </c>
      <c r="V23" s="231">
        <v>96.315321374300041</v>
      </c>
      <c r="W23" s="231">
        <v>88.768529261813342</v>
      </c>
    </row>
    <row r="24" spans="1:23" ht="12" customHeight="1" x14ac:dyDescent="0.25">
      <c r="A24" s="46" t="s">
        <v>36</v>
      </c>
      <c r="B24" s="231">
        <v>11.033619159252034</v>
      </c>
      <c r="C24" s="231">
        <v>12.343231082322387</v>
      </c>
      <c r="D24" s="231">
        <v>11.193840896555576</v>
      </c>
      <c r="E24" s="231">
        <v>11.009545268267294</v>
      </c>
      <c r="F24" s="231">
        <v>12.383623146379787</v>
      </c>
      <c r="G24" s="231">
        <v>11.342434651178513</v>
      </c>
      <c r="H24" s="231">
        <v>7.5973803765345824</v>
      </c>
      <c r="I24" s="231">
        <v>7.5781007872565418</v>
      </c>
      <c r="J24" s="231">
        <v>7.9365337957977538</v>
      </c>
      <c r="K24" s="231">
        <v>5.3277106340534912</v>
      </c>
      <c r="L24" s="231">
        <v>6.6307173282022989</v>
      </c>
      <c r="M24" s="231">
        <v>6.6446995776749098</v>
      </c>
      <c r="N24" s="231">
        <v>7.9740090584814407</v>
      </c>
      <c r="O24" s="231">
        <v>9.3291616607509855</v>
      </c>
      <c r="P24" s="231">
        <v>8.3122842691610597</v>
      </c>
      <c r="Q24" s="231">
        <v>7.6265310999354297</v>
      </c>
      <c r="R24" s="231">
        <v>8.8631680274546927</v>
      </c>
      <c r="S24" s="231">
        <v>8.520522618323028</v>
      </c>
      <c r="T24" s="231">
        <v>7.7137442702119525</v>
      </c>
      <c r="U24" s="231">
        <v>6.7795819594284987</v>
      </c>
      <c r="V24" s="231">
        <v>6.3059437333213681</v>
      </c>
      <c r="W24" s="231">
        <v>5.0920018692983797</v>
      </c>
    </row>
    <row r="25" spans="1:23" ht="12" customHeight="1" x14ac:dyDescent="0.25">
      <c r="A25" s="46" t="s">
        <v>73</v>
      </c>
      <c r="B25" s="231">
        <v>2564.1644429769922</v>
      </c>
      <c r="C25" s="231">
        <v>2184.2067398245504</v>
      </c>
      <c r="D25" s="231">
        <v>2166.7458835817533</v>
      </c>
      <c r="E25" s="231">
        <v>2133.5827492666922</v>
      </c>
      <c r="F25" s="231">
        <v>2095.6250183589364</v>
      </c>
      <c r="G25" s="231">
        <v>2187.6956508069516</v>
      </c>
      <c r="H25" s="231">
        <v>2444.1010262130135</v>
      </c>
      <c r="I25" s="231">
        <v>2547.6405764309038</v>
      </c>
      <c r="J25" s="231">
        <v>2428.4354219476677</v>
      </c>
      <c r="K25" s="231">
        <v>2541.1671784984005</v>
      </c>
      <c r="L25" s="231">
        <v>2666.7849182935706</v>
      </c>
      <c r="M25" s="231">
        <v>2574.9594488919915</v>
      </c>
      <c r="N25" s="231">
        <v>2586.8256477181353</v>
      </c>
      <c r="O25" s="231">
        <v>2683.7934657063915</v>
      </c>
      <c r="P25" s="231">
        <v>2637.075097857095</v>
      </c>
      <c r="Q25" s="231">
        <v>2775.7152122887233</v>
      </c>
      <c r="R25" s="231">
        <v>2757.3185956679026</v>
      </c>
      <c r="S25" s="231">
        <v>2700.4223642018083</v>
      </c>
      <c r="T25" s="231">
        <v>2693.828980327381</v>
      </c>
      <c r="U25" s="231">
        <v>2742.7220422789615</v>
      </c>
      <c r="V25" s="231">
        <v>3008.8829028509899</v>
      </c>
      <c r="W25" s="231">
        <v>2972.7656693001109</v>
      </c>
    </row>
    <row r="26" spans="1:23" ht="12" customHeight="1" x14ac:dyDescent="0.25">
      <c r="A26" s="46" t="s">
        <v>79</v>
      </c>
      <c r="B26" s="231">
        <v>143.16010829174468</v>
      </c>
      <c r="C26" s="231">
        <v>160.07900937179849</v>
      </c>
      <c r="D26" s="231">
        <v>162.8309617741526</v>
      </c>
      <c r="E26" s="231">
        <v>158.53913919622377</v>
      </c>
      <c r="F26" s="231">
        <v>168.63286212621568</v>
      </c>
      <c r="G26" s="231">
        <v>157.9033056810708</v>
      </c>
      <c r="H26" s="231">
        <v>161.32088400002462</v>
      </c>
      <c r="I26" s="231">
        <v>159.1153521424086</v>
      </c>
      <c r="J26" s="231">
        <v>156.36339974015218</v>
      </c>
      <c r="K26" s="231">
        <v>158.97626132559034</v>
      </c>
      <c r="L26" s="231">
        <v>186.73401726588847</v>
      </c>
      <c r="M26" s="231">
        <v>157.97283320686827</v>
      </c>
      <c r="N26" s="231">
        <v>169.30843076499468</v>
      </c>
      <c r="O26" s="231">
        <v>190.58871771424575</v>
      </c>
      <c r="P26" s="231">
        <v>185.26367461581711</v>
      </c>
      <c r="Q26" s="231">
        <v>200.5731779944428</v>
      </c>
      <c r="R26" s="231">
        <v>208.5110469131516</v>
      </c>
      <c r="S26" s="231">
        <v>214.63086402264747</v>
      </c>
      <c r="T26" s="231">
        <v>216.7370401876008</v>
      </c>
      <c r="U26" s="231">
        <v>208.68987285390045</v>
      </c>
      <c r="V26" s="231">
        <v>357.93958491713579</v>
      </c>
      <c r="W26" s="231">
        <v>387.10423108146051</v>
      </c>
    </row>
    <row r="27" spans="1:23" ht="12" customHeight="1" x14ac:dyDescent="0.25">
      <c r="A27" s="39" t="s">
        <v>99</v>
      </c>
      <c r="B27" s="230">
        <f t="shared" ref="B27:W27" si="3">SUM(B28:B37)</f>
        <v>2793.5194531117672</v>
      </c>
      <c r="C27" s="230">
        <f t="shared" si="3"/>
        <v>2764.5338382008495</v>
      </c>
      <c r="D27" s="230">
        <f t="shared" si="3"/>
        <v>2750.5964822805768</v>
      </c>
      <c r="E27" s="230">
        <f t="shared" si="3"/>
        <v>2716.1911130031631</v>
      </c>
      <c r="F27" s="230">
        <f t="shared" si="3"/>
        <v>2771.9153889186596</v>
      </c>
      <c r="G27" s="230">
        <f t="shared" si="3"/>
        <v>2792.9484633770476</v>
      </c>
      <c r="H27" s="230">
        <f t="shared" si="3"/>
        <v>2800.8588305015869</v>
      </c>
      <c r="I27" s="230">
        <f t="shared" si="3"/>
        <v>2833.7726456341243</v>
      </c>
      <c r="J27" s="230">
        <f t="shared" si="3"/>
        <v>2813.6430709644505</v>
      </c>
      <c r="K27" s="230">
        <f t="shared" si="3"/>
        <v>2432.0358361651188</v>
      </c>
      <c r="L27" s="230">
        <f t="shared" si="3"/>
        <v>2625.3940055611788</v>
      </c>
      <c r="M27" s="230">
        <f t="shared" si="3"/>
        <v>2614.8414999415199</v>
      </c>
      <c r="N27" s="230">
        <f t="shared" si="3"/>
        <v>2629.4784983064837</v>
      </c>
      <c r="O27" s="230">
        <f t="shared" si="3"/>
        <v>2480.991009716312</v>
      </c>
      <c r="P27" s="230">
        <f t="shared" si="3"/>
        <v>2426.5374171979447</v>
      </c>
      <c r="Q27" s="230">
        <f t="shared" si="3"/>
        <v>2432.9165630931188</v>
      </c>
      <c r="R27" s="230">
        <f t="shared" si="3"/>
        <v>2421.4129516027119</v>
      </c>
      <c r="S27" s="230">
        <f t="shared" si="3"/>
        <v>2483.3658343366278</v>
      </c>
      <c r="T27" s="230">
        <f t="shared" si="3"/>
        <v>2521.4680601617251</v>
      </c>
      <c r="U27" s="230">
        <f t="shared" si="3"/>
        <v>2459.4618984535691</v>
      </c>
      <c r="V27" s="230">
        <f t="shared" si="3"/>
        <v>2358.9384707868599</v>
      </c>
      <c r="W27" s="230">
        <f t="shared" si="3"/>
        <v>2344.2668263486385</v>
      </c>
    </row>
    <row r="28" spans="1:23" ht="12" customHeight="1" x14ac:dyDescent="0.25">
      <c r="A28" s="18" t="s">
        <v>30</v>
      </c>
      <c r="B28" s="232">
        <v>113.39896782587259</v>
      </c>
      <c r="C28" s="232">
        <v>104.98762171987144</v>
      </c>
      <c r="D28" s="232">
        <v>106.91879726773524</v>
      </c>
      <c r="E28" s="232">
        <v>94.985424148910624</v>
      </c>
      <c r="F28" s="232">
        <v>109.81401685464967</v>
      </c>
      <c r="G28" s="232">
        <v>107.9349436486642</v>
      </c>
      <c r="H28" s="232">
        <v>112.79296766454374</v>
      </c>
      <c r="I28" s="232">
        <v>109.54377322806317</v>
      </c>
      <c r="J28" s="232">
        <v>116.52561165351356</v>
      </c>
      <c r="K28" s="232">
        <v>89.068769961508764</v>
      </c>
      <c r="L28" s="232">
        <v>99.088871966364593</v>
      </c>
      <c r="M28" s="232">
        <v>115.48433563379604</v>
      </c>
      <c r="N28" s="232">
        <v>111.86370455622392</v>
      </c>
      <c r="O28" s="232">
        <v>96.769276360620324</v>
      </c>
      <c r="P28" s="232">
        <v>93.960407165391189</v>
      </c>
      <c r="Q28" s="232">
        <v>104.82938092398162</v>
      </c>
      <c r="R28" s="232">
        <v>95.475829169687259</v>
      </c>
      <c r="S28" s="232">
        <v>98.810649236236543</v>
      </c>
      <c r="T28" s="232">
        <v>100.63757183040694</v>
      </c>
      <c r="U28" s="232">
        <v>86.835200812664837</v>
      </c>
      <c r="V28" s="232">
        <v>74.228104935070647</v>
      </c>
      <c r="W28" s="232">
        <v>78.555288097972252</v>
      </c>
    </row>
    <row r="29" spans="1:23" ht="12" customHeight="1" x14ac:dyDescent="0.25">
      <c r="A29" s="18" t="s">
        <v>40</v>
      </c>
      <c r="B29" s="232">
        <v>76.756491490216362</v>
      </c>
      <c r="C29" s="232">
        <v>48.368940444132662</v>
      </c>
      <c r="D29" s="232">
        <v>48.113521761733892</v>
      </c>
      <c r="E29" s="232">
        <v>49.041452998658102</v>
      </c>
      <c r="F29" s="232">
        <v>48.664211052526063</v>
      </c>
      <c r="G29" s="232">
        <v>50.55042078327206</v>
      </c>
      <c r="H29" s="232">
        <v>37.724194614446937</v>
      </c>
      <c r="I29" s="232">
        <v>43.382823806615662</v>
      </c>
      <c r="J29" s="232">
        <v>39.987646291210908</v>
      </c>
      <c r="K29" s="232">
        <v>25.652452337858769</v>
      </c>
      <c r="L29" s="232">
        <v>38.855920452861312</v>
      </c>
      <c r="M29" s="232">
        <v>40.364888237448383</v>
      </c>
      <c r="N29" s="232">
        <v>36.215226829835807</v>
      </c>
      <c r="O29" s="232">
        <v>33.197291260634657</v>
      </c>
      <c r="P29" s="232">
        <v>38.855920452840842</v>
      </c>
      <c r="Q29" s="232">
        <v>43.382823806518218</v>
      </c>
      <c r="R29" s="232">
        <v>44.51454964501454</v>
      </c>
      <c r="S29" s="232">
        <v>40.364888237418</v>
      </c>
      <c r="T29" s="232">
        <v>43.005581860381973</v>
      </c>
      <c r="U29" s="232">
        <v>44.820693919385647</v>
      </c>
      <c r="V29" s="232">
        <v>38.974516451594212</v>
      </c>
      <c r="W29" s="232">
        <v>45.600184248429123</v>
      </c>
    </row>
    <row r="30" spans="1:23" ht="12" customHeight="1" x14ac:dyDescent="0.25">
      <c r="A30" s="18" t="s">
        <v>33</v>
      </c>
      <c r="B30" s="232">
        <v>108.22481860346016</v>
      </c>
      <c r="C30" s="232">
        <v>104.21504305648529</v>
      </c>
      <c r="D30" s="232">
        <v>119.08254094434541</v>
      </c>
      <c r="E30" s="232">
        <v>120.60609242982177</v>
      </c>
      <c r="F30" s="232">
        <v>122.10728386307892</v>
      </c>
      <c r="G30" s="232">
        <v>117.00101563924908</v>
      </c>
      <c r="H30" s="232">
        <v>123.6619657828868</v>
      </c>
      <c r="I30" s="232">
        <v>124.12081181302516</v>
      </c>
      <c r="J30" s="232">
        <v>113.05965474849532</v>
      </c>
      <c r="K30" s="232">
        <v>79.652991781516519</v>
      </c>
      <c r="L30" s="232">
        <v>100.91001219027095</v>
      </c>
      <c r="M30" s="232">
        <v>98.619666231444327</v>
      </c>
      <c r="N30" s="232">
        <v>90.005177672259279</v>
      </c>
      <c r="O30" s="232">
        <v>86.028850835860851</v>
      </c>
      <c r="P30" s="232">
        <v>87.905960042507687</v>
      </c>
      <c r="Q30" s="232">
        <v>89.276872984754277</v>
      </c>
      <c r="R30" s="232">
        <v>90.003883935598296</v>
      </c>
      <c r="S30" s="232">
        <v>95.371951154805672</v>
      </c>
      <c r="T30" s="232">
        <v>101.60463169678934</v>
      </c>
      <c r="U30" s="232">
        <v>95.306715636837879</v>
      </c>
      <c r="V30" s="232">
        <v>89.862913521471228</v>
      </c>
      <c r="W30" s="232">
        <v>103.05794302932206</v>
      </c>
    </row>
    <row r="31" spans="1:23" ht="12" customHeight="1" x14ac:dyDescent="0.25">
      <c r="A31" s="18" t="s">
        <v>83</v>
      </c>
      <c r="B31" s="232">
        <v>93.312874458255223</v>
      </c>
      <c r="C31" s="232">
        <v>55.784734774117531</v>
      </c>
      <c r="D31" s="232">
        <v>56.099770980868215</v>
      </c>
      <c r="E31" s="232">
        <v>93.303787456850813</v>
      </c>
      <c r="F31" s="232">
        <v>87.54223342834814</v>
      </c>
      <c r="G31" s="232">
        <v>87.786718472505513</v>
      </c>
      <c r="H31" s="232">
        <v>88.365057218566676</v>
      </c>
      <c r="I31" s="232">
        <v>90.944398584908029</v>
      </c>
      <c r="J31" s="232">
        <v>97.863312437931654</v>
      </c>
      <c r="K31" s="232">
        <v>89.415174984815451</v>
      </c>
      <c r="L31" s="232">
        <v>93.851934309965813</v>
      </c>
      <c r="M31" s="232">
        <v>86.567418212567787</v>
      </c>
      <c r="N31" s="232">
        <v>85.268863734383586</v>
      </c>
      <c r="O31" s="232">
        <v>83.621532314491176</v>
      </c>
      <c r="P31" s="232">
        <v>81.542702148196895</v>
      </c>
      <c r="Q31" s="232">
        <v>85.285636812498581</v>
      </c>
      <c r="R31" s="232">
        <v>105.26172324529821</v>
      </c>
      <c r="S31" s="232">
        <v>102.31677220040174</v>
      </c>
      <c r="T31" s="232">
        <v>108.15459357342422</v>
      </c>
      <c r="U31" s="232">
        <v>103.18072412839823</v>
      </c>
      <c r="V31" s="232">
        <v>105.1196554007827</v>
      </c>
      <c r="W31" s="232">
        <v>112.76031573413124</v>
      </c>
    </row>
    <row r="32" spans="1:23" ht="12" customHeight="1" x14ac:dyDescent="0.25">
      <c r="A32" s="18" t="s">
        <v>70</v>
      </c>
      <c r="B32" s="232">
        <v>125.65138384139345</v>
      </c>
      <c r="C32" s="232">
        <v>115.04533148699593</v>
      </c>
      <c r="D32" s="232">
        <v>126.47743371996883</v>
      </c>
      <c r="E32" s="232">
        <v>131.48782179198903</v>
      </c>
      <c r="F32" s="232">
        <v>132.01720546818621</v>
      </c>
      <c r="G32" s="232">
        <v>112.09966849843758</v>
      </c>
      <c r="H32" s="232">
        <v>114.07471111743041</v>
      </c>
      <c r="I32" s="232">
        <v>106.58403697151898</v>
      </c>
      <c r="J32" s="232">
        <v>97.76661022628825</v>
      </c>
      <c r="K32" s="232">
        <v>88.718173843733709</v>
      </c>
      <c r="L32" s="232">
        <v>93.755770085205612</v>
      </c>
      <c r="M32" s="232">
        <v>74.739609484975801</v>
      </c>
      <c r="N32" s="232">
        <v>70.193562490118254</v>
      </c>
      <c r="O32" s="232">
        <v>61.521272944790212</v>
      </c>
      <c r="P32" s="232">
        <v>48.987660553417989</v>
      </c>
      <c r="Q32" s="232">
        <v>32.506666869473314</v>
      </c>
      <c r="R32" s="232">
        <v>30.773516255039148</v>
      </c>
      <c r="S32" s="232">
        <v>32.287490378093366</v>
      </c>
      <c r="T32" s="232">
        <v>35.218004582139486</v>
      </c>
      <c r="U32" s="232">
        <v>33.159106786378729</v>
      </c>
      <c r="V32" s="232">
        <v>31.310881602013602</v>
      </c>
      <c r="W32" s="232">
        <v>28.358063036360299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17.347166444814714</v>
      </c>
      <c r="H33" s="232">
        <v>19.523228963993478</v>
      </c>
      <c r="I33" s="232">
        <v>18.665450302759513</v>
      </c>
      <c r="J33" s="232">
        <v>19.531931141671265</v>
      </c>
      <c r="K33" s="232">
        <v>26.280301024232383</v>
      </c>
      <c r="L33" s="232">
        <v>18.702404950025375</v>
      </c>
      <c r="M33" s="232">
        <v>18.335522914646578</v>
      </c>
      <c r="N33" s="232">
        <v>18.258731130628121</v>
      </c>
      <c r="O33" s="232">
        <v>14.553418779781941</v>
      </c>
      <c r="P33" s="232">
        <v>15.18534823347775</v>
      </c>
      <c r="Q33" s="232">
        <v>13.194514305437593</v>
      </c>
      <c r="R33" s="232">
        <v>15.38132617425862</v>
      </c>
      <c r="S33" s="232">
        <v>16.789199845466168</v>
      </c>
      <c r="T33" s="232">
        <v>17.805786823730315</v>
      </c>
      <c r="U33" s="232">
        <v>16.953045080959807</v>
      </c>
      <c r="V33" s="232">
        <v>12.437471399438733</v>
      </c>
      <c r="W33" s="232">
        <v>11.961294073533175</v>
      </c>
    </row>
    <row r="34" spans="1:23" ht="12" customHeight="1" x14ac:dyDescent="0.25">
      <c r="A34" s="18" t="s">
        <v>72</v>
      </c>
      <c r="B34" s="232">
        <v>57.698455769989174</v>
      </c>
      <c r="C34" s="232">
        <v>68.215853657663402</v>
      </c>
      <c r="D34" s="232">
        <v>63.110944575607007</v>
      </c>
      <c r="E34" s="232">
        <v>62.86344533596165</v>
      </c>
      <c r="F34" s="232">
        <v>70.965928177896359</v>
      </c>
      <c r="G34" s="232">
        <v>59.465041193099815</v>
      </c>
      <c r="H34" s="232">
        <v>62.108523384745247</v>
      </c>
      <c r="I34" s="232">
        <v>68.801472141209146</v>
      </c>
      <c r="J34" s="232">
        <v>58.973656489042277</v>
      </c>
      <c r="K34" s="232">
        <v>58.41844330252065</v>
      </c>
      <c r="L34" s="232">
        <v>71.182735155819444</v>
      </c>
      <c r="M34" s="232">
        <v>81.388228534822332</v>
      </c>
      <c r="N34" s="232">
        <v>80.341550420024774</v>
      </c>
      <c r="O34" s="232">
        <v>58.999791919154475</v>
      </c>
      <c r="P34" s="232">
        <v>71.893681054443263</v>
      </c>
      <c r="Q34" s="232">
        <v>100.42857156411156</v>
      </c>
      <c r="R34" s="232">
        <v>60.672674385875148</v>
      </c>
      <c r="S34" s="232">
        <v>68.53316901790285</v>
      </c>
      <c r="T34" s="232">
        <v>90.369669721585609</v>
      </c>
      <c r="U34" s="232">
        <v>92.73196381370775</v>
      </c>
      <c r="V34" s="232">
        <v>115.75364021213143</v>
      </c>
      <c r="W34" s="232">
        <v>111.02715158151295</v>
      </c>
    </row>
    <row r="35" spans="1:23" ht="12" customHeight="1" x14ac:dyDescent="0.25">
      <c r="A35" s="18" t="s">
        <v>36</v>
      </c>
      <c r="B35" s="232">
        <v>90.749108850525303</v>
      </c>
      <c r="C35" s="232">
        <v>101.06444644985652</v>
      </c>
      <c r="D35" s="232">
        <v>97.142520439949564</v>
      </c>
      <c r="E35" s="232">
        <v>99.547141518578144</v>
      </c>
      <c r="F35" s="232">
        <v>102.30123391674724</v>
      </c>
      <c r="G35" s="232">
        <v>104.88263095824334</v>
      </c>
      <c r="H35" s="232">
        <v>99.190962901686618</v>
      </c>
      <c r="I35" s="232">
        <v>97.810585811607979</v>
      </c>
      <c r="J35" s="232">
        <v>95.063427870863151</v>
      </c>
      <c r="K35" s="232">
        <v>56.230040284190615</v>
      </c>
      <c r="L35" s="232">
        <v>76.23985792717626</v>
      </c>
      <c r="M35" s="232">
        <v>69.925980810514176</v>
      </c>
      <c r="N35" s="232">
        <v>83.683418716094891</v>
      </c>
      <c r="O35" s="232">
        <v>82.727778045702578</v>
      </c>
      <c r="P35" s="232">
        <v>81.447051947535371</v>
      </c>
      <c r="Q35" s="232">
        <v>83.123691328538939</v>
      </c>
      <c r="R35" s="232">
        <v>86.116420635097228</v>
      </c>
      <c r="S35" s="232">
        <v>83.298158062273629</v>
      </c>
      <c r="T35" s="232">
        <v>78.639402896394344</v>
      </c>
      <c r="U35" s="232">
        <v>90.421241249048364</v>
      </c>
      <c r="V35" s="232">
        <v>85.863047452187814</v>
      </c>
      <c r="W35" s="232">
        <v>84.155135424997965</v>
      </c>
    </row>
    <row r="36" spans="1:23" ht="12" customHeight="1" x14ac:dyDescent="0.25">
      <c r="A36" s="18" t="s">
        <v>73</v>
      </c>
      <c r="B36" s="232">
        <v>1.3740161912738331</v>
      </c>
      <c r="C36" s="232">
        <v>2.2941786838439033</v>
      </c>
      <c r="D36" s="232">
        <v>1.3808612357325432</v>
      </c>
      <c r="E36" s="232">
        <v>0</v>
      </c>
      <c r="F36" s="232">
        <v>0</v>
      </c>
      <c r="G36" s="232">
        <v>0</v>
      </c>
      <c r="H36" s="232">
        <v>0</v>
      </c>
      <c r="I36" s="232">
        <v>0.46593179143900837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13.69367996146689</v>
      </c>
      <c r="W36" s="232">
        <v>0</v>
      </c>
    </row>
    <row r="37" spans="1:23" ht="12" customHeight="1" x14ac:dyDescent="0.25">
      <c r="A37" s="47" t="s">
        <v>38</v>
      </c>
      <c r="B37" s="233">
        <v>2126.353336080781</v>
      </c>
      <c r="C37" s="233">
        <v>2164.5576879278829</v>
      </c>
      <c r="D37" s="233">
        <v>2132.270091354636</v>
      </c>
      <c r="E37" s="233">
        <v>2064.3559473223927</v>
      </c>
      <c r="F37" s="233">
        <v>2098.503276157227</v>
      </c>
      <c r="G37" s="233">
        <v>2135.8808577387613</v>
      </c>
      <c r="H37" s="233">
        <v>2143.4172188532871</v>
      </c>
      <c r="I37" s="233">
        <v>2173.4533611829775</v>
      </c>
      <c r="J37" s="233">
        <v>2174.8712201054341</v>
      </c>
      <c r="K37" s="233">
        <v>1918.599488644742</v>
      </c>
      <c r="L37" s="233">
        <v>2032.8064985234896</v>
      </c>
      <c r="M37" s="233">
        <v>2029.4158498813047</v>
      </c>
      <c r="N37" s="233">
        <v>2053.6482627569153</v>
      </c>
      <c r="O37" s="233">
        <v>1963.5717972552757</v>
      </c>
      <c r="P37" s="233">
        <v>1906.758685600134</v>
      </c>
      <c r="Q37" s="233">
        <v>1880.8884044978047</v>
      </c>
      <c r="R37" s="233">
        <v>1893.2130281568434</v>
      </c>
      <c r="S37" s="233">
        <v>1945.5935562040297</v>
      </c>
      <c r="T37" s="233">
        <v>1946.0328171768729</v>
      </c>
      <c r="U37" s="233">
        <v>1896.0532070261881</v>
      </c>
      <c r="V37" s="233">
        <v>1791.6945598507027</v>
      </c>
      <c r="W37" s="233">
        <v>1768.7914511223796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0.99999999999999989</v>
      </c>
      <c r="K41" s="234">
        <f t="shared" si="4"/>
        <v>0.99999999999999989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0.99999999999999978</v>
      </c>
      <c r="R41" s="234">
        <f t="shared" si="4"/>
        <v>0.99999999999999989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1.0000000000000002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8.5711171836553596E-3</v>
      </c>
      <c r="C42" s="235">
        <f t="shared" si="5"/>
        <v>9.2627555339405612E-3</v>
      </c>
      <c r="D42" s="235">
        <f t="shared" si="5"/>
        <v>9.3192106042626205E-3</v>
      </c>
      <c r="E42" s="235">
        <f t="shared" si="5"/>
        <v>9.0406987644576012E-3</v>
      </c>
      <c r="F42" s="235">
        <f t="shared" si="5"/>
        <v>9.1147473773767109E-3</v>
      </c>
      <c r="G42" s="235">
        <f t="shared" si="5"/>
        <v>8.9379533758509096E-3</v>
      </c>
      <c r="H42" s="235">
        <f t="shared" si="5"/>
        <v>8.5911183890272705E-3</v>
      </c>
      <c r="I42" s="235">
        <f t="shared" si="5"/>
        <v>8.5717533523499943E-3</v>
      </c>
      <c r="J42" s="235">
        <f t="shared" si="5"/>
        <v>8.9336625219363537E-3</v>
      </c>
      <c r="K42" s="235">
        <f t="shared" si="5"/>
        <v>8.9518027086555908E-3</v>
      </c>
      <c r="L42" s="235">
        <f t="shared" si="5"/>
        <v>9.0501975046285276E-3</v>
      </c>
      <c r="M42" s="235">
        <f t="shared" si="5"/>
        <v>9.0759156255121824E-3</v>
      </c>
      <c r="N42" s="235">
        <f t="shared" si="5"/>
        <v>9.0951403084754689E-3</v>
      </c>
      <c r="O42" s="235">
        <f t="shared" si="5"/>
        <v>9.2051206831938199E-3</v>
      </c>
      <c r="P42" s="235">
        <f t="shared" si="5"/>
        <v>9.1963457296458228E-3</v>
      </c>
      <c r="Q42" s="235">
        <f t="shared" si="5"/>
        <v>9.1480151022101178E-3</v>
      </c>
      <c r="R42" s="235">
        <f t="shared" si="5"/>
        <v>9.3010710142896087E-3</v>
      </c>
      <c r="S42" s="235">
        <f t="shared" si="5"/>
        <v>9.364600103562614E-3</v>
      </c>
      <c r="T42" s="235">
        <f t="shared" si="5"/>
        <v>9.3671167779717807E-3</v>
      </c>
      <c r="U42" s="235">
        <f t="shared" si="5"/>
        <v>9.3063722041342688E-3</v>
      </c>
      <c r="V42" s="235">
        <f t="shared" si="5"/>
        <v>8.942927803746524E-3</v>
      </c>
      <c r="W42" s="235">
        <f t="shared" si="5"/>
        <v>9.1330922682691697E-3</v>
      </c>
    </row>
    <row r="43" spans="1:23" ht="12" customHeight="1" x14ac:dyDescent="0.25">
      <c r="A43" s="202" t="s">
        <v>93</v>
      </c>
      <c r="B43" s="235">
        <f t="shared" ref="B43:W43" si="6">IF(B7=0,0,B7/B$5)</f>
        <v>3.2033095817433797E-3</v>
      </c>
      <c r="C43" s="235">
        <f t="shared" si="6"/>
        <v>3.419041555951081E-3</v>
      </c>
      <c r="D43" s="235">
        <f t="shared" si="6"/>
        <v>3.4368279918242923E-3</v>
      </c>
      <c r="E43" s="235">
        <f t="shared" si="6"/>
        <v>3.7084206428914198E-3</v>
      </c>
      <c r="F43" s="235">
        <f t="shared" si="6"/>
        <v>3.8237474363906885E-3</v>
      </c>
      <c r="G43" s="235">
        <f t="shared" si="6"/>
        <v>3.6972181937665058E-3</v>
      </c>
      <c r="H43" s="235">
        <f t="shared" si="6"/>
        <v>3.5320793728780492E-3</v>
      </c>
      <c r="I43" s="235">
        <f t="shared" si="6"/>
        <v>3.475012851554988E-3</v>
      </c>
      <c r="J43" s="235">
        <f t="shared" si="6"/>
        <v>3.4222533919588661E-3</v>
      </c>
      <c r="K43" s="235">
        <f t="shared" si="6"/>
        <v>3.2564312786895495E-3</v>
      </c>
      <c r="L43" s="235">
        <f t="shared" si="6"/>
        <v>3.3179366314014225E-3</v>
      </c>
      <c r="M43" s="235">
        <f t="shared" si="6"/>
        <v>3.3006273237892697E-3</v>
      </c>
      <c r="N43" s="235">
        <f t="shared" si="6"/>
        <v>3.3238645858292672E-3</v>
      </c>
      <c r="O43" s="235">
        <f t="shared" si="6"/>
        <v>3.347830674500027E-3</v>
      </c>
      <c r="P43" s="235">
        <f t="shared" si="6"/>
        <v>3.4377680029846064E-3</v>
      </c>
      <c r="Q43" s="235">
        <f t="shared" si="6"/>
        <v>3.3819434233454625E-3</v>
      </c>
      <c r="R43" s="235">
        <f t="shared" si="6"/>
        <v>3.4247920669143428E-3</v>
      </c>
      <c r="S43" s="235">
        <f t="shared" si="6"/>
        <v>3.3686207504310642E-3</v>
      </c>
      <c r="T43" s="235">
        <f t="shared" si="6"/>
        <v>3.3293908292497151E-3</v>
      </c>
      <c r="U43" s="235">
        <f t="shared" si="6"/>
        <v>3.3236420250444074E-3</v>
      </c>
      <c r="V43" s="235">
        <f t="shared" si="6"/>
        <v>3.216382815841458E-3</v>
      </c>
      <c r="W43" s="235">
        <f t="shared" si="6"/>
        <v>3.17518777783734E-3</v>
      </c>
    </row>
    <row r="44" spans="1:23" ht="12" customHeight="1" x14ac:dyDescent="0.25">
      <c r="A44" s="202" t="s">
        <v>94</v>
      </c>
      <c r="B44" s="235">
        <f t="shared" ref="B44:W44" si="7">IF(B8=0,0,B8/B$5)</f>
        <v>4.5576767248986738E-2</v>
      </c>
      <c r="C44" s="235">
        <f t="shared" si="7"/>
        <v>4.7545909687258317E-2</v>
      </c>
      <c r="D44" s="235">
        <f t="shared" si="7"/>
        <v>4.7381777772965254E-2</v>
      </c>
      <c r="E44" s="235">
        <f t="shared" si="7"/>
        <v>4.8557098776066475E-2</v>
      </c>
      <c r="F44" s="235">
        <f t="shared" si="7"/>
        <v>4.9104448887808509E-2</v>
      </c>
      <c r="G44" s="235">
        <f t="shared" si="7"/>
        <v>4.8665476680279124E-2</v>
      </c>
      <c r="H44" s="235">
        <f t="shared" si="7"/>
        <v>4.7624421615321724E-2</v>
      </c>
      <c r="I44" s="235">
        <f t="shared" si="7"/>
        <v>4.7682587130397018E-2</v>
      </c>
      <c r="J44" s="235">
        <f t="shared" si="7"/>
        <v>4.7576758339758919E-2</v>
      </c>
      <c r="K44" s="235">
        <f t="shared" si="7"/>
        <v>4.6126013140098024E-2</v>
      </c>
      <c r="L44" s="235">
        <f t="shared" si="7"/>
        <v>4.6372564596676394E-2</v>
      </c>
      <c r="M44" s="235">
        <f t="shared" si="7"/>
        <v>4.6512342472348145E-2</v>
      </c>
      <c r="N44" s="235">
        <f t="shared" si="7"/>
        <v>4.6263198329808727E-2</v>
      </c>
      <c r="O44" s="235">
        <f t="shared" si="7"/>
        <v>4.641007835691361E-2</v>
      </c>
      <c r="P44" s="235">
        <f t="shared" si="7"/>
        <v>4.7226094375857113E-2</v>
      </c>
      <c r="Q44" s="235">
        <f t="shared" si="7"/>
        <v>4.6605783938046291E-2</v>
      </c>
      <c r="R44" s="235">
        <f t="shared" si="7"/>
        <v>4.6736897979969667E-2</v>
      </c>
      <c r="S44" s="235">
        <f t="shared" si="7"/>
        <v>4.6493677036112305E-2</v>
      </c>
      <c r="T44" s="235">
        <f t="shared" si="7"/>
        <v>4.6067107585206477E-2</v>
      </c>
      <c r="U44" s="235">
        <f t="shared" si="7"/>
        <v>4.6310890524892186E-2</v>
      </c>
      <c r="V44" s="235">
        <f t="shared" si="7"/>
        <v>4.5026160610060449E-2</v>
      </c>
      <c r="W44" s="235">
        <f t="shared" si="7"/>
        <v>4.4765400153534057E-2</v>
      </c>
    </row>
    <row r="45" spans="1:23" ht="12" customHeight="1" x14ac:dyDescent="0.25">
      <c r="A45" s="202" t="s">
        <v>95</v>
      </c>
      <c r="B45" s="235">
        <f t="shared" ref="B45:W45" si="8">IF(B9=0,0,B9/B$5)</f>
        <v>2.5987653520037884E-2</v>
      </c>
      <c r="C45" s="235">
        <f t="shared" si="8"/>
        <v>2.7125541353587863E-2</v>
      </c>
      <c r="D45" s="235">
        <f t="shared" si="8"/>
        <v>2.729857883914415E-2</v>
      </c>
      <c r="E45" s="235">
        <f t="shared" si="8"/>
        <v>2.9325378716884742E-2</v>
      </c>
      <c r="F45" s="235">
        <f t="shared" si="8"/>
        <v>3.0091832433047343E-2</v>
      </c>
      <c r="G45" s="235">
        <f t="shared" si="8"/>
        <v>2.9238754070801252E-2</v>
      </c>
      <c r="H45" s="235">
        <f t="shared" si="8"/>
        <v>2.8314163314608395E-2</v>
      </c>
      <c r="I45" s="235">
        <f t="shared" si="8"/>
        <v>2.8047182720159526E-2</v>
      </c>
      <c r="J45" s="235">
        <f t="shared" si="8"/>
        <v>2.767306288821748E-2</v>
      </c>
      <c r="K45" s="235">
        <f t="shared" si="8"/>
        <v>2.6547722231261325E-2</v>
      </c>
      <c r="L45" s="235">
        <f t="shared" si="8"/>
        <v>2.6742152141914402E-2</v>
      </c>
      <c r="M45" s="235">
        <f t="shared" si="8"/>
        <v>2.64152262069897E-2</v>
      </c>
      <c r="N45" s="235">
        <f t="shared" si="8"/>
        <v>2.634401230877035E-2</v>
      </c>
      <c r="O45" s="235">
        <f t="shared" si="8"/>
        <v>2.651059367543793E-2</v>
      </c>
      <c r="P45" s="235">
        <f t="shared" si="8"/>
        <v>2.7379841459671751E-2</v>
      </c>
      <c r="Q45" s="235">
        <f t="shared" si="8"/>
        <v>2.6918528411741006E-2</v>
      </c>
      <c r="R45" s="235">
        <f t="shared" si="8"/>
        <v>2.716326624598929E-2</v>
      </c>
      <c r="S45" s="235">
        <f t="shared" si="8"/>
        <v>2.6633050982077185E-2</v>
      </c>
      <c r="T45" s="235">
        <f t="shared" si="8"/>
        <v>2.6173425113224486E-2</v>
      </c>
      <c r="U45" s="235">
        <f t="shared" si="8"/>
        <v>2.6316790717438369E-2</v>
      </c>
      <c r="V45" s="235">
        <f t="shared" si="8"/>
        <v>2.5692511288044711E-2</v>
      </c>
      <c r="W45" s="235">
        <f t="shared" si="8"/>
        <v>2.5116386478384042E-2</v>
      </c>
    </row>
    <row r="46" spans="1:23" ht="12" customHeight="1" x14ac:dyDescent="0.25">
      <c r="A46" s="202" t="s">
        <v>96</v>
      </c>
      <c r="B46" s="235">
        <f t="shared" ref="B46:W46" si="9">IF(B10=0,0,B10/B$5)</f>
        <v>2.362213595952458E-2</v>
      </c>
      <c r="C46" s="235">
        <f t="shared" si="9"/>
        <v>2.5832103743643777E-2</v>
      </c>
      <c r="D46" s="235">
        <f t="shared" si="9"/>
        <v>2.5735414969202397E-2</v>
      </c>
      <c r="E46" s="235">
        <f t="shared" si="9"/>
        <v>2.545269795132081E-2</v>
      </c>
      <c r="F46" s="235">
        <f t="shared" si="9"/>
        <v>2.590527568056154E-2</v>
      </c>
      <c r="G46" s="235">
        <f t="shared" si="9"/>
        <v>2.4930733543720732E-2</v>
      </c>
      <c r="H46" s="235">
        <f t="shared" si="9"/>
        <v>2.3947691500363352E-2</v>
      </c>
      <c r="I46" s="235">
        <f t="shared" si="9"/>
        <v>2.3769439952110717E-2</v>
      </c>
      <c r="J46" s="235">
        <f t="shared" si="9"/>
        <v>2.4741723590404562E-2</v>
      </c>
      <c r="K46" s="235">
        <f t="shared" si="9"/>
        <v>2.3385051197653415E-2</v>
      </c>
      <c r="L46" s="235">
        <f t="shared" si="9"/>
        <v>2.3471721169602652E-2</v>
      </c>
      <c r="M46" s="235">
        <f t="shared" si="9"/>
        <v>2.369436313799185E-2</v>
      </c>
      <c r="N46" s="235">
        <f t="shared" si="9"/>
        <v>2.3914422962547161E-2</v>
      </c>
      <c r="O46" s="235">
        <f t="shared" si="9"/>
        <v>2.3725391476078904E-2</v>
      </c>
      <c r="P46" s="235">
        <f t="shared" si="9"/>
        <v>2.3869235524616679E-2</v>
      </c>
      <c r="Q46" s="235">
        <f t="shared" si="9"/>
        <v>2.2859069597719175E-2</v>
      </c>
      <c r="R46" s="235">
        <f t="shared" si="9"/>
        <v>2.2917020788046773E-2</v>
      </c>
      <c r="S46" s="235">
        <f t="shared" si="9"/>
        <v>2.3327940169887058E-2</v>
      </c>
      <c r="T46" s="235">
        <f t="shared" si="9"/>
        <v>2.2979909702244936E-2</v>
      </c>
      <c r="U46" s="235">
        <f t="shared" si="9"/>
        <v>2.2465735528181475E-2</v>
      </c>
      <c r="V46" s="235">
        <f t="shared" si="9"/>
        <v>2.106748271210316E-2</v>
      </c>
      <c r="W46" s="235">
        <f t="shared" si="9"/>
        <v>2.0876112735163099E-2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0.48677975438170901</v>
      </c>
      <c r="C47" s="236">
        <f t="shared" si="10"/>
        <v>0.45958686583707209</v>
      </c>
      <c r="D47" s="236">
        <f t="shared" si="10"/>
        <v>0.46034837394551154</v>
      </c>
      <c r="E47" s="236">
        <f t="shared" si="10"/>
        <v>0.4660532251829711</v>
      </c>
      <c r="F47" s="236">
        <f t="shared" si="10"/>
        <v>0.45900969490139759</v>
      </c>
      <c r="G47" s="236">
        <f t="shared" si="10"/>
        <v>0.45779785216613489</v>
      </c>
      <c r="H47" s="236">
        <f t="shared" si="10"/>
        <v>0.47753700501001323</v>
      </c>
      <c r="I47" s="236">
        <f t="shared" si="10"/>
        <v>0.47744235830999188</v>
      </c>
      <c r="J47" s="236">
        <f t="shared" si="10"/>
        <v>0.46764434214356937</v>
      </c>
      <c r="K47" s="236">
        <f t="shared" si="10"/>
        <v>0.50458907176201651</v>
      </c>
      <c r="L47" s="236">
        <f t="shared" si="10"/>
        <v>0.49965325139019146</v>
      </c>
      <c r="M47" s="236">
        <f t="shared" si="10"/>
        <v>0.48938513870579964</v>
      </c>
      <c r="N47" s="236">
        <f t="shared" si="10"/>
        <v>0.48885921000162869</v>
      </c>
      <c r="O47" s="236">
        <f t="shared" si="10"/>
        <v>0.50610218751190317</v>
      </c>
      <c r="P47" s="236">
        <f t="shared" si="10"/>
        <v>0.50504459030420557</v>
      </c>
      <c r="Q47" s="236">
        <f t="shared" si="10"/>
        <v>0.51589642370125632</v>
      </c>
      <c r="R47" s="236">
        <f t="shared" si="10"/>
        <v>0.5143431546706102</v>
      </c>
      <c r="S47" s="236">
        <f t="shared" si="10"/>
        <v>0.50504931236031358</v>
      </c>
      <c r="T47" s="236">
        <f t="shared" si="10"/>
        <v>0.50460754349858539</v>
      </c>
      <c r="U47" s="236">
        <f t="shared" si="10"/>
        <v>0.51212605547444434</v>
      </c>
      <c r="V47" s="236">
        <f t="shared" si="10"/>
        <v>0.54716480185300242</v>
      </c>
      <c r="W47" s="236">
        <f t="shared" si="10"/>
        <v>0.54897939830955123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0.40625926212434305</v>
      </c>
      <c r="C48" s="237">
        <f t="shared" si="11"/>
        <v>0.4272277822885463</v>
      </c>
      <c r="D48" s="237">
        <f t="shared" si="11"/>
        <v>0.42647981587708977</v>
      </c>
      <c r="E48" s="237">
        <f t="shared" si="11"/>
        <v>0.41786247996540793</v>
      </c>
      <c r="F48" s="237">
        <f t="shared" si="11"/>
        <v>0.42295025328341773</v>
      </c>
      <c r="G48" s="237">
        <f t="shared" si="11"/>
        <v>0.42673201196944655</v>
      </c>
      <c r="H48" s="237">
        <f t="shared" si="11"/>
        <v>0.41045352079778807</v>
      </c>
      <c r="I48" s="237">
        <f t="shared" si="11"/>
        <v>0.41101166568343583</v>
      </c>
      <c r="J48" s="237">
        <f t="shared" si="11"/>
        <v>0.42000819712415438</v>
      </c>
      <c r="K48" s="237">
        <f t="shared" si="11"/>
        <v>0.38714390768162554</v>
      </c>
      <c r="L48" s="237">
        <f t="shared" si="11"/>
        <v>0.39139217656558523</v>
      </c>
      <c r="M48" s="237">
        <f t="shared" si="11"/>
        <v>0.40161638652756926</v>
      </c>
      <c r="N48" s="237">
        <f t="shared" si="11"/>
        <v>0.40220015150294036</v>
      </c>
      <c r="O48" s="237">
        <f t="shared" si="11"/>
        <v>0.38469879762197257</v>
      </c>
      <c r="P48" s="237">
        <f t="shared" si="11"/>
        <v>0.38384612460301859</v>
      </c>
      <c r="Q48" s="237">
        <f t="shared" si="11"/>
        <v>0.37519023582568151</v>
      </c>
      <c r="R48" s="237">
        <f t="shared" si="11"/>
        <v>0.37611379723418004</v>
      </c>
      <c r="S48" s="237">
        <f t="shared" si="11"/>
        <v>0.3857627985976162</v>
      </c>
      <c r="T48" s="237">
        <f t="shared" si="11"/>
        <v>0.38747550649351731</v>
      </c>
      <c r="U48" s="237">
        <f t="shared" si="11"/>
        <v>0.38015051352586493</v>
      </c>
      <c r="V48" s="237">
        <f t="shared" si="11"/>
        <v>0.34888973291720143</v>
      </c>
      <c r="W48" s="237">
        <f t="shared" si="11"/>
        <v>0.34795442227726103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SE: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15432.093594243839</v>
      </c>
      <c r="C5" s="225">
        <f t="shared" si="0"/>
        <v>14891.02473668198</v>
      </c>
      <c r="D5" s="225">
        <f t="shared" si="0"/>
        <v>15193.941578993643</v>
      </c>
      <c r="E5" s="225">
        <f t="shared" si="0"/>
        <v>15783.299494380208</v>
      </c>
      <c r="F5" s="225">
        <f t="shared" si="0"/>
        <v>16326.331923919217</v>
      </c>
      <c r="G5" s="225">
        <f t="shared" si="0"/>
        <v>15932.807593611089</v>
      </c>
      <c r="H5" s="225">
        <f t="shared" si="0"/>
        <v>15725.917090692205</v>
      </c>
      <c r="I5" s="225">
        <f t="shared" si="0"/>
        <v>15488.911136394967</v>
      </c>
      <c r="J5" s="225">
        <f t="shared" si="0"/>
        <v>15046.10946340768</v>
      </c>
      <c r="K5" s="225">
        <f t="shared" si="0"/>
        <v>11470.47633308321</v>
      </c>
      <c r="L5" s="225">
        <f t="shared" si="0"/>
        <v>14343.072641570132</v>
      </c>
      <c r="M5" s="225">
        <f t="shared" si="0"/>
        <v>13898.931572002364</v>
      </c>
      <c r="N5" s="225">
        <f t="shared" si="0"/>
        <v>13500.898284282061</v>
      </c>
      <c r="O5" s="225">
        <f t="shared" si="0"/>
        <v>12852.475549116585</v>
      </c>
      <c r="P5" s="225">
        <f t="shared" si="0"/>
        <v>12441.003134628483</v>
      </c>
      <c r="Q5" s="225">
        <f t="shared" si="0"/>
        <v>12613.679574894682</v>
      </c>
      <c r="R5" s="225">
        <f t="shared" si="0"/>
        <v>12880.289847255492</v>
      </c>
      <c r="S5" s="225">
        <f t="shared" si="0"/>
        <v>12524.267598010669</v>
      </c>
      <c r="T5" s="225">
        <f t="shared" si="0"/>
        <v>12573.323667954588</v>
      </c>
      <c r="U5" s="225">
        <f t="shared" si="0"/>
        <v>13154.512768769808</v>
      </c>
      <c r="V5" s="225">
        <f t="shared" si="0"/>
        <v>11604.293024597109</v>
      </c>
      <c r="W5" s="225">
        <f t="shared" si="0"/>
        <v>12459.040063465443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42.377109520847952</v>
      </c>
      <c r="C10" s="227">
        <f t="shared" si="1"/>
        <v>33.226824902914899</v>
      </c>
      <c r="D10" s="227">
        <f t="shared" si="1"/>
        <v>33.464798126387358</v>
      </c>
      <c r="E10" s="227">
        <f t="shared" si="1"/>
        <v>52.684597200311053</v>
      </c>
      <c r="F10" s="227">
        <f t="shared" si="1"/>
        <v>47.526045284310513</v>
      </c>
      <c r="G10" s="227">
        <f t="shared" si="1"/>
        <v>26.299380084689854</v>
      </c>
      <c r="H10" s="227">
        <f t="shared" si="1"/>
        <v>26.174439528757532</v>
      </c>
      <c r="I10" s="227">
        <f t="shared" si="1"/>
        <v>24.51499258844872</v>
      </c>
      <c r="J10" s="227">
        <f t="shared" si="1"/>
        <v>21.649074476745248</v>
      </c>
      <c r="K10" s="227">
        <f t="shared" si="1"/>
        <v>21.20932674907796</v>
      </c>
      <c r="L10" s="227">
        <f t="shared" si="1"/>
        <v>21.804660086425876</v>
      </c>
      <c r="M10" s="227">
        <f t="shared" si="1"/>
        <v>21.530500731065505</v>
      </c>
      <c r="N10" s="227">
        <f t="shared" si="1"/>
        <v>19.321195178376684</v>
      </c>
      <c r="O10" s="227">
        <f t="shared" si="1"/>
        <v>15.848692032657333</v>
      </c>
      <c r="P10" s="227">
        <f t="shared" si="1"/>
        <v>17.366216702328572</v>
      </c>
      <c r="Q10" s="227">
        <f t="shared" si="1"/>
        <v>19.387696114961891</v>
      </c>
      <c r="R10" s="227">
        <f t="shared" si="1"/>
        <v>17.079108009637203</v>
      </c>
      <c r="S10" s="227">
        <f t="shared" si="1"/>
        <v>15.512505730188693</v>
      </c>
      <c r="T10" s="227">
        <f t="shared" si="1"/>
        <v>20.298790159344374</v>
      </c>
      <c r="U10" s="227">
        <f t="shared" si="1"/>
        <v>21.058284598242949</v>
      </c>
      <c r="V10" s="227">
        <f t="shared" si="1"/>
        <v>26.244362958933124</v>
      </c>
      <c r="W10" s="227">
        <f t="shared" si="1"/>
        <v>29.065704266375498</v>
      </c>
      <c r="DA10" s="90"/>
    </row>
    <row r="11" spans="1:105" ht="12" customHeight="1" x14ac:dyDescent="0.25">
      <c r="A11" s="37" t="s">
        <v>83</v>
      </c>
      <c r="B11" s="228">
        <v>32.136979632103618</v>
      </c>
      <c r="C11" s="228">
        <v>21.63228251130387</v>
      </c>
      <c r="D11" s="228">
        <v>22.910305257537956</v>
      </c>
      <c r="E11" s="228">
        <v>38.260533291034704</v>
      </c>
      <c r="F11" s="228">
        <v>33.654487499018082</v>
      </c>
      <c r="G11" s="228">
        <v>16.062269642451934</v>
      </c>
      <c r="H11" s="228">
        <v>15.976241297885448</v>
      </c>
      <c r="I11" s="228">
        <v>14.606251658800492</v>
      </c>
      <c r="J11" s="228">
        <v>14.456207052018975</v>
      </c>
      <c r="K11" s="228">
        <v>12.060594132196726</v>
      </c>
      <c r="L11" s="228">
        <v>12.829759089230599</v>
      </c>
      <c r="M11" s="228">
        <v>11.79878983238628</v>
      </c>
      <c r="N11" s="228">
        <v>9.967616126135308</v>
      </c>
      <c r="O11" s="228">
        <v>9.4771767249767791</v>
      </c>
      <c r="P11" s="228">
        <v>9.3142888115837152</v>
      </c>
      <c r="Q11" s="228">
        <v>8.6445166763737262</v>
      </c>
      <c r="R11" s="228">
        <v>11.03091568677967</v>
      </c>
      <c r="S11" s="228">
        <v>9.4149655642214185</v>
      </c>
      <c r="T11" s="228">
        <v>10.709713168076854</v>
      </c>
      <c r="U11" s="228">
        <v>11.097385487602828</v>
      </c>
      <c r="V11" s="228">
        <v>12.59238925406437</v>
      </c>
      <c r="W11" s="228">
        <v>14.997120958812857</v>
      </c>
      <c r="DA11" s="69"/>
    </row>
    <row r="12" spans="1:105" ht="12" customHeight="1" x14ac:dyDescent="0.25">
      <c r="A12" s="37" t="s">
        <v>72</v>
      </c>
      <c r="B12" s="228">
        <v>10.240129888744335</v>
      </c>
      <c r="C12" s="228">
        <v>11.594542391611025</v>
      </c>
      <c r="D12" s="228">
        <v>10.554492868849401</v>
      </c>
      <c r="E12" s="228">
        <v>14.424063909276349</v>
      </c>
      <c r="F12" s="228">
        <v>13.871557785292428</v>
      </c>
      <c r="G12" s="228">
        <v>10.23711044223792</v>
      </c>
      <c r="H12" s="228">
        <v>10.198198230872086</v>
      </c>
      <c r="I12" s="228">
        <v>9.9087409296482267</v>
      </c>
      <c r="J12" s="228">
        <v>7.1928674247262743</v>
      </c>
      <c r="K12" s="228">
        <v>9.1487326168812313</v>
      </c>
      <c r="L12" s="228">
        <v>8.9749009971952773</v>
      </c>
      <c r="M12" s="228">
        <v>9.7317108986792249</v>
      </c>
      <c r="N12" s="228">
        <v>9.3535790522413755</v>
      </c>
      <c r="O12" s="228">
        <v>6.3715153076805526</v>
      </c>
      <c r="P12" s="228">
        <v>8.0519278907448584</v>
      </c>
      <c r="Q12" s="228">
        <v>10.743179438588166</v>
      </c>
      <c r="R12" s="228">
        <v>6.0481923228575321</v>
      </c>
      <c r="S12" s="228">
        <v>6.097540165967275</v>
      </c>
      <c r="T12" s="228">
        <v>9.58907699126752</v>
      </c>
      <c r="U12" s="228">
        <v>9.9608991106401223</v>
      </c>
      <c r="V12" s="228">
        <v>13.651973704868754</v>
      </c>
      <c r="W12" s="228">
        <v>14.068583307562641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3422.2843943347652</v>
      </c>
      <c r="C16" s="230">
        <f t="shared" si="2"/>
        <v>3311.5986631333881</v>
      </c>
      <c r="D16" s="230">
        <f t="shared" si="2"/>
        <v>3373.7164810114282</v>
      </c>
      <c r="E16" s="230">
        <f t="shared" si="2"/>
        <v>3862.3198999005945</v>
      </c>
      <c r="F16" s="230">
        <f t="shared" si="2"/>
        <v>3859.0865221283016</v>
      </c>
      <c r="G16" s="230">
        <f t="shared" si="2"/>
        <v>3349.3311203731505</v>
      </c>
      <c r="H16" s="230">
        <f t="shared" si="2"/>
        <v>3362.9575945257493</v>
      </c>
      <c r="I16" s="230">
        <f t="shared" si="2"/>
        <v>3011.0521128594028</v>
      </c>
      <c r="J16" s="230">
        <f t="shared" si="2"/>
        <v>2866.5415387116036</v>
      </c>
      <c r="K16" s="230">
        <f t="shared" si="2"/>
        <v>2395.0003870533337</v>
      </c>
      <c r="L16" s="230">
        <f t="shared" si="2"/>
        <v>2582.9363112294791</v>
      </c>
      <c r="M16" s="230">
        <f t="shared" si="2"/>
        <v>2335.6820990057322</v>
      </c>
      <c r="N16" s="230">
        <f t="shared" si="2"/>
        <v>2257.6168294529239</v>
      </c>
      <c r="O16" s="230">
        <f t="shared" si="2"/>
        <v>1965.7115350759832</v>
      </c>
      <c r="P16" s="230">
        <f t="shared" si="2"/>
        <v>1814.4525205158745</v>
      </c>
      <c r="Q16" s="230">
        <f t="shared" si="2"/>
        <v>1758.6107856917311</v>
      </c>
      <c r="R16" s="230">
        <f t="shared" si="2"/>
        <v>1683.7282514057561</v>
      </c>
      <c r="S16" s="230">
        <f t="shared" si="2"/>
        <v>1638.7850805939786</v>
      </c>
      <c r="T16" s="230">
        <f t="shared" si="2"/>
        <v>1756.5861038577666</v>
      </c>
      <c r="U16" s="230">
        <f t="shared" si="2"/>
        <v>1661.1209560443097</v>
      </c>
      <c r="V16" s="230">
        <f t="shared" si="2"/>
        <v>1834.1672392363432</v>
      </c>
      <c r="W16" s="230">
        <f t="shared" si="2"/>
        <v>1849.5578643324934</v>
      </c>
      <c r="DA16" s="92"/>
    </row>
    <row r="17" spans="1:105" ht="12" customHeight="1" x14ac:dyDescent="0.25">
      <c r="A17" s="46" t="s">
        <v>30</v>
      </c>
      <c r="B17" s="231">
        <v>292.48222724776184</v>
      </c>
      <c r="C17" s="231">
        <v>205.4408682570791</v>
      </c>
      <c r="D17" s="231">
        <v>219.28122288078626</v>
      </c>
      <c r="E17" s="231">
        <v>217.59551996371127</v>
      </c>
      <c r="F17" s="231">
        <v>247.42839036284042</v>
      </c>
      <c r="G17" s="231">
        <v>298.36373708451299</v>
      </c>
      <c r="H17" s="231">
        <v>315.96903020086989</v>
      </c>
      <c r="I17" s="231">
        <v>301.4279695514</v>
      </c>
      <c r="J17" s="231">
        <v>256.25927715453071</v>
      </c>
      <c r="K17" s="231">
        <v>218.51334441284308</v>
      </c>
      <c r="L17" s="231">
        <v>211.94790301460267</v>
      </c>
      <c r="M17" s="231">
        <v>221.91720951429846</v>
      </c>
      <c r="N17" s="231">
        <v>228.62360997834048</v>
      </c>
      <c r="O17" s="231">
        <v>232.38291214025818</v>
      </c>
      <c r="P17" s="231">
        <v>223.96474521522231</v>
      </c>
      <c r="Q17" s="231">
        <v>187.04183693106955</v>
      </c>
      <c r="R17" s="231">
        <v>175.6134198888671</v>
      </c>
      <c r="S17" s="231">
        <v>199.04011597731807</v>
      </c>
      <c r="T17" s="231">
        <v>190.80672539225696</v>
      </c>
      <c r="U17" s="231">
        <v>191.00237117505765</v>
      </c>
      <c r="V17" s="231">
        <v>138.49565618160935</v>
      </c>
      <c r="W17" s="231">
        <v>138.13116182032002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311.65332780776674</v>
      </c>
      <c r="C19" s="231">
        <v>316.58780843561112</v>
      </c>
      <c r="D19" s="231">
        <v>384.82575799420005</v>
      </c>
      <c r="E19" s="231">
        <v>396.69141683939364</v>
      </c>
      <c r="F19" s="231">
        <v>425.71081156505397</v>
      </c>
      <c r="G19" s="231">
        <v>420.90020956164358</v>
      </c>
      <c r="H19" s="231">
        <v>373.01581231470368</v>
      </c>
      <c r="I19" s="231">
        <v>380.28114889307443</v>
      </c>
      <c r="J19" s="231">
        <v>381.3381784290064</v>
      </c>
      <c r="K19" s="231">
        <v>360.08359182254463</v>
      </c>
      <c r="L19" s="231">
        <v>369.89749841971241</v>
      </c>
      <c r="M19" s="231">
        <v>395.72006380084309</v>
      </c>
      <c r="N19" s="231">
        <v>373.49042558689081</v>
      </c>
      <c r="O19" s="231">
        <v>377.40341177316446</v>
      </c>
      <c r="P19" s="231">
        <v>388.82879959739324</v>
      </c>
      <c r="Q19" s="231">
        <v>404.33329073612111</v>
      </c>
      <c r="R19" s="231">
        <v>363.59149682314438</v>
      </c>
      <c r="S19" s="231">
        <v>369.27547515107767</v>
      </c>
      <c r="T19" s="231">
        <v>379.2690780998808</v>
      </c>
      <c r="U19" s="231">
        <v>386.99303429711074</v>
      </c>
      <c r="V19" s="231">
        <v>277.9080778298221</v>
      </c>
      <c r="W19" s="231">
        <v>283.96464301165008</v>
      </c>
      <c r="DA19" s="73"/>
    </row>
    <row r="20" spans="1:105" ht="12" customHeight="1" x14ac:dyDescent="0.25">
      <c r="A20" s="46" t="s">
        <v>83</v>
      </c>
      <c r="B20" s="231">
        <v>477.65153437923539</v>
      </c>
      <c r="C20" s="231">
        <v>389.1321706297108</v>
      </c>
      <c r="D20" s="231">
        <v>384.86471724878646</v>
      </c>
      <c r="E20" s="231">
        <v>544.03839272061441</v>
      </c>
      <c r="F20" s="231">
        <v>491.13530181232994</v>
      </c>
      <c r="G20" s="231">
        <v>353.72377112973845</v>
      </c>
      <c r="H20" s="231">
        <v>358.24691411690833</v>
      </c>
      <c r="I20" s="231">
        <v>320.83386944004553</v>
      </c>
      <c r="J20" s="231">
        <v>326.4501895678714</v>
      </c>
      <c r="K20" s="231">
        <v>314.94857966550882</v>
      </c>
      <c r="L20" s="231">
        <v>353.30295009906689</v>
      </c>
      <c r="M20" s="231">
        <v>306.28598726878397</v>
      </c>
      <c r="N20" s="231">
        <v>277.33584178138591</v>
      </c>
      <c r="O20" s="231">
        <v>270.11277692368083</v>
      </c>
      <c r="P20" s="231">
        <v>246.59309969217671</v>
      </c>
      <c r="Q20" s="231">
        <v>238.51121344772483</v>
      </c>
      <c r="R20" s="231">
        <v>274.98157957546357</v>
      </c>
      <c r="S20" s="231">
        <v>249.79331339843051</v>
      </c>
      <c r="T20" s="231">
        <v>262.60023135503678</v>
      </c>
      <c r="U20" s="231">
        <v>252.97753028762094</v>
      </c>
      <c r="V20" s="231">
        <v>189.35613600999974</v>
      </c>
      <c r="W20" s="231">
        <v>198.02046725904094</v>
      </c>
      <c r="DA20" s="73"/>
    </row>
    <row r="21" spans="1:105" ht="12" customHeight="1" x14ac:dyDescent="0.25">
      <c r="A21" s="46" t="s">
        <v>70</v>
      </c>
      <c r="B21" s="231">
        <v>1825.8321497616046</v>
      </c>
      <c r="C21" s="231">
        <v>1845.4644409483167</v>
      </c>
      <c r="D21" s="231">
        <v>1872.9717765698506</v>
      </c>
      <c r="E21" s="231">
        <v>2152.297115315961</v>
      </c>
      <c r="F21" s="231">
        <v>2134.1979315289982</v>
      </c>
      <c r="G21" s="231">
        <v>1651.4699003225783</v>
      </c>
      <c r="H21" s="231">
        <v>1573.0207833509839</v>
      </c>
      <c r="I21" s="231">
        <v>1295.643561877494</v>
      </c>
      <c r="J21" s="231">
        <v>1287.0829537403467</v>
      </c>
      <c r="K21" s="231">
        <v>1024.4641501643744</v>
      </c>
      <c r="L21" s="231">
        <v>1070.7032955234242</v>
      </c>
      <c r="M21" s="231">
        <v>880.97400498759635</v>
      </c>
      <c r="N21" s="231">
        <v>798.41300514344414</v>
      </c>
      <c r="O21" s="231">
        <v>604.04025494978873</v>
      </c>
      <c r="P21" s="231">
        <v>393.88711013482151</v>
      </c>
      <c r="Q21" s="231">
        <v>344.99109771813858</v>
      </c>
      <c r="R21" s="231">
        <v>344.06230802577255</v>
      </c>
      <c r="S21" s="231">
        <v>406.71452634234527</v>
      </c>
      <c r="T21" s="231">
        <v>403.52730425967565</v>
      </c>
      <c r="U21" s="231">
        <v>322.28675073154443</v>
      </c>
      <c r="V21" s="231">
        <v>317.95791210957418</v>
      </c>
      <c r="W21" s="231">
        <v>323.43073600340557</v>
      </c>
      <c r="DA21" s="73"/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33.561885639075406</v>
      </c>
      <c r="H22" s="231">
        <v>171.4140212084933</v>
      </c>
      <c r="I22" s="231">
        <v>162.54249649376817</v>
      </c>
      <c r="J22" s="231">
        <v>176.60497863326123</v>
      </c>
      <c r="K22" s="231">
        <v>52.826040014298982</v>
      </c>
      <c r="L22" s="231">
        <v>140.25236370836885</v>
      </c>
      <c r="M22" s="231">
        <v>86.954766113570642</v>
      </c>
      <c r="N22" s="231">
        <v>102.24192066058097</v>
      </c>
      <c r="O22" s="231">
        <v>27.857286181008611</v>
      </c>
      <c r="P22" s="231">
        <v>32.96708097217136</v>
      </c>
      <c r="Q22" s="231">
        <v>33.149846825085106</v>
      </c>
      <c r="R22" s="231">
        <v>57.314650339754472</v>
      </c>
      <c r="S22" s="231">
        <v>53.052694624414812</v>
      </c>
      <c r="T22" s="231">
        <v>71.79916930799817</v>
      </c>
      <c r="U22" s="231">
        <v>52.492450641943819</v>
      </c>
      <c r="V22" s="231">
        <v>37.713717271228155</v>
      </c>
      <c r="W22" s="231">
        <v>35.047561234126221</v>
      </c>
      <c r="DA22" s="73"/>
    </row>
    <row r="23" spans="1:105" ht="12" customHeight="1" x14ac:dyDescent="0.25">
      <c r="A23" s="46" t="s">
        <v>72</v>
      </c>
      <c r="B23" s="231">
        <v>403.7089468251408</v>
      </c>
      <c r="C23" s="231">
        <v>432.53742776803028</v>
      </c>
      <c r="D23" s="231">
        <v>404.73997386739399</v>
      </c>
      <c r="E23" s="231">
        <v>439.83378628414556</v>
      </c>
      <c r="F23" s="231">
        <v>447.33632550277878</v>
      </c>
      <c r="G23" s="231">
        <v>475.58443016584846</v>
      </c>
      <c r="H23" s="231">
        <v>505.12390674445226</v>
      </c>
      <c r="I23" s="231">
        <v>480.2563783976575</v>
      </c>
      <c r="J23" s="231">
        <v>369.05685021252765</v>
      </c>
      <c r="K23" s="231">
        <v>378.74325683092252</v>
      </c>
      <c r="L23" s="231">
        <v>377.65149450794019</v>
      </c>
      <c r="M23" s="231">
        <v>378.68433026651405</v>
      </c>
      <c r="N23" s="231">
        <v>404.48281392590803</v>
      </c>
      <c r="O23" s="231">
        <v>364.69023072641113</v>
      </c>
      <c r="P23" s="231">
        <v>445.45119711693729</v>
      </c>
      <c r="Q23" s="231">
        <v>462.06642405363755</v>
      </c>
      <c r="R23" s="231">
        <v>382.50417785415516</v>
      </c>
      <c r="S23" s="231">
        <v>278.53884125370848</v>
      </c>
      <c r="T23" s="231">
        <v>370.86947234491004</v>
      </c>
      <c r="U23" s="231">
        <v>372.64094584923146</v>
      </c>
      <c r="V23" s="231">
        <v>298.20336355903208</v>
      </c>
      <c r="W23" s="231">
        <v>274.28961889676305</v>
      </c>
      <c r="DA23" s="73"/>
    </row>
    <row r="24" spans="1:105" ht="12" customHeight="1" x14ac:dyDescent="0.25">
      <c r="A24" s="46" t="s">
        <v>36</v>
      </c>
      <c r="B24" s="231">
        <v>110.95620831325579</v>
      </c>
      <c r="C24" s="231">
        <v>122.43594709464001</v>
      </c>
      <c r="D24" s="231">
        <v>107.03303245041103</v>
      </c>
      <c r="E24" s="231">
        <v>111.86366877676844</v>
      </c>
      <c r="F24" s="231">
        <v>113.27776135629975</v>
      </c>
      <c r="G24" s="231">
        <v>115.72718646975304</v>
      </c>
      <c r="H24" s="231">
        <v>66.16712658933821</v>
      </c>
      <c r="I24" s="231">
        <v>70.066688205963146</v>
      </c>
      <c r="J24" s="231">
        <v>69.749110974060002</v>
      </c>
      <c r="K24" s="231">
        <v>45.421424142841296</v>
      </c>
      <c r="L24" s="231">
        <v>59.180805956363614</v>
      </c>
      <c r="M24" s="231">
        <v>65.145737054125888</v>
      </c>
      <c r="N24" s="231">
        <v>73.029212376373906</v>
      </c>
      <c r="O24" s="231">
        <v>89.224662381671436</v>
      </c>
      <c r="P24" s="231">
        <v>82.760487787152258</v>
      </c>
      <c r="Q24" s="231">
        <v>88.517075979954299</v>
      </c>
      <c r="R24" s="231">
        <v>85.660618898598813</v>
      </c>
      <c r="S24" s="231">
        <v>82.370113846683893</v>
      </c>
      <c r="T24" s="231">
        <v>77.714123098008002</v>
      </c>
      <c r="U24" s="231">
        <v>82.727873061800466</v>
      </c>
      <c r="V24" s="231">
        <v>64.308433477157351</v>
      </c>
      <c r="W24" s="231">
        <v>58.707676108445931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510.22394279792019</v>
      </c>
      <c r="W25" s="231">
        <v>537.96599999874161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5784.8590803901552</v>
      </c>
      <c r="C27" s="230">
        <f t="shared" si="3"/>
        <v>5203.590941459237</v>
      </c>
      <c r="D27" s="230">
        <f t="shared" si="3"/>
        <v>5288.6847909541184</v>
      </c>
      <c r="E27" s="230">
        <f t="shared" si="3"/>
        <v>5755.3237994706051</v>
      </c>
      <c r="F27" s="230">
        <f t="shared" si="3"/>
        <v>5836.5695750017967</v>
      </c>
      <c r="G27" s="230">
        <f t="shared" si="3"/>
        <v>6136.8497797974342</v>
      </c>
      <c r="H27" s="230">
        <f t="shared" si="3"/>
        <v>5935.0610991234926</v>
      </c>
      <c r="I27" s="230">
        <f t="shared" si="3"/>
        <v>5943.2784280493124</v>
      </c>
      <c r="J27" s="230">
        <f t="shared" si="3"/>
        <v>5882.2845313480693</v>
      </c>
      <c r="K27" s="230">
        <f t="shared" si="3"/>
        <v>4518.6207348944699</v>
      </c>
      <c r="L27" s="230">
        <f t="shared" si="3"/>
        <v>5334.5707066974228</v>
      </c>
      <c r="M27" s="230">
        <f t="shared" si="3"/>
        <v>5340.1257341961464</v>
      </c>
      <c r="N27" s="230">
        <f t="shared" si="3"/>
        <v>5243.0121730235551</v>
      </c>
      <c r="O27" s="230">
        <f t="shared" si="3"/>
        <v>4788.7665688247325</v>
      </c>
      <c r="P27" s="230">
        <f t="shared" si="3"/>
        <v>4708.9275101594521</v>
      </c>
      <c r="Q27" s="230">
        <f t="shared" si="3"/>
        <v>4951.4942834512794</v>
      </c>
      <c r="R27" s="230">
        <f t="shared" si="3"/>
        <v>4773.8884693630371</v>
      </c>
      <c r="S27" s="230">
        <f t="shared" si="3"/>
        <v>4696.9618143338721</v>
      </c>
      <c r="T27" s="230">
        <f t="shared" si="3"/>
        <v>4854.9045851206029</v>
      </c>
      <c r="U27" s="230">
        <f t="shared" si="3"/>
        <v>4839.1386034146708</v>
      </c>
      <c r="V27" s="230">
        <f t="shared" si="3"/>
        <v>4520.4783609323076</v>
      </c>
      <c r="W27" s="230">
        <f t="shared" si="3"/>
        <v>4696.79073061084</v>
      </c>
      <c r="DA27" s="92"/>
    </row>
    <row r="28" spans="1:105" ht="12" customHeight="1" x14ac:dyDescent="0.25">
      <c r="A28" s="18" t="s">
        <v>30</v>
      </c>
      <c r="B28" s="232">
        <v>1171.1050771541156</v>
      </c>
      <c r="C28" s="232">
        <v>1070.2006457449393</v>
      </c>
      <c r="D28" s="232">
        <v>1135.9353877198846</v>
      </c>
      <c r="E28" s="232">
        <v>1044.0925290372318</v>
      </c>
      <c r="F28" s="232">
        <v>1165.951933439505</v>
      </c>
      <c r="G28" s="232">
        <v>1348.1151179186911</v>
      </c>
      <c r="H28" s="232">
        <v>1380.7811698026062</v>
      </c>
      <c r="I28" s="232">
        <v>1341.6137584502942</v>
      </c>
      <c r="J28" s="232">
        <v>1384.4888188476218</v>
      </c>
      <c r="K28" s="232">
        <v>1063.8829395895359</v>
      </c>
      <c r="L28" s="232">
        <v>1204.8698609867765</v>
      </c>
      <c r="M28" s="232">
        <v>1396.749278487114</v>
      </c>
      <c r="N28" s="232">
        <v>1349.1357180235611</v>
      </c>
      <c r="O28" s="232">
        <v>1220.4512318622772</v>
      </c>
      <c r="P28" s="232">
        <v>1179.0733707864661</v>
      </c>
      <c r="Q28" s="232">
        <v>1270.4226270715253</v>
      </c>
      <c r="R28" s="232">
        <v>1187.4532841139437</v>
      </c>
      <c r="S28" s="232">
        <v>1206.1400360252514</v>
      </c>
      <c r="T28" s="232">
        <v>1175.077662609435</v>
      </c>
      <c r="U28" s="232">
        <v>1060.4109808268454</v>
      </c>
      <c r="V28" s="232">
        <v>911.98301182017099</v>
      </c>
      <c r="W28" s="232">
        <v>979.49564218101727</v>
      </c>
      <c r="DA28" s="71"/>
    </row>
    <row r="29" spans="1:105" ht="12" customHeight="1" x14ac:dyDescent="0.25">
      <c r="A29" s="18" t="s">
        <v>40</v>
      </c>
      <c r="B29" s="232">
        <v>615.93479999840156</v>
      </c>
      <c r="C29" s="232">
        <v>387.58824000128658</v>
      </c>
      <c r="D29" s="232">
        <v>384.58368000084153</v>
      </c>
      <c r="E29" s="232">
        <v>390.59280000088762</v>
      </c>
      <c r="F29" s="232">
        <v>387.58824000097229</v>
      </c>
      <c r="G29" s="232">
        <v>402.61104000123242</v>
      </c>
      <c r="H29" s="232">
        <v>300.45600000143588</v>
      </c>
      <c r="I29" s="232">
        <v>345.52440000166467</v>
      </c>
      <c r="J29" s="232">
        <v>318.48336000070287</v>
      </c>
      <c r="K29" s="232">
        <v>204.31008000125391</v>
      </c>
      <c r="L29" s="232">
        <v>309.46968000132728</v>
      </c>
      <c r="M29" s="232">
        <v>321.48792000145801</v>
      </c>
      <c r="N29" s="232">
        <v>288.43776000111359</v>
      </c>
      <c r="O29" s="232">
        <v>264.40128000063731</v>
      </c>
      <c r="P29" s="232">
        <v>309.46968000116442</v>
      </c>
      <c r="Q29" s="232">
        <v>345.52440000088859</v>
      </c>
      <c r="R29" s="232">
        <v>354.53808000143277</v>
      </c>
      <c r="S29" s="232">
        <v>321.48792000121608</v>
      </c>
      <c r="T29" s="232">
        <v>342.51984000093972</v>
      </c>
      <c r="U29" s="232">
        <v>345.52440000130292</v>
      </c>
      <c r="V29" s="232">
        <v>300.4560000007823</v>
      </c>
      <c r="W29" s="232">
        <v>351.53352000140791</v>
      </c>
      <c r="DA29" s="71"/>
    </row>
    <row r="30" spans="1:105" ht="12" customHeight="1" x14ac:dyDescent="0.25">
      <c r="A30" s="18" t="s">
        <v>33</v>
      </c>
      <c r="B30" s="232">
        <v>619.55115647233174</v>
      </c>
      <c r="C30" s="232">
        <v>593.72454348311214</v>
      </c>
      <c r="D30" s="232">
        <v>677.70242104473596</v>
      </c>
      <c r="E30" s="232">
        <v>683.7449207995727</v>
      </c>
      <c r="F30" s="232">
        <v>690.5409346339336</v>
      </c>
      <c r="G30" s="232">
        <v>683.68732495742802</v>
      </c>
      <c r="H30" s="232">
        <v>721.08692524368507</v>
      </c>
      <c r="I30" s="232">
        <v>722.66197438583913</v>
      </c>
      <c r="J30" s="232">
        <v>657.92813513153044</v>
      </c>
      <c r="K30" s="232">
        <v>471.99871781712881</v>
      </c>
      <c r="L30" s="232">
        <v>591.63693473944249</v>
      </c>
      <c r="M30" s="232">
        <v>573.53235751869329</v>
      </c>
      <c r="N30" s="232">
        <v>524.71293537309668</v>
      </c>
      <c r="O30" s="232">
        <v>500.10771762721913</v>
      </c>
      <c r="P30" s="232">
        <v>510.98671588428442</v>
      </c>
      <c r="Q30" s="232">
        <v>513.7538393454671</v>
      </c>
      <c r="R30" s="232">
        <v>517.03581345842417</v>
      </c>
      <c r="S30" s="232">
        <v>542.46366873070099</v>
      </c>
      <c r="T30" s="232">
        <v>573.85407458269185</v>
      </c>
      <c r="U30" s="232">
        <v>529.37131434494836</v>
      </c>
      <c r="V30" s="232">
        <v>505.7273642904139</v>
      </c>
      <c r="W30" s="232">
        <v>576.7150661882489</v>
      </c>
      <c r="DA30" s="71"/>
    </row>
    <row r="31" spans="1:105" ht="12" customHeight="1" x14ac:dyDescent="0.25">
      <c r="A31" s="18" t="s">
        <v>83</v>
      </c>
      <c r="B31" s="232">
        <v>898.55623418893504</v>
      </c>
      <c r="C31" s="232">
        <v>459.09535793968712</v>
      </c>
      <c r="D31" s="232">
        <v>452.52624425439933</v>
      </c>
      <c r="E31" s="232">
        <v>835.60463326813726</v>
      </c>
      <c r="F31" s="232">
        <v>791.1516957291152</v>
      </c>
      <c r="G31" s="232">
        <v>870.56766447043719</v>
      </c>
      <c r="H31" s="232">
        <v>875.04913690766966</v>
      </c>
      <c r="I31" s="232">
        <v>899.23533078429659</v>
      </c>
      <c r="J31" s="232">
        <v>983.80375638374107</v>
      </c>
      <c r="K31" s="232">
        <v>908.88030284521915</v>
      </c>
      <c r="L31" s="232">
        <v>937.64425309450348</v>
      </c>
      <c r="M31" s="232">
        <v>876.42408806154594</v>
      </c>
      <c r="N31" s="232">
        <v>859.64663417541612</v>
      </c>
      <c r="O31" s="232">
        <v>834.73245607482204</v>
      </c>
      <c r="P31" s="232">
        <v>795.10647098055733</v>
      </c>
      <c r="Q31" s="232">
        <v>812.06286667964946</v>
      </c>
      <c r="R31" s="232">
        <v>929.10224610193086</v>
      </c>
      <c r="S31" s="232">
        <v>836.53296296150654</v>
      </c>
      <c r="T31" s="232">
        <v>860.72229456137291</v>
      </c>
      <c r="U31" s="232">
        <v>828.3472982283995</v>
      </c>
      <c r="V31" s="232">
        <v>812.08199457804415</v>
      </c>
      <c r="W31" s="232">
        <v>847.5182694637549</v>
      </c>
      <c r="DA31" s="71"/>
    </row>
    <row r="32" spans="1:105" ht="12" customHeight="1" x14ac:dyDescent="0.25">
      <c r="A32" s="18" t="s">
        <v>70</v>
      </c>
      <c r="B32" s="232">
        <v>1016.5742116001229</v>
      </c>
      <c r="C32" s="232">
        <v>934.40340153372665</v>
      </c>
      <c r="D32" s="232">
        <v>1013.2125511120835</v>
      </c>
      <c r="E32" s="232">
        <v>1055.9641233257362</v>
      </c>
      <c r="F32" s="232">
        <v>1049.0478438331104</v>
      </c>
      <c r="G32" s="232">
        <v>885.29234407887759</v>
      </c>
      <c r="H32" s="232">
        <v>897.83418457050527</v>
      </c>
      <c r="I32" s="232">
        <v>852.46520180384368</v>
      </c>
      <c r="J32" s="232">
        <v>823.72455178223061</v>
      </c>
      <c r="K32" s="232">
        <v>728.28092431794994</v>
      </c>
      <c r="L32" s="232">
        <v>764.10265215806612</v>
      </c>
      <c r="M32" s="232">
        <v>620.98921805350562</v>
      </c>
      <c r="N32" s="232">
        <v>591.17024765782423</v>
      </c>
      <c r="O32" s="232">
        <v>508.39121409125124</v>
      </c>
      <c r="P32" s="232">
        <v>418.75391106699186</v>
      </c>
      <c r="Q32" s="232">
        <v>297.06790868294803</v>
      </c>
      <c r="R32" s="232">
        <v>287.86534797520875</v>
      </c>
      <c r="S32" s="232">
        <v>286.19572277862551</v>
      </c>
      <c r="T32" s="232">
        <v>320.19997158124198</v>
      </c>
      <c r="U32" s="232">
        <v>299.22534206938138</v>
      </c>
      <c r="V32" s="232">
        <v>282.76206389128561</v>
      </c>
      <c r="W32" s="232">
        <v>248.92340935720591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152.20961744145848</v>
      </c>
      <c r="H33" s="232">
        <v>170.19904215209516</v>
      </c>
      <c r="I33" s="232">
        <v>162.76015414663556</v>
      </c>
      <c r="J33" s="232">
        <v>169.24233380723334</v>
      </c>
      <c r="K33" s="232">
        <v>227.7425419063282</v>
      </c>
      <c r="L33" s="232">
        <v>160.88898917202889</v>
      </c>
      <c r="M33" s="232">
        <v>155.32366428666057</v>
      </c>
      <c r="N33" s="232">
        <v>154.72257113972665</v>
      </c>
      <c r="O33" s="232">
        <v>123.60128957928315</v>
      </c>
      <c r="P33" s="232">
        <v>126.98863022783829</v>
      </c>
      <c r="Q33" s="232">
        <v>110.43316913505021</v>
      </c>
      <c r="R33" s="232">
        <v>128.36069278074359</v>
      </c>
      <c r="S33" s="232">
        <v>140.09518685621578</v>
      </c>
      <c r="T33" s="232">
        <v>143.15978953260296</v>
      </c>
      <c r="U33" s="232">
        <v>136.08386211845752</v>
      </c>
      <c r="V33" s="232">
        <v>99.888768448954806</v>
      </c>
      <c r="W33" s="232">
        <v>96.067389325949947</v>
      </c>
      <c r="DA33" s="71"/>
    </row>
    <row r="34" spans="1:105" ht="12" customHeight="1" x14ac:dyDescent="0.25">
      <c r="A34" s="18" t="s">
        <v>72</v>
      </c>
      <c r="B34" s="232">
        <v>296.697673291466</v>
      </c>
      <c r="C34" s="232">
        <v>355.17521984757462</v>
      </c>
      <c r="D34" s="232">
        <v>327.06000327039493</v>
      </c>
      <c r="E34" s="232">
        <v>325.71166981335568</v>
      </c>
      <c r="F34" s="232">
        <v>367.53497671878449</v>
      </c>
      <c r="G34" s="232">
        <v>309.04252939563077</v>
      </c>
      <c r="H34" s="232">
        <v>319.78249503016968</v>
      </c>
      <c r="I34" s="232">
        <v>355.64336067811809</v>
      </c>
      <c r="J34" s="232">
        <v>304.4564623669412</v>
      </c>
      <c r="K34" s="232">
        <v>291.75390055695283</v>
      </c>
      <c r="L34" s="232">
        <v>371.37997449842669</v>
      </c>
      <c r="M34" s="232">
        <v>401.09608883786234</v>
      </c>
      <c r="N34" s="232">
        <v>409.75648702606588</v>
      </c>
      <c r="O34" s="232">
        <v>287.42883396895184</v>
      </c>
      <c r="P34" s="232">
        <v>345.24867499641482</v>
      </c>
      <c r="Q34" s="232">
        <v>474.7867165135674</v>
      </c>
      <c r="R34" s="232">
        <v>292.10331982669931</v>
      </c>
      <c r="S34" s="232">
        <v>323.01965482407388</v>
      </c>
      <c r="T34" s="232">
        <v>413.08934734821963</v>
      </c>
      <c r="U34" s="232">
        <v>414.63606288374518</v>
      </c>
      <c r="V34" s="232">
        <v>498.80887137765052</v>
      </c>
      <c r="W34" s="232">
        <v>468.92919019837018</v>
      </c>
      <c r="DA34" s="71"/>
    </row>
    <row r="35" spans="1:105" ht="12" customHeight="1" x14ac:dyDescent="0.25">
      <c r="A35" s="18" t="s">
        <v>36</v>
      </c>
      <c r="B35" s="232">
        <v>1166.4399276847812</v>
      </c>
      <c r="C35" s="232">
        <v>1403.4035329089106</v>
      </c>
      <c r="D35" s="232">
        <v>1297.6645035517784</v>
      </c>
      <c r="E35" s="232">
        <v>1419.6131232256839</v>
      </c>
      <c r="F35" s="232">
        <v>1384.7539506463766</v>
      </c>
      <c r="G35" s="232">
        <v>1485.3241415336793</v>
      </c>
      <c r="H35" s="232">
        <v>1269.8721454153265</v>
      </c>
      <c r="I35" s="232">
        <v>1263.3742477986202</v>
      </c>
      <c r="J35" s="232">
        <v>1240.1571130280679</v>
      </c>
      <c r="K35" s="232">
        <v>621.77132786010054</v>
      </c>
      <c r="L35" s="232">
        <v>994.57836204685225</v>
      </c>
      <c r="M35" s="232">
        <v>994.52311894930585</v>
      </c>
      <c r="N35" s="232">
        <v>1065.42981962675</v>
      </c>
      <c r="O35" s="232">
        <v>1049.6525456202901</v>
      </c>
      <c r="P35" s="232">
        <v>1023.3000562157347</v>
      </c>
      <c r="Q35" s="232">
        <v>1127.4427560221829</v>
      </c>
      <c r="R35" s="232">
        <v>1077.4296851046543</v>
      </c>
      <c r="S35" s="232">
        <v>1041.0266621562814</v>
      </c>
      <c r="T35" s="232">
        <v>1026.2816049040987</v>
      </c>
      <c r="U35" s="232">
        <v>1225.5393429415901</v>
      </c>
      <c r="V35" s="232">
        <v>1108.7702865250053</v>
      </c>
      <c r="W35" s="232">
        <v>1127.6082438948847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6182.5730099980701</v>
      </c>
      <c r="C38" s="238">
        <f t="shared" si="4"/>
        <v>6342.6083071864396</v>
      </c>
      <c r="D38" s="238">
        <f t="shared" si="4"/>
        <v>6498.0755089017093</v>
      </c>
      <c r="E38" s="238">
        <f t="shared" si="4"/>
        <v>6112.9711978086962</v>
      </c>
      <c r="F38" s="238">
        <f t="shared" si="4"/>
        <v>6583.1497815048078</v>
      </c>
      <c r="G38" s="238">
        <f t="shared" si="4"/>
        <v>6420.3273133558141</v>
      </c>
      <c r="H38" s="238">
        <f t="shared" si="4"/>
        <v>6401.7239575142039</v>
      </c>
      <c r="I38" s="238">
        <f t="shared" si="4"/>
        <v>6510.0656028978037</v>
      </c>
      <c r="J38" s="238">
        <f t="shared" si="4"/>
        <v>6275.6343188712626</v>
      </c>
      <c r="K38" s="238">
        <f t="shared" si="4"/>
        <v>4535.6458843863275</v>
      </c>
      <c r="L38" s="238">
        <f t="shared" si="4"/>
        <v>6403.7609635568033</v>
      </c>
      <c r="M38" s="238">
        <f t="shared" si="4"/>
        <v>6201.5932380694203</v>
      </c>
      <c r="N38" s="238">
        <f t="shared" si="4"/>
        <v>5980.9480866272052</v>
      </c>
      <c r="O38" s="238">
        <f t="shared" si="4"/>
        <v>6082.1487531832117</v>
      </c>
      <c r="P38" s="238">
        <f t="shared" si="4"/>
        <v>5900.2568872508282</v>
      </c>
      <c r="Q38" s="238">
        <f t="shared" si="4"/>
        <v>5884.1868096367107</v>
      </c>
      <c r="R38" s="238">
        <f t="shared" si="4"/>
        <v>6405.5940184770625</v>
      </c>
      <c r="S38" s="238">
        <f t="shared" si="4"/>
        <v>6173.0081973526294</v>
      </c>
      <c r="T38" s="238">
        <f t="shared" si="4"/>
        <v>5941.534188816875</v>
      </c>
      <c r="U38" s="238">
        <f t="shared" si="4"/>
        <v>6633.1949247125849</v>
      </c>
      <c r="V38" s="238">
        <f t="shared" si="4"/>
        <v>5223.4030614695257</v>
      </c>
      <c r="W38" s="238">
        <f t="shared" si="4"/>
        <v>5883.6257642557339</v>
      </c>
      <c r="DA38" s="93"/>
    </row>
    <row r="39" spans="1:105" ht="12" customHeight="1" x14ac:dyDescent="0.25">
      <c r="A39" s="43" t="s">
        <v>107</v>
      </c>
      <c r="B39" s="239">
        <f>ISI!B$53</f>
        <v>2926.7280976240031</v>
      </c>
      <c r="C39" s="239">
        <f>ISI!C$53</f>
        <v>3001.8920775667916</v>
      </c>
      <c r="D39" s="239">
        <f>ISI!D$53</f>
        <v>3108.7048056719327</v>
      </c>
      <c r="E39" s="239">
        <f>ISI!E$53</f>
        <v>2870.8626837124416</v>
      </c>
      <c r="F39" s="239">
        <f>ISI!F$53</f>
        <v>3108.723153779807</v>
      </c>
      <c r="G39" s="239">
        <f>ISI!G$53</f>
        <v>2831.5007075919666</v>
      </c>
      <c r="H39" s="239">
        <f>ISI!H$53</f>
        <v>2787.7769822810556</v>
      </c>
      <c r="I39" s="239">
        <f>ISI!I$53</f>
        <v>2931.2364578502265</v>
      </c>
      <c r="J39" s="239">
        <f>ISI!J$53</f>
        <v>2695.2078078361292</v>
      </c>
      <c r="K39" s="239">
        <f>ISI!K$53</f>
        <v>1429.6702027545932</v>
      </c>
      <c r="L39" s="239">
        <f>ISI!L$53</f>
        <v>2866.1051044479027</v>
      </c>
      <c r="M39" s="239">
        <f>ISI!M$53</f>
        <v>2682.1513438564107</v>
      </c>
      <c r="N39" s="239">
        <f>ISI!N$53</f>
        <v>2263.8323072521493</v>
      </c>
      <c r="O39" s="239">
        <f>ISI!O$53</f>
        <v>2315.1158103854364</v>
      </c>
      <c r="P39" s="239">
        <f>ISI!P$53</f>
        <v>2302.5040055243662</v>
      </c>
      <c r="Q39" s="239">
        <f>ISI!Q$53</f>
        <v>2219.3068913600418</v>
      </c>
      <c r="R39" s="239">
        <f>ISI!R$53</f>
        <v>2619.8014399827316</v>
      </c>
      <c r="S39" s="239">
        <f>ISI!S$53</f>
        <v>2353.9993201843054</v>
      </c>
      <c r="T39" s="239">
        <f>ISI!T$53</f>
        <v>2082.9079199823241</v>
      </c>
      <c r="U39" s="239">
        <f>ISI!U$53</f>
        <v>3104.7124473621757</v>
      </c>
      <c r="V39" s="239">
        <f>ISI!V$53</f>
        <v>2196.9355078167418</v>
      </c>
      <c r="W39" s="239">
        <f>ISI!W$53</f>
        <v>2500.0486195893341</v>
      </c>
      <c r="DA39" s="83"/>
    </row>
    <row r="40" spans="1:105" ht="12" customHeight="1" x14ac:dyDescent="0.25">
      <c r="A40" s="44" t="s">
        <v>108</v>
      </c>
      <c r="B40" s="240">
        <f>NFM!B$72</f>
        <v>382.80953909219204</v>
      </c>
      <c r="C40" s="240">
        <f>NFM!C$72</f>
        <v>382.14166503219701</v>
      </c>
      <c r="D40" s="240">
        <f>NFM!D$72</f>
        <v>390.322155795291</v>
      </c>
      <c r="E40" s="240">
        <f>NFM!E$72</f>
        <v>378.03462192865101</v>
      </c>
      <c r="F40" s="240">
        <f>NFM!F$72</f>
        <v>386.23449440606601</v>
      </c>
      <c r="G40" s="240">
        <f>NFM!G$72</f>
        <v>387.66838233549504</v>
      </c>
      <c r="H40" s="240">
        <f>NFM!H$72</f>
        <v>366.840038050582</v>
      </c>
      <c r="I40" s="240">
        <f>NFM!I$72</f>
        <v>389.03319252120002</v>
      </c>
      <c r="J40" s="240">
        <f>NFM!J$72</f>
        <v>396.41583456403396</v>
      </c>
      <c r="K40" s="240">
        <f>NFM!K$72</f>
        <v>362.97613548427</v>
      </c>
      <c r="L40" s="240">
        <f>NFM!L$72</f>
        <v>389.15679786242697</v>
      </c>
      <c r="M40" s="240">
        <f>NFM!M$72</f>
        <v>407.89491675681597</v>
      </c>
      <c r="N40" s="240">
        <f>NFM!N$72</f>
        <v>492.309063188322</v>
      </c>
      <c r="O40" s="240">
        <f>NFM!O$72</f>
        <v>491.20406860000014</v>
      </c>
      <c r="P40" s="240">
        <f>NFM!P$72</f>
        <v>448.12390260000006</v>
      </c>
      <c r="Q40" s="240">
        <f>NFM!Q$72</f>
        <v>474.75004051859838</v>
      </c>
      <c r="R40" s="240">
        <f>NFM!R$72</f>
        <v>452.84530091144779</v>
      </c>
      <c r="S40" s="240">
        <f>NFM!S$72</f>
        <v>525.93895333195474</v>
      </c>
      <c r="T40" s="240">
        <f>NFM!T$72</f>
        <v>534.56573542776653</v>
      </c>
      <c r="U40" s="240">
        <f>NFM!U$72</f>
        <v>482.24709016815348</v>
      </c>
      <c r="V40" s="240">
        <f>NFM!V$72</f>
        <v>487.58515550926916</v>
      </c>
      <c r="W40" s="240">
        <f>NFM!W$72</f>
        <v>451.79297322055402</v>
      </c>
      <c r="DA40" s="94"/>
    </row>
    <row r="41" spans="1:105" ht="12" customHeight="1" x14ac:dyDescent="0.25">
      <c r="A41" s="44" t="s">
        <v>109</v>
      </c>
      <c r="B41" s="240">
        <f>CHI!B$78</f>
        <v>710.18417744960311</v>
      </c>
      <c r="C41" s="240">
        <f>CHI!C$78</f>
        <v>730.1670708284588</v>
      </c>
      <c r="D41" s="240">
        <f>CHI!D$78</f>
        <v>759.75205175649978</v>
      </c>
      <c r="E41" s="240">
        <f>CHI!E$78</f>
        <v>723.35505110928159</v>
      </c>
      <c r="F41" s="240">
        <f>CHI!F$78</f>
        <v>793.57577136335453</v>
      </c>
      <c r="G41" s="240">
        <f>CHI!G$78</f>
        <v>789.62206931991261</v>
      </c>
      <c r="H41" s="240">
        <f>CHI!H$78</f>
        <v>783.57108058033339</v>
      </c>
      <c r="I41" s="240">
        <f>CHI!I$78</f>
        <v>755.68389511664236</v>
      </c>
      <c r="J41" s="240">
        <f>CHI!J$78</f>
        <v>700.62404714884929</v>
      </c>
      <c r="K41" s="240">
        <f>CHI!K$78</f>
        <v>620.83236558140129</v>
      </c>
      <c r="L41" s="240">
        <f>CHI!L$78</f>
        <v>792.5425968752736</v>
      </c>
      <c r="M41" s="240">
        <f>CHI!M$78</f>
        <v>746.48652528412902</v>
      </c>
      <c r="N41" s="240">
        <f>CHI!N$78</f>
        <v>722.0329583829149</v>
      </c>
      <c r="O41" s="240">
        <f>CHI!O$78</f>
        <v>849.5193358195379</v>
      </c>
      <c r="P41" s="240">
        <f>CHI!P$78</f>
        <v>805.94012952021501</v>
      </c>
      <c r="Q41" s="240">
        <f>CHI!Q$78</f>
        <v>747.57207917467861</v>
      </c>
      <c r="R41" s="240">
        <f>CHI!R$78</f>
        <v>861.95112046601241</v>
      </c>
      <c r="S41" s="240">
        <f>CHI!S$78</f>
        <v>849.78267048959901</v>
      </c>
      <c r="T41" s="240">
        <f>CHI!T$78</f>
        <v>869.01619272448852</v>
      </c>
      <c r="U41" s="240">
        <f>CHI!U$78</f>
        <v>906.35760024774709</v>
      </c>
      <c r="V41" s="240">
        <f>CHI!V$78</f>
        <v>518.92610257994102</v>
      </c>
      <c r="W41" s="240">
        <f>CHI!W$78</f>
        <v>930.44148787649908</v>
      </c>
      <c r="DA41" s="94"/>
    </row>
    <row r="42" spans="1:105" ht="12" customHeight="1" x14ac:dyDescent="0.25">
      <c r="A42" s="44" t="s">
        <v>110</v>
      </c>
      <c r="B42" s="240">
        <f>NMM!B$58</f>
        <v>1767.7246300417955</v>
      </c>
      <c r="C42" s="240">
        <f>NMM!C$58</f>
        <v>1810.5560616786174</v>
      </c>
      <c r="D42" s="240">
        <f>NMM!D$58</f>
        <v>1828.0880956770343</v>
      </c>
      <c r="E42" s="240">
        <f>NMM!E$58</f>
        <v>1741.9308376422821</v>
      </c>
      <c r="F42" s="240">
        <f>NMM!F$58</f>
        <v>1821.2530049125435</v>
      </c>
      <c r="G42" s="240">
        <f>NMM!G$58</f>
        <v>1947.3556333394872</v>
      </c>
      <c r="H42" s="240">
        <f>NMM!H$58</f>
        <v>2025.5754616376944</v>
      </c>
      <c r="I42" s="240">
        <f>NMM!I$58</f>
        <v>1971.7014232821855</v>
      </c>
      <c r="J42" s="240">
        <f>NMM!J$58</f>
        <v>1993.667648317145</v>
      </c>
      <c r="K42" s="240">
        <f>NMM!K$58</f>
        <v>1697.9953005635068</v>
      </c>
      <c r="L42" s="240">
        <f>NMM!L$58</f>
        <v>1901.48860600378</v>
      </c>
      <c r="M42" s="240">
        <f>NMM!M$58</f>
        <v>1936.7918452544825</v>
      </c>
      <c r="N42" s="240">
        <f>NMM!N$58</f>
        <v>2003.107686175375</v>
      </c>
      <c r="O42" s="240">
        <f>NMM!O$58</f>
        <v>1920.2328198319376</v>
      </c>
      <c r="P42" s="240">
        <f>NMM!P$58</f>
        <v>1850.39425915624</v>
      </c>
      <c r="Q42" s="240">
        <f>NMM!Q$58</f>
        <v>1994.434859806747</v>
      </c>
      <c r="R42" s="240">
        <f>NMM!R$58</f>
        <v>2011.8213136846948</v>
      </c>
      <c r="S42" s="240">
        <f>NMM!S$58</f>
        <v>1984.1427979073512</v>
      </c>
      <c r="T42" s="240">
        <f>NMM!T$58</f>
        <v>2030.12978398622</v>
      </c>
      <c r="U42" s="240">
        <f>NMM!U$58</f>
        <v>1756.5143585332951</v>
      </c>
      <c r="V42" s="240">
        <f>NMM!V$58</f>
        <v>1681.4529714257528</v>
      </c>
      <c r="W42" s="240">
        <f>NMM!W$58</f>
        <v>1655.5085956863245</v>
      </c>
      <c r="DA42" s="94"/>
    </row>
    <row r="43" spans="1:105" ht="12" customHeight="1" x14ac:dyDescent="0.25">
      <c r="A43" s="45" t="s">
        <v>111</v>
      </c>
      <c r="B43" s="241">
        <v>395.12656579047581</v>
      </c>
      <c r="C43" s="241">
        <v>417.85143208037488</v>
      </c>
      <c r="D43" s="241">
        <v>411.20840000095149</v>
      </c>
      <c r="E43" s="241">
        <v>398.78800341603971</v>
      </c>
      <c r="F43" s="241">
        <v>473.36335704303622</v>
      </c>
      <c r="G43" s="241">
        <v>464.18052076895242</v>
      </c>
      <c r="H43" s="241">
        <v>437.96039496453881</v>
      </c>
      <c r="I43" s="241">
        <v>462.41063412754897</v>
      </c>
      <c r="J43" s="241">
        <v>489.71898100510492</v>
      </c>
      <c r="K43" s="241">
        <v>424.1718800025555</v>
      </c>
      <c r="L43" s="241">
        <v>454.46785836742021</v>
      </c>
      <c r="M43" s="241">
        <v>428.26860691758179</v>
      </c>
      <c r="N43" s="241">
        <v>499.66607162844412</v>
      </c>
      <c r="O43" s="241">
        <v>506.0767185463003</v>
      </c>
      <c r="P43" s="241">
        <v>493.29459045000652</v>
      </c>
      <c r="Q43" s="241">
        <v>448.12293877664513</v>
      </c>
      <c r="R43" s="241">
        <v>459.17484343217609</v>
      </c>
      <c r="S43" s="241">
        <v>459.14445543941918</v>
      </c>
      <c r="T43" s="241">
        <v>424.91455669607569</v>
      </c>
      <c r="U43" s="241">
        <v>383.36342840121301</v>
      </c>
      <c r="V43" s="241">
        <v>338.50332413782081</v>
      </c>
      <c r="W43" s="241">
        <v>345.83408788302182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0.99999999999999989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2.7460376171289285E-3</v>
      </c>
      <c r="C52" s="235">
        <f t="shared" si="10"/>
        <v>2.2313323287325693E-3</v>
      </c>
      <c r="D52" s="235">
        <f t="shared" si="10"/>
        <v>2.2025093325785889E-3</v>
      </c>
      <c r="E52" s="235">
        <f t="shared" si="10"/>
        <v>3.337996419511009E-3</v>
      </c>
      <c r="F52" s="235">
        <f t="shared" si="10"/>
        <v>2.9110056996134899E-3</v>
      </c>
      <c r="G52" s="235">
        <f t="shared" si="10"/>
        <v>1.6506431732242637E-3</v>
      </c>
      <c r="H52" s="235">
        <f t="shared" si="10"/>
        <v>1.6644141882351368E-3</v>
      </c>
      <c r="I52" s="235">
        <f t="shared" si="10"/>
        <v>1.5827447373524392E-3</v>
      </c>
      <c r="J52" s="235">
        <f t="shared" si="10"/>
        <v>1.4388486624662715E-3</v>
      </c>
      <c r="K52" s="235">
        <f t="shared" si="10"/>
        <v>1.8490362678231509E-3</v>
      </c>
      <c r="L52" s="235">
        <f t="shared" si="10"/>
        <v>1.5202223840957224E-3</v>
      </c>
      <c r="M52" s="235">
        <f t="shared" si="10"/>
        <v>1.5490759573517125E-3</v>
      </c>
      <c r="N52" s="235">
        <f t="shared" si="10"/>
        <v>1.4311044177609054E-3</v>
      </c>
      <c r="O52" s="235">
        <f t="shared" si="10"/>
        <v>1.2331236867240485E-3</v>
      </c>
      <c r="P52" s="235">
        <f t="shared" si="10"/>
        <v>1.3958855660112465E-3</v>
      </c>
      <c r="Q52" s="235">
        <f t="shared" si="10"/>
        <v>1.5370373093628999E-3</v>
      </c>
      <c r="R52" s="235">
        <f t="shared" si="10"/>
        <v>1.3259878630197432E-3</v>
      </c>
      <c r="S52" s="235">
        <f t="shared" si="10"/>
        <v>1.238595838742113E-3</v>
      </c>
      <c r="T52" s="235">
        <f t="shared" si="10"/>
        <v>1.6144331201048733E-3</v>
      </c>
      <c r="U52" s="235">
        <f t="shared" si="10"/>
        <v>1.6008410929698228E-3</v>
      </c>
      <c r="V52" s="235">
        <f t="shared" si="10"/>
        <v>2.2616080879123012E-3</v>
      </c>
      <c r="W52" s="235">
        <f t="shared" si="10"/>
        <v>2.3329007787371192E-3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0.22176410306449121</v>
      </c>
      <c r="C53" s="236">
        <f t="shared" si="11"/>
        <v>0.22238890349672999</v>
      </c>
      <c r="D53" s="236">
        <f t="shared" si="11"/>
        <v>0.22204353383033629</v>
      </c>
      <c r="E53" s="236">
        <f t="shared" si="11"/>
        <v>0.24470928282618029</v>
      </c>
      <c r="F53" s="236">
        <f t="shared" si="11"/>
        <v>0.23637192604631971</v>
      </c>
      <c r="G53" s="236">
        <f t="shared" si="11"/>
        <v>0.21021600246501451</v>
      </c>
      <c r="H53" s="236">
        <f t="shared" si="11"/>
        <v>0.21384810660843454</v>
      </c>
      <c r="I53" s="236">
        <f t="shared" si="11"/>
        <v>0.19440050280772822</v>
      </c>
      <c r="J53" s="236">
        <f t="shared" si="11"/>
        <v>0.19051712641617205</v>
      </c>
      <c r="K53" s="236">
        <f t="shared" si="11"/>
        <v>0.208796942472708</v>
      </c>
      <c r="L53" s="236">
        <f t="shared" si="11"/>
        <v>0.18008249527673911</v>
      </c>
      <c r="M53" s="236">
        <f t="shared" si="11"/>
        <v>0.16804760041488856</v>
      </c>
      <c r="N53" s="236">
        <f t="shared" si="11"/>
        <v>0.16721974952446489</v>
      </c>
      <c r="O53" s="236">
        <f t="shared" si="11"/>
        <v>0.15294419565817391</v>
      </c>
      <c r="P53" s="236">
        <f t="shared" si="11"/>
        <v>0.14584455135016394</v>
      </c>
      <c r="Q53" s="236">
        <f t="shared" si="11"/>
        <v>0.13942091800016368</v>
      </c>
      <c r="R53" s="236">
        <f t="shared" si="11"/>
        <v>0.13072130141267913</v>
      </c>
      <c r="S53" s="236">
        <f t="shared" si="11"/>
        <v>0.13084877560858571</v>
      </c>
      <c r="T53" s="236">
        <f t="shared" si="11"/>
        <v>0.13970737970698607</v>
      </c>
      <c r="U53" s="236">
        <f t="shared" si="11"/>
        <v>0.12627764974982464</v>
      </c>
      <c r="V53" s="236">
        <f t="shared" si="11"/>
        <v>0.15805936952372193</v>
      </c>
      <c r="W53" s="236">
        <f t="shared" si="11"/>
        <v>0.14845107286845377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0.37485899402190664</v>
      </c>
      <c r="C54" s="237">
        <f t="shared" si="12"/>
        <v>0.34944478526322709</v>
      </c>
      <c r="D54" s="237">
        <f t="shared" si="12"/>
        <v>0.34807852613215129</v>
      </c>
      <c r="E54" s="237">
        <f t="shared" si="12"/>
        <v>0.36464642906382422</v>
      </c>
      <c r="F54" s="237">
        <f t="shared" si="12"/>
        <v>0.35749423705215833</v>
      </c>
      <c r="G54" s="237">
        <f t="shared" si="12"/>
        <v>0.38517064514469224</v>
      </c>
      <c r="H54" s="237">
        <f t="shared" si="12"/>
        <v>0.37740635823625918</v>
      </c>
      <c r="I54" s="237">
        <f t="shared" si="12"/>
        <v>0.38371182943158172</v>
      </c>
      <c r="J54" s="237">
        <f t="shared" si="12"/>
        <v>0.39095053413334896</v>
      </c>
      <c r="K54" s="237">
        <f t="shared" si="12"/>
        <v>0.39393488148890898</v>
      </c>
      <c r="L54" s="237">
        <f t="shared" si="12"/>
        <v>0.37192663245923913</v>
      </c>
      <c r="M54" s="237">
        <f t="shared" si="12"/>
        <v>0.38421124001740914</v>
      </c>
      <c r="N54" s="237">
        <f t="shared" si="12"/>
        <v>0.38834543173527536</v>
      </c>
      <c r="O54" s="237">
        <f t="shared" si="12"/>
        <v>0.37259487874722225</v>
      </c>
      <c r="P54" s="237">
        <f t="shared" si="12"/>
        <v>0.37850062886428743</v>
      </c>
      <c r="Q54" s="237">
        <f t="shared" si="12"/>
        <v>0.39254955336794511</v>
      </c>
      <c r="R54" s="237">
        <f t="shared" si="12"/>
        <v>0.37063517405085789</v>
      </c>
      <c r="S54" s="237">
        <f t="shared" si="12"/>
        <v>0.37502886117507811</v>
      </c>
      <c r="T54" s="237">
        <f t="shared" si="12"/>
        <v>0.38612738471802915</v>
      </c>
      <c r="U54" s="237">
        <f t="shared" si="12"/>
        <v>0.36786908709407262</v>
      </c>
      <c r="V54" s="237">
        <f t="shared" si="12"/>
        <v>0.38955224168766239</v>
      </c>
      <c r="W54" s="237">
        <f t="shared" si="12"/>
        <v>0.37697853981412127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0.40063086529647318</v>
      </c>
      <c r="C55" s="242">
        <f t="shared" si="13"/>
        <v>0.42593497891131032</v>
      </c>
      <c r="D55" s="242">
        <f t="shared" si="13"/>
        <v>0.42767543070493386</v>
      </c>
      <c r="E55" s="242">
        <f t="shared" si="13"/>
        <v>0.38730629169048442</v>
      </c>
      <c r="F55" s="242">
        <f t="shared" si="13"/>
        <v>0.40322283120190844</v>
      </c>
      <c r="G55" s="242">
        <f t="shared" si="13"/>
        <v>0.402962709217069</v>
      </c>
      <c r="H55" s="242">
        <f t="shared" si="13"/>
        <v>0.40708112096707111</v>
      </c>
      <c r="I55" s="242">
        <f t="shared" si="13"/>
        <v>0.42030492302333766</v>
      </c>
      <c r="J55" s="242">
        <f t="shared" si="13"/>
        <v>0.41709349078801278</v>
      </c>
      <c r="K55" s="242">
        <f t="shared" si="13"/>
        <v>0.39541913977055976</v>
      </c>
      <c r="L55" s="242">
        <f t="shared" si="13"/>
        <v>0.44647064987992596</v>
      </c>
      <c r="M55" s="242">
        <f t="shared" si="13"/>
        <v>0.44619208361035056</v>
      </c>
      <c r="N55" s="242">
        <f t="shared" si="13"/>
        <v>0.44300371432249885</v>
      </c>
      <c r="O55" s="242">
        <f t="shared" si="13"/>
        <v>0.47322780190787977</v>
      </c>
      <c r="P55" s="242">
        <f t="shared" si="13"/>
        <v>0.47425893421953741</v>
      </c>
      <c r="Q55" s="242">
        <f t="shared" si="13"/>
        <v>0.46649249132252835</v>
      </c>
      <c r="R55" s="242">
        <f t="shared" si="13"/>
        <v>0.49731753667344331</v>
      </c>
      <c r="S55" s="242">
        <f t="shared" si="13"/>
        <v>0.4928837673775941</v>
      </c>
      <c r="T55" s="242">
        <f t="shared" si="13"/>
        <v>0.47255080245487996</v>
      </c>
      <c r="U55" s="242">
        <f t="shared" si="13"/>
        <v>0.50425242206313292</v>
      </c>
      <c r="V55" s="242">
        <f t="shared" si="13"/>
        <v>0.45012678070070344</v>
      </c>
      <c r="W55" s="242">
        <f t="shared" si="13"/>
        <v>0.47223748653868775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SE: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1776.6306374646138</v>
      </c>
      <c r="C3" s="205">
        <f t="shared" si="0"/>
        <v>1842.9953242666722</v>
      </c>
      <c r="D3" s="205">
        <f t="shared" si="0"/>
        <v>1813.8418514643272</v>
      </c>
      <c r="E3" s="205">
        <f t="shared" si="0"/>
        <v>1737.1283644525347</v>
      </c>
      <c r="F3" s="205">
        <f t="shared" si="0"/>
        <v>1946.8641252726209</v>
      </c>
      <c r="G3" s="205">
        <f t="shared" si="0"/>
        <v>2082.4127243230346</v>
      </c>
      <c r="H3" s="205">
        <f t="shared" si="0"/>
        <v>2245.7845171101271</v>
      </c>
      <c r="I3" s="205">
        <f t="shared" si="0"/>
        <v>2913.430629653597</v>
      </c>
      <c r="J3" s="205">
        <f t="shared" si="0"/>
        <v>2121.3145754760785</v>
      </c>
      <c r="K3" s="205">
        <f t="shared" si="0"/>
        <v>634.68193131935595</v>
      </c>
      <c r="L3" s="205">
        <f t="shared" si="0"/>
        <v>2279.3240180622633</v>
      </c>
      <c r="M3" s="205">
        <f t="shared" si="0"/>
        <v>2382.7022996630917</v>
      </c>
      <c r="N3" s="205">
        <f t="shared" si="0"/>
        <v>2046.8221365795437</v>
      </c>
      <c r="O3" s="205">
        <f t="shared" si="0"/>
        <v>2282.6408687555222</v>
      </c>
      <c r="P3" s="205">
        <f t="shared" si="0"/>
        <v>2451.0385843229951</v>
      </c>
      <c r="Q3" s="205">
        <f t="shared" si="0"/>
        <v>2462.4337583964352</v>
      </c>
      <c r="R3" s="205">
        <f t="shared" si="0"/>
        <v>2620.9720142324759</v>
      </c>
      <c r="S3" s="205">
        <f t="shared" si="0"/>
        <v>2241.7662838446117</v>
      </c>
      <c r="T3" s="205">
        <f t="shared" si="0"/>
        <v>2650.0208732354904</v>
      </c>
      <c r="U3" s="205">
        <f t="shared" si="0"/>
        <v>2511.7099735949478</v>
      </c>
      <c r="V3" s="205">
        <f t="shared" si="0"/>
        <v>2957.8747193387194</v>
      </c>
      <c r="W3" s="205">
        <f t="shared" si="0"/>
        <v>2694.2570288250004</v>
      </c>
      <c r="DA3" s="112"/>
    </row>
    <row r="4" spans="1:105" ht="12" customHeight="1" x14ac:dyDescent="0.25">
      <c r="A4" s="50" t="s">
        <v>41</v>
      </c>
      <c r="B4" s="243">
        <v>1167.79257882256</v>
      </c>
      <c r="C4" s="243">
        <v>1287.212253374036</v>
      </c>
      <c r="D4" s="243">
        <v>1271.2939414899549</v>
      </c>
      <c r="E4" s="243">
        <v>1248.344680233517</v>
      </c>
      <c r="F4" s="243">
        <v>1408.0753156056201</v>
      </c>
      <c r="G4" s="243">
        <v>1500.82960343575</v>
      </c>
      <c r="H4" s="243">
        <v>1550.7616454165859</v>
      </c>
      <c r="I4" s="243">
        <v>2017.209479867025</v>
      </c>
      <c r="J4" s="243">
        <v>1477.529913345888</v>
      </c>
      <c r="K4" s="243">
        <v>443.0861282820282</v>
      </c>
      <c r="L4" s="243">
        <v>1637.310093329442</v>
      </c>
      <c r="M4" s="243">
        <v>1639.285953460768</v>
      </c>
      <c r="N4" s="243">
        <v>1429.8996870385749</v>
      </c>
      <c r="O4" s="243">
        <v>1617.118124638652</v>
      </c>
      <c r="P4" s="243">
        <v>1744.493970207571</v>
      </c>
      <c r="Q4" s="243">
        <v>1639.840773095385</v>
      </c>
      <c r="R4" s="243">
        <v>1774.4977798932209</v>
      </c>
      <c r="S4" s="243">
        <v>1477.824618630367</v>
      </c>
      <c r="T4" s="243">
        <v>1696.093016344751</v>
      </c>
      <c r="U4" s="243">
        <v>1739.6824246696699</v>
      </c>
      <c r="V4" s="243">
        <v>2062.172395537074</v>
      </c>
      <c r="W4" s="243">
        <v>1884.129034236397</v>
      </c>
      <c r="DA4" s="83" t="s">
        <v>114</v>
      </c>
    </row>
    <row r="5" spans="1:105" ht="12" customHeight="1" x14ac:dyDescent="0.25">
      <c r="A5" s="49" t="s">
        <v>42</v>
      </c>
      <c r="B5" s="244">
        <v>608.83805864205374</v>
      </c>
      <c r="C5" s="244">
        <v>555.78307089263626</v>
      </c>
      <c r="D5" s="244">
        <v>542.54790997437226</v>
      </c>
      <c r="E5" s="244">
        <v>488.78368421901769</v>
      </c>
      <c r="F5" s="244">
        <v>538.78880966700081</v>
      </c>
      <c r="G5" s="244">
        <v>581.58312088728462</v>
      </c>
      <c r="H5" s="244">
        <v>695.02287169354145</v>
      </c>
      <c r="I5" s="244">
        <v>896.22114978657191</v>
      </c>
      <c r="J5" s="244">
        <v>643.78466213019055</v>
      </c>
      <c r="K5" s="244">
        <v>191.59580303732781</v>
      </c>
      <c r="L5" s="244">
        <v>642.01392473282112</v>
      </c>
      <c r="M5" s="244">
        <v>743.41634620232367</v>
      </c>
      <c r="N5" s="244">
        <v>616.92244954096873</v>
      </c>
      <c r="O5" s="244">
        <v>665.52274411687017</v>
      </c>
      <c r="P5" s="244">
        <v>706.54461411542434</v>
      </c>
      <c r="Q5" s="244">
        <v>822.59298530105048</v>
      </c>
      <c r="R5" s="244">
        <v>846.47423433925519</v>
      </c>
      <c r="S5" s="244">
        <v>763.94166521424472</v>
      </c>
      <c r="T5" s="244">
        <v>953.92785689073912</v>
      </c>
      <c r="U5" s="244">
        <v>772.0275489252781</v>
      </c>
      <c r="V5" s="244">
        <v>895.70232380164543</v>
      </c>
      <c r="W5" s="244">
        <v>810.12799458860331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5226.8999999999996</v>
      </c>
      <c r="C7" s="205">
        <f t="shared" si="1"/>
        <v>5518.2</v>
      </c>
      <c r="D7" s="205">
        <f t="shared" si="1"/>
        <v>5753.7</v>
      </c>
      <c r="E7" s="205">
        <f t="shared" si="1"/>
        <v>5707.2</v>
      </c>
      <c r="F7" s="205">
        <f t="shared" si="1"/>
        <v>5978.0219999999999</v>
      </c>
      <c r="G7" s="205">
        <f t="shared" si="1"/>
        <v>5722.5919999999987</v>
      </c>
      <c r="H7" s="205">
        <f t="shared" si="1"/>
        <v>5466.12536</v>
      </c>
      <c r="I7" s="205">
        <f t="shared" si="1"/>
        <v>5672.9059999999999</v>
      </c>
      <c r="J7" s="205">
        <f t="shared" si="1"/>
        <v>5197.58</v>
      </c>
      <c r="K7" s="205">
        <f t="shared" si="1"/>
        <v>2803.7469999999998</v>
      </c>
      <c r="L7" s="205">
        <f t="shared" si="1"/>
        <v>4845.5609999999997</v>
      </c>
      <c r="M7" s="205">
        <f t="shared" si="1"/>
        <v>4867.1630000000005</v>
      </c>
      <c r="N7" s="205">
        <f t="shared" si="1"/>
        <v>4326.2839999999987</v>
      </c>
      <c r="O7" s="205">
        <f t="shared" si="1"/>
        <v>4404.1310000000003</v>
      </c>
      <c r="P7" s="205">
        <f t="shared" si="1"/>
        <v>4539.1729999999998</v>
      </c>
      <c r="Q7" s="205">
        <f t="shared" si="1"/>
        <v>4557.0720000000001</v>
      </c>
      <c r="R7" s="205">
        <f t="shared" si="1"/>
        <v>4816.799</v>
      </c>
      <c r="S7" s="205">
        <f t="shared" si="1"/>
        <v>4926.49</v>
      </c>
      <c r="T7" s="205">
        <f t="shared" si="1"/>
        <v>4653.74</v>
      </c>
      <c r="U7" s="205">
        <f t="shared" si="1"/>
        <v>4720.8500000000013</v>
      </c>
      <c r="V7" s="205">
        <f t="shared" si="1"/>
        <v>4408.6509999999998</v>
      </c>
      <c r="W7" s="205">
        <f t="shared" si="1"/>
        <v>4678.2870000000003</v>
      </c>
      <c r="DA7" s="112"/>
    </row>
    <row r="8" spans="1:105" ht="12" customHeight="1" x14ac:dyDescent="0.25">
      <c r="A8" s="50" t="s">
        <v>41</v>
      </c>
      <c r="B8" s="243">
        <v>3234.9</v>
      </c>
      <c r="C8" s="243">
        <v>3648.2</v>
      </c>
      <c r="D8" s="243">
        <v>3813.7</v>
      </c>
      <c r="E8" s="243">
        <v>3885.2</v>
      </c>
      <c r="F8" s="243">
        <v>4104.51</v>
      </c>
      <c r="G8" s="243">
        <v>3923.541999999999</v>
      </c>
      <c r="H8" s="243">
        <v>3585.14536</v>
      </c>
      <c r="I8" s="243">
        <v>3750.08</v>
      </c>
      <c r="J8" s="243">
        <v>3440.9810000000002</v>
      </c>
      <c r="K8" s="243">
        <v>1836.9739999999999</v>
      </c>
      <c r="L8" s="243">
        <v>3328.8879999999999</v>
      </c>
      <c r="M8" s="243">
        <v>3191.732</v>
      </c>
      <c r="N8" s="243">
        <v>2882.867999999999</v>
      </c>
      <c r="O8" s="243">
        <v>2986.1970000000001</v>
      </c>
      <c r="P8" s="243">
        <v>3096.297</v>
      </c>
      <c r="Q8" s="243">
        <v>2889.94</v>
      </c>
      <c r="R8" s="243">
        <v>3110.8380000000002</v>
      </c>
      <c r="S8" s="243">
        <v>3078.2139999999999</v>
      </c>
      <c r="T8" s="243">
        <v>2829.402</v>
      </c>
      <c r="U8" s="243">
        <v>3124.360000000001</v>
      </c>
      <c r="V8" s="243">
        <v>2953.7959999999998</v>
      </c>
      <c r="W8" s="243">
        <v>3134.4520000000002</v>
      </c>
      <c r="DA8" s="83" t="s">
        <v>117</v>
      </c>
    </row>
    <row r="9" spans="1:105" ht="12" customHeight="1" x14ac:dyDescent="0.25">
      <c r="A9" s="49" t="s">
        <v>42</v>
      </c>
      <c r="B9" s="244">
        <v>1992</v>
      </c>
      <c r="C9" s="244">
        <v>1870</v>
      </c>
      <c r="D9" s="244">
        <v>1940</v>
      </c>
      <c r="E9" s="244">
        <v>1822</v>
      </c>
      <c r="F9" s="244">
        <v>1873.5119999999999</v>
      </c>
      <c r="G9" s="244">
        <v>1799.05</v>
      </c>
      <c r="H9" s="244">
        <v>1880.98</v>
      </c>
      <c r="I9" s="244">
        <v>1922.826</v>
      </c>
      <c r="J9" s="244">
        <v>1756.5989999999999</v>
      </c>
      <c r="K9" s="244">
        <v>966.77300000000002</v>
      </c>
      <c r="L9" s="244">
        <v>1516.673</v>
      </c>
      <c r="M9" s="244">
        <v>1675.431</v>
      </c>
      <c r="N9" s="244">
        <v>1443.4159999999999</v>
      </c>
      <c r="O9" s="244">
        <v>1417.934</v>
      </c>
      <c r="P9" s="244">
        <v>1442.876</v>
      </c>
      <c r="Q9" s="244">
        <v>1667.1320000000001</v>
      </c>
      <c r="R9" s="244">
        <v>1705.961</v>
      </c>
      <c r="S9" s="244">
        <v>1848.2760000000001</v>
      </c>
      <c r="T9" s="244">
        <v>1824.338</v>
      </c>
      <c r="U9" s="244">
        <v>1596.49</v>
      </c>
      <c r="V9" s="244">
        <v>1454.855</v>
      </c>
      <c r="W9" s="244">
        <v>1543.835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5728.4210526315783</v>
      </c>
      <c r="C11" s="205">
        <f t="shared" si="2"/>
        <v>6101.4418305664949</v>
      </c>
      <c r="D11" s="205">
        <f t="shared" si="2"/>
        <v>6474.4626085014115</v>
      </c>
      <c r="E11" s="205">
        <f t="shared" si="2"/>
        <v>6474.4626085014115</v>
      </c>
      <c r="F11" s="205">
        <f t="shared" si="2"/>
        <v>6474.4626085014115</v>
      </c>
      <c r="G11" s="205">
        <f t="shared" si="2"/>
        <v>6474.4626085014115</v>
      </c>
      <c r="H11" s="205">
        <f t="shared" si="2"/>
        <v>6474.4626085014115</v>
      </c>
      <c r="I11" s="205">
        <f t="shared" si="2"/>
        <v>6474.4626085014115</v>
      </c>
      <c r="J11" s="205">
        <f t="shared" si="2"/>
        <v>5869.5354712569051</v>
      </c>
      <c r="K11" s="205">
        <f t="shared" si="2"/>
        <v>5869.5354712569051</v>
      </c>
      <c r="L11" s="205">
        <f t="shared" si="2"/>
        <v>5869.5354712569051</v>
      </c>
      <c r="M11" s="205">
        <f t="shared" si="2"/>
        <v>5869.5354712569051</v>
      </c>
      <c r="N11" s="205">
        <f t="shared" si="2"/>
        <v>5264.6083340123987</v>
      </c>
      <c r="O11" s="205">
        <f t="shared" si="2"/>
        <v>5264.6083340123987</v>
      </c>
      <c r="P11" s="205">
        <f t="shared" si="2"/>
        <v>5264.6083340123987</v>
      </c>
      <c r="Q11" s="205">
        <f t="shared" si="2"/>
        <v>5496.5146933219894</v>
      </c>
      <c r="R11" s="205">
        <f t="shared" si="2"/>
        <v>5496.5146933219894</v>
      </c>
      <c r="S11" s="205">
        <f t="shared" si="2"/>
        <v>5355.4002746966635</v>
      </c>
      <c r="T11" s="205">
        <f t="shared" si="2"/>
        <v>5355.4002746966635</v>
      </c>
      <c r="U11" s="205">
        <f t="shared" si="2"/>
        <v>5728.4210526315801</v>
      </c>
      <c r="V11" s="205">
        <f t="shared" si="2"/>
        <v>5496.5146933219894</v>
      </c>
      <c r="W11" s="205">
        <f t="shared" si="2"/>
        <v>5496.5146933219894</v>
      </c>
      <c r="DA11" s="112"/>
    </row>
    <row r="12" spans="1:105" ht="12" customHeight="1" x14ac:dyDescent="0.25">
      <c r="A12" s="50" t="s">
        <v>41</v>
      </c>
      <c r="B12" s="243">
        <v>3631.5789473684208</v>
      </c>
      <c r="C12" s="243">
        <v>4004.599725303337</v>
      </c>
      <c r="D12" s="243">
        <v>4377.6205032382541</v>
      </c>
      <c r="E12" s="243">
        <v>4377.6205032382541</v>
      </c>
      <c r="F12" s="243">
        <v>4377.6205032382541</v>
      </c>
      <c r="G12" s="243">
        <v>4377.6205032382541</v>
      </c>
      <c r="H12" s="243">
        <v>4377.6205032382541</v>
      </c>
      <c r="I12" s="243">
        <v>4377.6205032382541</v>
      </c>
      <c r="J12" s="243">
        <v>4004.5997253033379</v>
      </c>
      <c r="K12" s="243">
        <v>4004.5997253033379</v>
      </c>
      <c r="L12" s="243">
        <v>4004.5997253033379</v>
      </c>
      <c r="M12" s="243">
        <v>4004.5997253033379</v>
      </c>
      <c r="N12" s="243">
        <v>3631.5789473684222</v>
      </c>
      <c r="O12" s="243">
        <v>3631.5789473684222</v>
      </c>
      <c r="P12" s="243">
        <v>3631.5789473684222</v>
      </c>
      <c r="Q12" s="243">
        <v>3631.5789473684222</v>
      </c>
      <c r="R12" s="243">
        <v>3631.5789473684222</v>
      </c>
      <c r="S12" s="243">
        <v>3258.558169433506</v>
      </c>
      <c r="T12" s="243">
        <v>3258.558169433506</v>
      </c>
      <c r="U12" s="243">
        <v>3631.5789473684222</v>
      </c>
      <c r="V12" s="243">
        <v>3631.5789473684222</v>
      </c>
      <c r="W12" s="243">
        <v>3631.5789473684222</v>
      </c>
      <c r="DA12" s="83" t="s">
        <v>120</v>
      </c>
    </row>
    <row r="13" spans="1:105" ht="12" customHeight="1" x14ac:dyDescent="0.25">
      <c r="A13" s="49" t="s">
        <v>42</v>
      </c>
      <c r="B13" s="244">
        <v>2096.8421052631579</v>
      </c>
      <c r="C13" s="244">
        <v>2096.8421052631579</v>
      </c>
      <c r="D13" s="244">
        <v>2096.8421052631579</v>
      </c>
      <c r="E13" s="244">
        <v>2096.8421052631579</v>
      </c>
      <c r="F13" s="244">
        <v>2096.8421052631579</v>
      </c>
      <c r="G13" s="244">
        <v>2096.8421052631579</v>
      </c>
      <c r="H13" s="244">
        <v>2096.8421052631579</v>
      </c>
      <c r="I13" s="244">
        <v>2096.8421052631579</v>
      </c>
      <c r="J13" s="244">
        <v>1864.935745953567</v>
      </c>
      <c r="K13" s="244">
        <v>1864.935745953567</v>
      </c>
      <c r="L13" s="244">
        <v>1864.935745953567</v>
      </c>
      <c r="M13" s="244">
        <v>1864.935745953567</v>
      </c>
      <c r="N13" s="244">
        <v>1633.0293866439761</v>
      </c>
      <c r="O13" s="244">
        <v>1633.0293866439761</v>
      </c>
      <c r="P13" s="244">
        <v>1633.0293866439761</v>
      </c>
      <c r="Q13" s="244">
        <v>1864.935745953567</v>
      </c>
      <c r="R13" s="244">
        <v>1864.935745953567</v>
      </c>
      <c r="S13" s="244">
        <v>2096.8421052631579</v>
      </c>
      <c r="T13" s="244">
        <v>2096.8421052631579</v>
      </c>
      <c r="U13" s="244">
        <v>2096.8421052631579</v>
      </c>
      <c r="V13" s="244">
        <v>1864.935745953567</v>
      </c>
      <c r="W13" s="244">
        <v>1864.935745953567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373.02077793491623</v>
      </c>
      <c r="D14" s="212">
        <f t="shared" si="3"/>
        <v>373.02077793491623</v>
      </c>
      <c r="E14" s="212">
        <f t="shared" si="3"/>
        <v>373.02077793491623</v>
      </c>
      <c r="F14" s="212">
        <f t="shared" si="3"/>
        <v>231.90635930959081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231.90635930959081</v>
      </c>
      <c r="R14" s="212">
        <f t="shared" si="3"/>
        <v>231.90635930959081</v>
      </c>
      <c r="S14" s="212">
        <f t="shared" si="3"/>
        <v>231.90635930959081</v>
      </c>
      <c r="T14" s="212">
        <f t="shared" si="3"/>
        <v>0</v>
      </c>
      <c r="U14" s="212">
        <f t="shared" si="3"/>
        <v>373.02077793491623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373.02077793491623</v>
      </c>
      <c r="D15" s="243">
        <v>373.02077793491623</v>
      </c>
      <c r="E15" s="243">
        <v>373.02077793491623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373.02077793491623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231.90635930959081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231.90635930959081</v>
      </c>
      <c r="R16" s="244">
        <v>231.90635930959081</v>
      </c>
      <c r="S16" s="244">
        <v>231.90635930959081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373.02077793491662</v>
      </c>
      <c r="F17" s="212">
        <f t="shared" si="4"/>
        <v>231.9063593095907</v>
      </c>
      <c r="G17" s="212">
        <f t="shared" si="4"/>
        <v>0</v>
      </c>
      <c r="H17" s="212">
        <f t="shared" si="4"/>
        <v>0</v>
      </c>
      <c r="I17" s="212">
        <f t="shared" si="4"/>
        <v>0</v>
      </c>
      <c r="J17" s="212">
        <f t="shared" si="4"/>
        <v>604.92713724450709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604.92713724450664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231.90635930959093</v>
      </c>
      <c r="S17" s="212">
        <f t="shared" si="4"/>
        <v>373.02077793491617</v>
      </c>
      <c r="T17" s="212">
        <f t="shared" si="4"/>
        <v>0</v>
      </c>
      <c r="U17" s="212">
        <f t="shared" si="4"/>
        <v>0</v>
      </c>
      <c r="V17" s="212">
        <f t="shared" si="4"/>
        <v>231.90635930959093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373.02077793491662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373.02077793491617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373.02077793491571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373.02077793491617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0</v>
      </c>
      <c r="F19" s="244">
        <f t="shared" si="6"/>
        <v>231.9063593095907</v>
      </c>
      <c r="G19" s="244">
        <f t="shared" si="6"/>
        <v>0</v>
      </c>
      <c r="H19" s="244">
        <f t="shared" si="6"/>
        <v>0</v>
      </c>
      <c r="I19" s="244">
        <f t="shared" si="6"/>
        <v>0</v>
      </c>
      <c r="J19" s="244">
        <f t="shared" si="6"/>
        <v>231.90635930959093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231.90635930959093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231.90635930959093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231.90635930959093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501.52105263157864</v>
      </c>
      <c r="C20" s="205">
        <f t="shared" si="7"/>
        <v>583.24183056649508</v>
      </c>
      <c r="D20" s="205">
        <f t="shared" si="7"/>
        <v>720.76260850141216</v>
      </c>
      <c r="E20" s="205">
        <f t="shared" si="7"/>
        <v>767.26260850141216</v>
      </c>
      <c r="F20" s="205">
        <f t="shared" si="7"/>
        <v>496.44060850141182</v>
      </c>
      <c r="G20" s="205">
        <f t="shared" si="7"/>
        <v>751.87060850141302</v>
      </c>
      <c r="H20" s="205">
        <f t="shared" si="7"/>
        <v>1008.337248501412</v>
      </c>
      <c r="I20" s="205">
        <f t="shared" si="7"/>
        <v>801.55660850141203</v>
      </c>
      <c r="J20" s="205">
        <f t="shared" si="7"/>
        <v>671.95547125690473</v>
      </c>
      <c r="K20" s="205">
        <f t="shared" si="7"/>
        <v>3065.7884712569053</v>
      </c>
      <c r="L20" s="205">
        <f t="shared" si="7"/>
        <v>1023.974471256905</v>
      </c>
      <c r="M20" s="205">
        <f t="shared" si="7"/>
        <v>1002.3724712569049</v>
      </c>
      <c r="N20" s="205">
        <f t="shared" si="7"/>
        <v>938.32433401239928</v>
      </c>
      <c r="O20" s="205">
        <f t="shared" si="7"/>
        <v>860.47733401239816</v>
      </c>
      <c r="P20" s="205">
        <f t="shared" si="7"/>
        <v>725.43533401239824</v>
      </c>
      <c r="Q20" s="205">
        <f t="shared" si="7"/>
        <v>939.44269332198905</v>
      </c>
      <c r="R20" s="205">
        <f t="shared" si="7"/>
        <v>679.71569332198897</v>
      </c>
      <c r="S20" s="205">
        <f t="shared" si="7"/>
        <v>428.91027469666392</v>
      </c>
      <c r="T20" s="205">
        <f t="shared" si="7"/>
        <v>701.66027469666392</v>
      </c>
      <c r="U20" s="205">
        <f t="shared" si="7"/>
        <v>1007.5710526315791</v>
      </c>
      <c r="V20" s="205">
        <f t="shared" si="7"/>
        <v>1087.8636933219893</v>
      </c>
      <c r="W20" s="205">
        <f t="shared" si="7"/>
        <v>818.22769332198891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396.67894736842072</v>
      </c>
      <c r="C21" s="243">
        <f t="shared" si="8"/>
        <v>356.39972530333716</v>
      </c>
      <c r="D21" s="243">
        <f t="shared" si="8"/>
        <v>563.92050323825424</v>
      </c>
      <c r="E21" s="243">
        <f t="shared" si="8"/>
        <v>492.42050323825424</v>
      </c>
      <c r="F21" s="243">
        <f t="shared" si="8"/>
        <v>273.11050323825384</v>
      </c>
      <c r="G21" s="243">
        <f t="shared" si="8"/>
        <v>454.07850323825505</v>
      </c>
      <c r="H21" s="243">
        <f t="shared" si="8"/>
        <v>792.47514323825408</v>
      </c>
      <c r="I21" s="243">
        <f t="shared" si="8"/>
        <v>627.54050323825413</v>
      </c>
      <c r="J21" s="243">
        <f t="shared" si="8"/>
        <v>563.61872530333767</v>
      </c>
      <c r="K21" s="243">
        <f t="shared" si="8"/>
        <v>2167.6257253033382</v>
      </c>
      <c r="L21" s="243">
        <f t="shared" si="8"/>
        <v>675.71172530333797</v>
      </c>
      <c r="M21" s="243">
        <f t="shared" si="8"/>
        <v>812.86772530333792</v>
      </c>
      <c r="N21" s="243">
        <f t="shared" si="8"/>
        <v>748.71094736842315</v>
      </c>
      <c r="O21" s="243">
        <f t="shared" si="8"/>
        <v>645.38194736842206</v>
      </c>
      <c r="P21" s="243">
        <f t="shared" si="8"/>
        <v>535.28194736842215</v>
      </c>
      <c r="Q21" s="243">
        <f t="shared" si="8"/>
        <v>741.63894736842212</v>
      </c>
      <c r="R21" s="243">
        <f t="shared" si="8"/>
        <v>520.74094736842198</v>
      </c>
      <c r="S21" s="243">
        <f t="shared" si="8"/>
        <v>180.34416943350607</v>
      </c>
      <c r="T21" s="243">
        <f t="shared" si="8"/>
        <v>429.15616943350597</v>
      </c>
      <c r="U21" s="243">
        <f t="shared" si="8"/>
        <v>507.21894736842114</v>
      </c>
      <c r="V21" s="243">
        <f t="shared" si="8"/>
        <v>677.78294736842236</v>
      </c>
      <c r="W21" s="243">
        <f t="shared" si="8"/>
        <v>497.12694736842195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104.84210526315792</v>
      </c>
      <c r="C22" s="244">
        <f t="shared" si="9"/>
        <v>226.84210526315792</v>
      </c>
      <c r="D22" s="244">
        <f t="shared" si="9"/>
        <v>156.84210526315792</v>
      </c>
      <c r="E22" s="244">
        <f t="shared" si="9"/>
        <v>274.84210526315792</v>
      </c>
      <c r="F22" s="244">
        <f t="shared" si="9"/>
        <v>223.33010526315798</v>
      </c>
      <c r="G22" s="244">
        <f t="shared" si="9"/>
        <v>297.79210526315796</v>
      </c>
      <c r="H22" s="244">
        <f t="shared" si="9"/>
        <v>215.8621052631579</v>
      </c>
      <c r="I22" s="244">
        <f t="shared" si="9"/>
        <v>174.0161052631579</v>
      </c>
      <c r="J22" s="244">
        <f t="shared" si="9"/>
        <v>108.33674595356706</v>
      </c>
      <c r="K22" s="244">
        <f t="shared" si="9"/>
        <v>898.16274595356697</v>
      </c>
      <c r="L22" s="244">
        <f t="shared" si="9"/>
        <v>348.26274595356699</v>
      </c>
      <c r="M22" s="244">
        <f t="shared" si="9"/>
        <v>189.50474595356695</v>
      </c>
      <c r="N22" s="244">
        <f t="shared" si="9"/>
        <v>189.61338664397613</v>
      </c>
      <c r="O22" s="244">
        <f t="shared" si="9"/>
        <v>215.0953866439761</v>
      </c>
      <c r="P22" s="244">
        <f t="shared" si="9"/>
        <v>190.15338664397609</v>
      </c>
      <c r="Q22" s="244">
        <f t="shared" si="9"/>
        <v>197.80374595356693</v>
      </c>
      <c r="R22" s="244">
        <f t="shared" si="9"/>
        <v>158.97474595356698</v>
      </c>
      <c r="S22" s="244">
        <f t="shared" si="9"/>
        <v>248.56610526315785</v>
      </c>
      <c r="T22" s="244">
        <f t="shared" si="9"/>
        <v>272.50410526315795</v>
      </c>
      <c r="U22" s="244">
        <f t="shared" si="9"/>
        <v>500.35210526315791</v>
      </c>
      <c r="V22" s="244">
        <f t="shared" si="9"/>
        <v>410.08074595356698</v>
      </c>
      <c r="W22" s="244">
        <f t="shared" si="9"/>
        <v>321.10074595356696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1153.173258813413</v>
      </c>
      <c r="C25" s="212">
        <v>1075.4557179707649</v>
      </c>
      <c r="D25" s="212">
        <v>1084.571539122958</v>
      </c>
      <c r="E25" s="212">
        <v>1095.239896818573</v>
      </c>
      <c r="F25" s="212">
        <v>1115.0463456577811</v>
      </c>
      <c r="G25" s="212">
        <v>1126.0035253654339</v>
      </c>
      <c r="H25" s="212">
        <v>1134.229234737747</v>
      </c>
      <c r="I25" s="212">
        <v>1132.2484092863281</v>
      </c>
      <c r="J25" s="212">
        <v>1092.4963886500429</v>
      </c>
      <c r="K25" s="212">
        <v>751.25984522785893</v>
      </c>
      <c r="L25" s="212">
        <v>972.95339638865016</v>
      </c>
      <c r="M25" s="212">
        <v>973.2050730868441</v>
      </c>
      <c r="N25" s="212">
        <v>921.77910576096292</v>
      </c>
      <c r="O25" s="212">
        <v>897.86861564918308</v>
      </c>
      <c r="P25" s="212">
        <v>879.70103181427339</v>
      </c>
      <c r="Q25" s="212">
        <v>904.36801375752373</v>
      </c>
      <c r="R25" s="212">
        <v>865.34772141014605</v>
      </c>
      <c r="S25" s="212">
        <v>914.05915735167673</v>
      </c>
      <c r="T25" s="212">
        <v>946.8920894239036</v>
      </c>
      <c r="U25" s="212">
        <v>941.76156491831466</v>
      </c>
      <c r="V25" s="212">
        <v>877.84264832330177</v>
      </c>
      <c r="W25" s="212">
        <v>909.87153912295776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160.58469475494405</v>
      </c>
      <c r="C26" s="215">
        <f t="shared" si="10"/>
        <v>99.989939810834059</v>
      </c>
      <c r="D26" s="215">
        <f t="shared" si="10"/>
        <v>98.677730008598445</v>
      </c>
      <c r="E26" s="215">
        <f t="shared" si="10"/>
        <v>100.01908856405846</v>
      </c>
      <c r="F26" s="215">
        <f t="shared" si="10"/>
        <v>98.706878761822878</v>
      </c>
      <c r="G26" s="215">
        <f t="shared" si="10"/>
        <v>102.7018056749785</v>
      </c>
      <c r="H26" s="215">
        <f t="shared" si="10"/>
        <v>80.540240756663806</v>
      </c>
      <c r="I26" s="215">
        <f t="shared" si="10"/>
        <v>90.600429922613927</v>
      </c>
      <c r="J26" s="215">
        <f t="shared" si="10"/>
        <v>81.998194325021487</v>
      </c>
      <c r="K26" s="215">
        <f t="shared" si="10"/>
        <v>58.436973344797927</v>
      </c>
      <c r="L26" s="215">
        <f t="shared" si="10"/>
        <v>81.269217540842646</v>
      </c>
      <c r="M26" s="215">
        <f t="shared" si="10"/>
        <v>84.593465176268268</v>
      </c>
      <c r="N26" s="215">
        <f t="shared" si="10"/>
        <v>72.083662940670678</v>
      </c>
      <c r="O26" s="215">
        <f t="shared" si="10"/>
        <v>69.925967325881331</v>
      </c>
      <c r="P26" s="215">
        <f t="shared" si="10"/>
        <v>77.41994840928632</v>
      </c>
      <c r="Q26" s="215">
        <f t="shared" si="10"/>
        <v>84.185038693035239</v>
      </c>
      <c r="R26" s="215">
        <f t="shared" si="10"/>
        <v>90.046345657781586</v>
      </c>
      <c r="S26" s="215">
        <f t="shared" si="10"/>
        <v>83.951934651762684</v>
      </c>
      <c r="T26" s="215">
        <f t="shared" si="10"/>
        <v>89.929750644883924</v>
      </c>
      <c r="U26" s="215">
        <f t="shared" si="10"/>
        <v>88.034307824591565</v>
      </c>
      <c r="V26" s="215">
        <f t="shared" si="10"/>
        <v>73.483319002579535</v>
      </c>
      <c r="W26" s="215">
        <f t="shared" si="10"/>
        <v>85.526397248495272</v>
      </c>
      <c r="DA26" s="85"/>
    </row>
    <row r="27" spans="1:105" ht="12" customHeight="1" x14ac:dyDescent="0.25">
      <c r="A27" s="18" t="s">
        <v>39</v>
      </c>
      <c r="B27" s="206">
        <v>23.095442820292359</v>
      </c>
      <c r="C27" s="206">
        <v>13.472312983662951</v>
      </c>
      <c r="D27" s="206">
        <v>12.83078245915735</v>
      </c>
      <c r="E27" s="206">
        <v>12.83078245915735</v>
      </c>
      <c r="F27" s="206">
        <v>12.189251934651759</v>
      </c>
      <c r="G27" s="206">
        <v>12.83078245915735</v>
      </c>
      <c r="H27" s="206">
        <v>13.472312983662951</v>
      </c>
      <c r="I27" s="206">
        <v>13.472312983662951</v>
      </c>
      <c r="J27" s="206">
        <v>10.90619088564058</v>
      </c>
      <c r="K27" s="206">
        <v>12.83078245915735</v>
      </c>
      <c r="L27" s="206">
        <v>12.189251934651759</v>
      </c>
      <c r="M27" s="206">
        <v>12.83078245915735</v>
      </c>
      <c r="N27" s="206">
        <v>7.6984522785898548</v>
      </c>
      <c r="O27" s="206">
        <v>10.90619088564058</v>
      </c>
      <c r="P27" s="206">
        <v>8.3399828030954382</v>
      </c>
      <c r="Q27" s="206">
        <v>7.0569217540842573</v>
      </c>
      <c r="R27" s="206">
        <v>10.90619088564058</v>
      </c>
      <c r="S27" s="206">
        <v>12.189251934651759</v>
      </c>
      <c r="T27" s="206">
        <v>13.472312983662951</v>
      </c>
      <c r="U27" s="206">
        <v>10.90619088564058</v>
      </c>
      <c r="V27" s="206">
        <v>6.4153912295786739</v>
      </c>
      <c r="W27" s="206">
        <v>7.0569217540842706</v>
      </c>
      <c r="DA27" s="71" t="s">
        <v>128</v>
      </c>
    </row>
    <row r="28" spans="1:105" ht="12" customHeight="1" x14ac:dyDescent="0.25">
      <c r="A28" s="18" t="s">
        <v>40</v>
      </c>
      <c r="B28" s="206">
        <v>137.48925193465169</v>
      </c>
      <c r="C28" s="206">
        <v>86.517626827171114</v>
      </c>
      <c r="D28" s="206">
        <v>85.846947549441097</v>
      </c>
      <c r="E28" s="206">
        <v>87.188306104901116</v>
      </c>
      <c r="F28" s="206">
        <v>86.517626827171114</v>
      </c>
      <c r="G28" s="206">
        <v>89.871023215821154</v>
      </c>
      <c r="H28" s="206">
        <v>67.067927773000861</v>
      </c>
      <c r="I28" s="206">
        <v>77.128116938950981</v>
      </c>
      <c r="J28" s="206">
        <v>71.092003439380903</v>
      </c>
      <c r="K28" s="206">
        <v>45.606190885640579</v>
      </c>
      <c r="L28" s="206">
        <v>69.079965606190882</v>
      </c>
      <c r="M28" s="206">
        <v>71.76268271711092</v>
      </c>
      <c r="N28" s="206">
        <v>64.385210662080823</v>
      </c>
      <c r="O28" s="206">
        <v>59.019776440240747</v>
      </c>
      <c r="P28" s="206">
        <v>69.079965606190882</v>
      </c>
      <c r="Q28" s="206">
        <v>77.128116938950981</v>
      </c>
      <c r="R28" s="206">
        <v>79.140154772141003</v>
      </c>
      <c r="S28" s="206">
        <v>71.76268271711092</v>
      </c>
      <c r="T28" s="206">
        <v>76.457437661220979</v>
      </c>
      <c r="U28" s="206">
        <v>77.128116938950981</v>
      </c>
      <c r="V28" s="206">
        <v>67.067927773000861</v>
      </c>
      <c r="W28" s="206">
        <v>78.469475494411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317.21358555460017</v>
      </c>
      <c r="C29" s="206">
        <f t="shared" si="11"/>
        <v>320.02725709372305</v>
      </c>
      <c r="D29" s="206">
        <f t="shared" si="11"/>
        <v>344.65468615649183</v>
      </c>
      <c r="E29" s="206">
        <f t="shared" si="11"/>
        <v>354.94419604471193</v>
      </c>
      <c r="F29" s="206">
        <f t="shared" si="11"/>
        <v>359.03319002579531</v>
      </c>
      <c r="G29" s="206">
        <f t="shared" si="11"/>
        <v>323.70687876182291</v>
      </c>
      <c r="H29" s="206">
        <f t="shared" si="11"/>
        <v>373.90163370593291</v>
      </c>
      <c r="I29" s="206">
        <f t="shared" si="11"/>
        <v>368.03886500429917</v>
      </c>
      <c r="J29" s="206">
        <f t="shared" si="11"/>
        <v>343.54161650902842</v>
      </c>
      <c r="K29" s="206">
        <f t="shared" si="11"/>
        <v>237.86044711951843</v>
      </c>
      <c r="L29" s="206">
        <f t="shared" si="11"/>
        <v>320.30455717970761</v>
      </c>
      <c r="M29" s="206">
        <f t="shared" si="11"/>
        <v>294.78564058469465</v>
      </c>
      <c r="N29" s="206">
        <f t="shared" si="11"/>
        <v>265.08804815133277</v>
      </c>
      <c r="O29" s="206">
        <f t="shared" si="11"/>
        <v>244.73705932932072</v>
      </c>
      <c r="P29" s="206">
        <f t="shared" si="11"/>
        <v>231.24875322441957</v>
      </c>
      <c r="Q29" s="206">
        <f t="shared" si="11"/>
        <v>192.86938950988821</v>
      </c>
      <c r="R29" s="206">
        <f t="shared" si="11"/>
        <v>199.90103181427344</v>
      </c>
      <c r="S29" s="206">
        <f t="shared" si="11"/>
        <v>208.6955288048151</v>
      </c>
      <c r="T29" s="206">
        <f t="shared" si="11"/>
        <v>226.28417884780737</v>
      </c>
      <c r="U29" s="206">
        <f t="shared" si="11"/>
        <v>205.62287188306098</v>
      </c>
      <c r="V29" s="206">
        <f t="shared" si="11"/>
        <v>167.9378331900258</v>
      </c>
      <c r="W29" s="206">
        <f t="shared" si="11"/>
        <v>184.72373172828887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172.8503869303525</v>
      </c>
      <c r="C31" s="206">
        <v>181.88830610490109</v>
      </c>
      <c r="D31" s="206">
        <v>205.61289767841791</v>
      </c>
      <c r="E31" s="206">
        <v>207.87239896818571</v>
      </c>
      <c r="F31" s="206">
        <v>216.9103181427343</v>
      </c>
      <c r="G31" s="206">
        <v>199.2219260533104</v>
      </c>
      <c r="H31" s="206">
        <v>206.7301805674978</v>
      </c>
      <c r="I31" s="206">
        <v>208.0316423043852</v>
      </c>
      <c r="J31" s="206">
        <v>190.20206362854691</v>
      </c>
      <c r="K31" s="206">
        <v>128.0651762682717</v>
      </c>
      <c r="L31" s="206">
        <v>171.36930352536541</v>
      </c>
      <c r="M31" s="206">
        <v>176.33680137575229</v>
      </c>
      <c r="N31" s="206">
        <v>151.28366294067069</v>
      </c>
      <c r="O31" s="206">
        <v>149.9945829750645</v>
      </c>
      <c r="P31" s="206">
        <v>153.8820292347377</v>
      </c>
      <c r="Q31" s="206">
        <v>153.95657781599311</v>
      </c>
      <c r="R31" s="206">
        <v>155.6805674978504</v>
      </c>
      <c r="S31" s="206">
        <v>162.96311263972481</v>
      </c>
      <c r="T31" s="206">
        <v>174.2255374032674</v>
      </c>
      <c r="U31" s="206">
        <v>159.30206362854679</v>
      </c>
      <c r="V31" s="206">
        <v>133.4372312983663</v>
      </c>
      <c r="W31" s="206">
        <v>151.42235597592429</v>
      </c>
      <c r="DA31" s="71" t="s">
        <v>131</v>
      </c>
    </row>
    <row r="32" spans="1:105" ht="12" customHeight="1" x14ac:dyDescent="0.25">
      <c r="A32" s="18" t="s">
        <v>69</v>
      </c>
      <c r="B32" s="206">
        <v>25.67592433361995</v>
      </c>
      <c r="C32" s="206">
        <v>18.486672398968189</v>
      </c>
      <c r="D32" s="206">
        <v>17.45967325881341</v>
      </c>
      <c r="E32" s="206">
        <v>22.594840928632841</v>
      </c>
      <c r="F32" s="206">
        <v>20.540756663800519</v>
      </c>
      <c r="G32" s="206">
        <v>15.114875322441961</v>
      </c>
      <c r="H32" s="206">
        <v>13.921496130696481</v>
      </c>
      <c r="I32" s="206">
        <v>14.291229578675839</v>
      </c>
      <c r="J32" s="206">
        <v>14.19363714531384</v>
      </c>
      <c r="K32" s="206">
        <v>11.433018056749781</v>
      </c>
      <c r="L32" s="206">
        <v>15.760877042132419</v>
      </c>
      <c r="M32" s="206">
        <v>13.052622527944971</v>
      </c>
      <c r="N32" s="206">
        <v>11.229664660361131</v>
      </c>
      <c r="O32" s="206">
        <v>10.183061049011179</v>
      </c>
      <c r="P32" s="206">
        <v>9.528890799656061</v>
      </c>
      <c r="Q32" s="206">
        <v>9.9140154772141003</v>
      </c>
      <c r="R32" s="206">
        <v>20.72046431642304</v>
      </c>
      <c r="S32" s="206">
        <v>18.713413585554601</v>
      </c>
      <c r="T32" s="206">
        <v>18.30378331900258</v>
      </c>
      <c r="U32" s="206">
        <v>18.0384350816853</v>
      </c>
      <c r="V32" s="206">
        <v>15.36242476354256</v>
      </c>
      <c r="W32" s="206">
        <v>15.41693895098882</v>
      </c>
      <c r="DA32" s="71" t="s">
        <v>132</v>
      </c>
    </row>
    <row r="33" spans="1:105" ht="12" customHeight="1" x14ac:dyDescent="0.25">
      <c r="A33" s="18" t="s">
        <v>70</v>
      </c>
      <c r="B33" s="206">
        <v>118.6872742906277</v>
      </c>
      <c r="C33" s="206">
        <v>119.65227858985379</v>
      </c>
      <c r="D33" s="206">
        <v>121.5821152192605</v>
      </c>
      <c r="E33" s="206">
        <v>124.4769561478934</v>
      </c>
      <c r="F33" s="206">
        <v>121.5821152192605</v>
      </c>
      <c r="G33" s="206">
        <v>107.4255374032674</v>
      </c>
      <c r="H33" s="206">
        <v>115.5464316423044</v>
      </c>
      <c r="I33" s="206">
        <v>110.20455717970761</v>
      </c>
      <c r="J33" s="206">
        <v>100.4239036973345</v>
      </c>
      <c r="K33" s="206">
        <v>90.148323301805661</v>
      </c>
      <c r="L33" s="206">
        <v>104.24505588993981</v>
      </c>
      <c r="M33" s="206">
        <v>89.910920034393797</v>
      </c>
      <c r="N33" s="206">
        <v>83.31943250214961</v>
      </c>
      <c r="O33" s="206">
        <v>84.547807394668965</v>
      </c>
      <c r="P33" s="206">
        <v>67.817712811693895</v>
      </c>
      <c r="Q33" s="206">
        <v>28.981857265692181</v>
      </c>
      <c r="R33" s="206">
        <v>23.42381771281169</v>
      </c>
      <c r="S33" s="206">
        <v>26.954514187446261</v>
      </c>
      <c r="T33" s="206">
        <v>32.037833190025793</v>
      </c>
      <c r="U33" s="206">
        <v>24.151590713671531</v>
      </c>
      <c r="V33" s="206">
        <v>16.313069647463461</v>
      </c>
      <c r="W33" s="206">
        <v>16.388736027515051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1.9445399828030949</v>
      </c>
      <c r="H34" s="206">
        <v>37.703525365434217</v>
      </c>
      <c r="I34" s="206">
        <v>35.511435941530522</v>
      </c>
      <c r="J34" s="206">
        <v>38.722012037833181</v>
      </c>
      <c r="K34" s="206">
        <v>8.2139294926913156</v>
      </c>
      <c r="L34" s="206">
        <v>28.929320722269988</v>
      </c>
      <c r="M34" s="206">
        <v>15.48529664660361</v>
      </c>
      <c r="N34" s="206">
        <v>19.255288048151328</v>
      </c>
      <c r="O34" s="206">
        <v>1.16079105760963E-2</v>
      </c>
      <c r="P34" s="206">
        <v>2.0120378331900259E-2</v>
      </c>
      <c r="Q34" s="206">
        <v>1.6938950988822012E-2</v>
      </c>
      <c r="R34" s="206">
        <v>7.6182287188306094E-2</v>
      </c>
      <c r="S34" s="206">
        <v>6.4488392089423904E-2</v>
      </c>
      <c r="T34" s="206">
        <v>1.7170249355116081</v>
      </c>
      <c r="U34" s="206">
        <v>4.1307824591573512</v>
      </c>
      <c r="V34" s="206">
        <v>2.8251074806534819</v>
      </c>
      <c r="W34" s="206">
        <v>1.4957007738607051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214.06801375752366</v>
      </c>
      <c r="C35" s="206">
        <f t="shared" si="12"/>
        <v>229.0412725709372</v>
      </c>
      <c r="D35" s="206">
        <f t="shared" si="12"/>
        <v>222.2365434221839</v>
      </c>
      <c r="E35" s="206">
        <f t="shared" si="12"/>
        <v>223.25167669819419</v>
      </c>
      <c r="F35" s="206">
        <f t="shared" si="12"/>
        <v>231.94084264832335</v>
      </c>
      <c r="G35" s="206">
        <f t="shared" si="12"/>
        <v>239.06087704213243</v>
      </c>
      <c r="H35" s="206">
        <f t="shared" si="12"/>
        <v>225.18632846087701</v>
      </c>
      <c r="I35" s="206">
        <f t="shared" si="12"/>
        <v>224.94032674118654</v>
      </c>
      <c r="J35" s="206">
        <f t="shared" si="12"/>
        <v>219.72390369733449</v>
      </c>
      <c r="K35" s="206">
        <f t="shared" si="12"/>
        <v>140.06165090283744</v>
      </c>
      <c r="L35" s="206">
        <f t="shared" si="12"/>
        <v>178.18856405846944</v>
      </c>
      <c r="M35" s="206">
        <f t="shared" si="12"/>
        <v>165.0950988822012</v>
      </c>
      <c r="N35" s="206">
        <f t="shared" si="12"/>
        <v>197.06938950988817</v>
      </c>
      <c r="O35" s="206">
        <f t="shared" si="12"/>
        <v>201.59312123817708</v>
      </c>
      <c r="P35" s="206">
        <f t="shared" si="12"/>
        <v>198.68392089423901</v>
      </c>
      <c r="Q35" s="206">
        <f t="shared" si="12"/>
        <v>248.92278589853828</v>
      </c>
      <c r="R35" s="206">
        <f t="shared" si="12"/>
        <v>197.05021496130692</v>
      </c>
      <c r="S35" s="206">
        <f t="shared" si="12"/>
        <v>227.17583834909715</v>
      </c>
      <c r="T35" s="206">
        <f t="shared" si="12"/>
        <v>232.91883061049012</v>
      </c>
      <c r="U35" s="206">
        <f t="shared" si="12"/>
        <v>256.6985382631126</v>
      </c>
      <c r="V35" s="206">
        <f t="shared" si="12"/>
        <v>253.96947549441103</v>
      </c>
      <c r="W35" s="206">
        <f t="shared" si="12"/>
        <v>228.55657781599311</v>
      </c>
      <c r="DA35" s="71"/>
    </row>
    <row r="36" spans="1:105" ht="12" customHeight="1" x14ac:dyDescent="0.25">
      <c r="A36" s="18" t="s">
        <v>72</v>
      </c>
      <c r="B36" s="206">
        <v>23.753224419604472</v>
      </c>
      <c r="C36" s="206">
        <v>21.68959587274291</v>
      </c>
      <c r="D36" s="206">
        <v>24.398108340498709</v>
      </c>
      <c r="E36" s="206">
        <v>21.68959587274291</v>
      </c>
      <c r="F36" s="206">
        <v>25.300945829750638</v>
      </c>
      <c r="G36" s="206">
        <v>27.106620808254512</v>
      </c>
      <c r="H36" s="206">
        <v>29.836629406706791</v>
      </c>
      <c r="I36" s="206">
        <v>31.642304385210661</v>
      </c>
      <c r="J36" s="206">
        <v>32.631126397248487</v>
      </c>
      <c r="K36" s="206">
        <v>28.009458297506448</v>
      </c>
      <c r="L36" s="206">
        <v>27.837489251934649</v>
      </c>
      <c r="M36" s="206">
        <v>26.612209802235601</v>
      </c>
      <c r="N36" s="206">
        <v>30.524505588993978</v>
      </c>
      <c r="O36" s="206">
        <v>34.673258813413582</v>
      </c>
      <c r="P36" s="206">
        <v>34.135855546001707</v>
      </c>
      <c r="Q36" s="206">
        <v>79.750644883920884</v>
      </c>
      <c r="R36" s="206">
        <v>23.796216680997421</v>
      </c>
      <c r="S36" s="206">
        <v>59.86190885640584</v>
      </c>
      <c r="T36" s="206">
        <v>74.915133276010323</v>
      </c>
      <c r="U36" s="206">
        <v>80.592691315563201</v>
      </c>
      <c r="V36" s="206">
        <v>89.137145313843504</v>
      </c>
      <c r="W36" s="206">
        <v>67.550558899398112</v>
      </c>
      <c r="DA36" s="71" t="s">
        <v>135</v>
      </c>
    </row>
    <row r="37" spans="1:105" ht="12" customHeight="1" x14ac:dyDescent="0.25">
      <c r="A37" s="18" t="s">
        <v>36</v>
      </c>
      <c r="B37" s="206">
        <v>190.31478933791919</v>
      </c>
      <c r="C37" s="206">
        <v>207.3516766981943</v>
      </c>
      <c r="D37" s="206">
        <v>197.83843508168519</v>
      </c>
      <c r="E37" s="206">
        <v>201.56208082545129</v>
      </c>
      <c r="F37" s="206">
        <v>206.63989681857271</v>
      </c>
      <c r="G37" s="206">
        <v>211.95425623387791</v>
      </c>
      <c r="H37" s="206">
        <v>195.3496990541702</v>
      </c>
      <c r="I37" s="206">
        <v>193.29802235597589</v>
      </c>
      <c r="J37" s="206">
        <v>187.092777300086</v>
      </c>
      <c r="K37" s="206">
        <v>112.052192605331</v>
      </c>
      <c r="L37" s="206">
        <v>150.3510748065348</v>
      </c>
      <c r="M37" s="206">
        <v>138.48288907996559</v>
      </c>
      <c r="N37" s="206">
        <v>166.54488392089419</v>
      </c>
      <c r="O37" s="206">
        <v>166.91986242476349</v>
      </c>
      <c r="P37" s="206">
        <v>164.54806534823729</v>
      </c>
      <c r="Q37" s="206">
        <v>169.17214101461741</v>
      </c>
      <c r="R37" s="206">
        <v>173.2539982803095</v>
      </c>
      <c r="S37" s="206">
        <v>167.3139294926913</v>
      </c>
      <c r="T37" s="206">
        <v>158.0036973344798</v>
      </c>
      <c r="U37" s="206">
        <v>176.1058469475494</v>
      </c>
      <c r="V37" s="206">
        <v>164.83233018056751</v>
      </c>
      <c r="W37" s="206">
        <v>161.006018916595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8.5984522785898529E-4</v>
      </c>
      <c r="H38" s="206">
        <f t="shared" si="13"/>
        <v>8.5984522785898529E-4</v>
      </c>
      <c r="I38" s="206">
        <f t="shared" si="13"/>
        <v>1.5477214101461739E-3</v>
      </c>
      <c r="J38" s="206">
        <f t="shared" si="13"/>
        <v>2.7171109200343931E-2</v>
      </c>
      <c r="K38" s="206">
        <f t="shared" si="13"/>
        <v>2.5451418744625968E-2</v>
      </c>
      <c r="L38" s="206">
        <f t="shared" si="13"/>
        <v>6.98194325021496E-2</v>
      </c>
      <c r="M38" s="206">
        <f t="shared" si="13"/>
        <v>1.203783319002579E-2</v>
      </c>
      <c r="N38" s="206">
        <f t="shared" si="13"/>
        <v>5.7609630266552024E-3</v>
      </c>
      <c r="O38" s="206">
        <f t="shared" si="13"/>
        <v>1.3155631986242479E-2</v>
      </c>
      <c r="P38" s="206">
        <f t="shared" si="13"/>
        <v>0.1214101461736887</v>
      </c>
      <c r="Q38" s="206">
        <f t="shared" si="13"/>
        <v>0.1448839208942391</v>
      </c>
      <c r="R38" s="206">
        <f t="shared" si="13"/>
        <v>1.1360275150472909</v>
      </c>
      <c r="S38" s="206">
        <f t="shared" si="13"/>
        <v>1.9744625967325879</v>
      </c>
      <c r="T38" s="206">
        <f t="shared" si="13"/>
        <v>2.1445399828030949</v>
      </c>
      <c r="U38" s="206">
        <f t="shared" si="13"/>
        <v>2.0679277730008598</v>
      </c>
      <c r="V38" s="206">
        <f t="shared" si="13"/>
        <v>1.2778159931212381</v>
      </c>
      <c r="W38" s="206">
        <f t="shared" si="13"/>
        <v>1.8788478073946691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0.28658641444539978</v>
      </c>
      <c r="W39" s="206">
        <v>0.2149613069647463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0.42992261392949271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8.5984522785898529E-4</v>
      </c>
      <c r="H41" s="206">
        <v>8.5984522785898529E-4</v>
      </c>
      <c r="I41" s="206">
        <v>1.5477214101461739E-3</v>
      </c>
      <c r="J41" s="206">
        <v>2.7171109200343931E-2</v>
      </c>
      <c r="K41" s="206">
        <v>2.5451418744625968E-2</v>
      </c>
      <c r="L41" s="206">
        <v>6.98194325021496E-2</v>
      </c>
      <c r="M41" s="206">
        <v>1.203783319002579E-2</v>
      </c>
      <c r="N41" s="206">
        <v>5.7609630266552024E-3</v>
      </c>
      <c r="O41" s="206">
        <v>1.3155631986242479E-2</v>
      </c>
      <c r="P41" s="206">
        <v>0.1214101461736887</v>
      </c>
      <c r="Q41" s="206">
        <v>0.1448839208942391</v>
      </c>
      <c r="R41" s="206">
        <v>1.1360275150472909</v>
      </c>
      <c r="S41" s="206">
        <v>1.9744625967325879</v>
      </c>
      <c r="T41" s="206">
        <v>2.1445399828030949</v>
      </c>
      <c r="U41" s="206">
        <v>2.0679277730008598</v>
      </c>
      <c r="V41" s="206">
        <v>0.99122957867583827</v>
      </c>
      <c r="W41" s="206">
        <v>1.2339638865004301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21.758899398108341</v>
      </c>
      <c r="W45" s="206">
        <v>22.42760103181427</v>
      </c>
      <c r="DA45" s="71" t="s">
        <v>143</v>
      </c>
    </row>
    <row r="46" spans="1:105" ht="12" customHeight="1" x14ac:dyDescent="0.25">
      <c r="A46" s="21" t="s">
        <v>38</v>
      </c>
      <c r="B46" s="209">
        <v>461.30696474634561</v>
      </c>
      <c r="C46" s="209">
        <v>426.39724849527079</v>
      </c>
      <c r="D46" s="209">
        <v>419.00257953568348</v>
      </c>
      <c r="E46" s="209">
        <v>417.02493551160791</v>
      </c>
      <c r="F46" s="209">
        <v>425.36543422184002</v>
      </c>
      <c r="G46" s="209">
        <v>460.53310404127262</v>
      </c>
      <c r="H46" s="209">
        <v>454.60017196904562</v>
      </c>
      <c r="I46" s="209">
        <v>448.66723989681861</v>
      </c>
      <c r="J46" s="209">
        <v>447.20550300945831</v>
      </c>
      <c r="K46" s="209">
        <v>314.87532244196041</v>
      </c>
      <c r="L46" s="209">
        <v>393.12123817712808</v>
      </c>
      <c r="M46" s="209">
        <v>428.7188306104901</v>
      </c>
      <c r="N46" s="209">
        <v>387.5322441960447</v>
      </c>
      <c r="O46" s="209">
        <v>381.5993121238177</v>
      </c>
      <c r="P46" s="209">
        <v>372.22699914015482</v>
      </c>
      <c r="Q46" s="209">
        <v>378.24591573516773</v>
      </c>
      <c r="R46" s="209">
        <v>377.21410146173679</v>
      </c>
      <c r="S46" s="209">
        <v>392.26139294926912</v>
      </c>
      <c r="T46" s="209">
        <v>395.61478933791909</v>
      </c>
      <c r="U46" s="209">
        <v>389.33791917454857</v>
      </c>
      <c r="V46" s="209">
        <v>359.41530524505589</v>
      </c>
      <c r="W46" s="209">
        <v>386.7583834909716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1153.1732588134132</v>
      </c>
      <c r="C47" s="212">
        <f t="shared" si="14"/>
        <v>1075.4557179707649</v>
      </c>
      <c r="D47" s="212">
        <f t="shared" si="14"/>
        <v>1084.5715391229576</v>
      </c>
      <c r="E47" s="212">
        <f t="shared" si="14"/>
        <v>1095.2398968185726</v>
      </c>
      <c r="F47" s="212">
        <f t="shared" si="14"/>
        <v>1115.0463456577811</v>
      </c>
      <c r="G47" s="212">
        <f t="shared" si="14"/>
        <v>1126.0035253654346</v>
      </c>
      <c r="H47" s="212">
        <f t="shared" si="14"/>
        <v>1134.2292347377472</v>
      </c>
      <c r="I47" s="212">
        <f t="shared" si="14"/>
        <v>1132.2484092863283</v>
      </c>
      <c r="J47" s="212">
        <f t="shared" si="14"/>
        <v>1092.4963886500432</v>
      </c>
      <c r="K47" s="212">
        <f t="shared" si="14"/>
        <v>751.25984522785893</v>
      </c>
      <c r="L47" s="212">
        <f t="shared" si="14"/>
        <v>972.95339638865016</v>
      </c>
      <c r="M47" s="212">
        <f t="shared" si="14"/>
        <v>973.20507308684432</v>
      </c>
      <c r="N47" s="212">
        <f t="shared" si="14"/>
        <v>921.77910576096269</v>
      </c>
      <c r="O47" s="212">
        <f t="shared" si="14"/>
        <v>897.86861564918308</v>
      </c>
      <c r="P47" s="212">
        <f t="shared" si="14"/>
        <v>879.70103181427328</v>
      </c>
      <c r="Q47" s="212">
        <f t="shared" si="14"/>
        <v>904.36801375752407</v>
      </c>
      <c r="R47" s="212">
        <f t="shared" si="14"/>
        <v>865.34772141014605</v>
      </c>
      <c r="S47" s="212">
        <f t="shared" si="14"/>
        <v>914.05915735167684</v>
      </c>
      <c r="T47" s="212">
        <f t="shared" si="14"/>
        <v>946.89208942390337</v>
      </c>
      <c r="U47" s="212">
        <f t="shared" si="14"/>
        <v>941.76156491831466</v>
      </c>
      <c r="V47" s="212">
        <f t="shared" si="14"/>
        <v>877.84264832330177</v>
      </c>
      <c r="W47" s="212">
        <f t="shared" si="14"/>
        <v>909.87153912295798</v>
      </c>
      <c r="DA47" s="109"/>
    </row>
    <row r="48" spans="1:105" ht="12" customHeight="1" x14ac:dyDescent="0.25">
      <c r="A48" s="51" t="s">
        <v>41</v>
      </c>
      <c r="B48" s="243">
        <f>ISI_fec!B5</f>
        <v>883.56170579033119</v>
      </c>
      <c r="C48" s="243">
        <f>ISI_fec!C5</f>
        <v>849.7709572014129</v>
      </c>
      <c r="D48" s="243">
        <f>ISI_fec!D5</f>
        <v>856.49161636879205</v>
      </c>
      <c r="E48" s="243">
        <f>ISI_fec!E5</f>
        <v>879.76316926942582</v>
      </c>
      <c r="F48" s="243">
        <f>ISI_fec!F5</f>
        <v>898.74474931447298</v>
      </c>
      <c r="G48" s="243">
        <f>ISI_fec!G5</f>
        <v>909.62268459833103</v>
      </c>
      <c r="H48" s="243">
        <f>ISI_fec!H5</f>
        <v>895.57273906713215</v>
      </c>
      <c r="I48" s="243">
        <f>ISI_fec!I5</f>
        <v>895.96081151317571</v>
      </c>
      <c r="J48" s="243">
        <f>ISI_fec!J5</f>
        <v>868.04749507127462</v>
      </c>
      <c r="K48" s="243">
        <f>ISI_fec!K5</f>
        <v>602.20595231782863</v>
      </c>
      <c r="L48" s="243">
        <f>ISI_fec!L5</f>
        <v>787.85769853587215</v>
      </c>
      <c r="M48" s="243">
        <f>ISI_fec!M5</f>
        <v>766.56785758861668</v>
      </c>
      <c r="N48" s="243">
        <f>ISI_fec!N5</f>
        <v>735.81738294253057</v>
      </c>
      <c r="O48" s="243">
        <f>ISI_fec!O5</f>
        <v>722.12341347043605</v>
      </c>
      <c r="P48" s="243">
        <f>ISI_fec!P5</f>
        <v>707.9087405405237</v>
      </c>
      <c r="Q48" s="243">
        <f>ISI_fec!Q5</f>
        <v>697.90380511469721</v>
      </c>
      <c r="R48" s="243">
        <f>ISI_fec!R5</f>
        <v>670.62885369842979</v>
      </c>
      <c r="S48" s="243">
        <f>ISI_fec!S5</f>
        <v>695.77764174226684</v>
      </c>
      <c r="T48" s="243">
        <f>ISI_fec!T5</f>
        <v>713.70423552490911</v>
      </c>
      <c r="U48" s="243">
        <f>ISI_fec!U5</f>
        <v>745.64730724535048</v>
      </c>
      <c r="V48" s="243">
        <f>ISI_fec!V5</f>
        <v>700.02219971962438</v>
      </c>
      <c r="W48" s="243">
        <f>ISI_fec!W5</f>
        <v>724.52359024017437</v>
      </c>
      <c r="DA48" s="83"/>
    </row>
    <row r="49" spans="1:105" ht="12" customHeight="1" x14ac:dyDescent="0.25">
      <c r="A49" s="52" t="s">
        <v>42</v>
      </c>
      <c r="B49" s="244">
        <f>ISI_fec!B54</f>
        <v>269.61155302308202</v>
      </c>
      <c r="C49" s="244">
        <f>ISI_fec!C54</f>
        <v>225.68476076935201</v>
      </c>
      <c r="D49" s="244">
        <f>ISI_fec!D54</f>
        <v>228.07992275416561</v>
      </c>
      <c r="E49" s="244">
        <f>ISI_fec!E54</f>
        <v>215.4767275491468</v>
      </c>
      <c r="F49" s="244">
        <f>ISI_fec!F54</f>
        <v>216.3015963433082</v>
      </c>
      <c r="G49" s="244">
        <f>ISI_fec!G54</f>
        <v>216.38084076710351</v>
      </c>
      <c r="H49" s="244">
        <f>ISI_fec!H54</f>
        <v>238.65649567061499</v>
      </c>
      <c r="I49" s="244">
        <f>ISI_fec!I54</f>
        <v>236.28759777315261</v>
      </c>
      <c r="J49" s="244">
        <f>ISI_fec!J54</f>
        <v>224.44889357876849</v>
      </c>
      <c r="K49" s="244">
        <f>ISI_fec!K54</f>
        <v>149.0538929100303</v>
      </c>
      <c r="L49" s="244">
        <f>ISI_fec!L54</f>
        <v>185.09569785277799</v>
      </c>
      <c r="M49" s="244">
        <f>ISI_fec!M54</f>
        <v>206.63721549822759</v>
      </c>
      <c r="N49" s="244">
        <f>ISI_fec!N54</f>
        <v>185.96172281843209</v>
      </c>
      <c r="O49" s="244">
        <f>ISI_fec!O54</f>
        <v>175.74520217874709</v>
      </c>
      <c r="P49" s="244">
        <f>ISI_fec!P54</f>
        <v>171.79229127374961</v>
      </c>
      <c r="Q49" s="244">
        <f>ISI_fec!Q54</f>
        <v>206.4642086428268</v>
      </c>
      <c r="R49" s="244">
        <f>ISI_fec!R54</f>
        <v>194.7188677117162</v>
      </c>
      <c r="S49" s="244">
        <f>ISI_fec!S54</f>
        <v>218.28151560941001</v>
      </c>
      <c r="T49" s="244">
        <f>ISI_fec!T54</f>
        <v>233.18785389899429</v>
      </c>
      <c r="U49" s="244">
        <f>ISI_fec!U54</f>
        <v>196.11425767296419</v>
      </c>
      <c r="V49" s="244">
        <f>ISI_fec!V54</f>
        <v>177.82044860367739</v>
      </c>
      <c r="W49" s="244">
        <f>ISI_fec!W54</f>
        <v>185.34794888278361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5870.116211100385</v>
      </c>
      <c r="C51" s="205">
        <f t="shared" si="15"/>
        <v>5919.688324571438</v>
      </c>
      <c r="D51" s="205">
        <f t="shared" si="15"/>
        <v>5973.4417863147919</v>
      </c>
      <c r="E51" s="205">
        <f t="shared" si="15"/>
        <v>5894.1871444355911</v>
      </c>
      <c r="F51" s="205">
        <f t="shared" si="15"/>
        <v>6104.510963943203</v>
      </c>
      <c r="G51" s="205">
        <f t="shared" si="15"/>
        <v>5867.8927168764676</v>
      </c>
      <c r="H51" s="205">
        <f t="shared" si="15"/>
        <v>5659.1021238471667</v>
      </c>
      <c r="I51" s="205">
        <f t="shared" si="15"/>
        <v>5825.5072758164133</v>
      </c>
      <c r="J51" s="205">
        <f t="shared" si="15"/>
        <v>5460.5448720389059</v>
      </c>
      <c r="K51" s="205">
        <f t="shared" si="15"/>
        <v>3114.201135879156</v>
      </c>
      <c r="L51" s="205">
        <f t="shared" si="15"/>
        <v>5291.4707286924968</v>
      </c>
      <c r="M51" s="205">
        <f t="shared" si="15"/>
        <v>5029.855709981427</v>
      </c>
      <c r="N51" s="205">
        <f t="shared" si="15"/>
        <v>4562.549371696361</v>
      </c>
      <c r="O51" s="205">
        <f t="shared" si="15"/>
        <v>4532.7184653880313</v>
      </c>
      <c r="P51" s="205">
        <f t="shared" si="15"/>
        <v>4477.8031022883024</v>
      </c>
      <c r="Q51" s="205">
        <f t="shared" si="15"/>
        <v>4522.956738082934</v>
      </c>
      <c r="R51" s="205">
        <f t="shared" si="15"/>
        <v>4778.4666708669811</v>
      </c>
      <c r="S51" s="205">
        <f t="shared" si="15"/>
        <v>4555.8004631482654</v>
      </c>
      <c r="T51" s="205">
        <f t="shared" si="15"/>
        <v>4381.1971845452481</v>
      </c>
      <c r="U51" s="205">
        <f t="shared" si="15"/>
        <v>5563.9599453666615</v>
      </c>
      <c r="V51" s="205">
        <f t="shared" si="15"/>
        <v>4362.9542444995259</v>
      </c>
      <c r="W51" s="205">
        <f t="shared" si="15"/>
        <v>4730.0199148337797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2943.3881134763819</v>
      </c>
      <c r="C52" s="215">
        <f>(ISI_emi!C5-ISI_emi!C52)+(ISI_emi!C54-ISI_emi!C96)</f>
        <v>2917.7962470046459</v>
      </c>
      <c r="D52" s="215">
        <f>(ISI_emi!D5-ISI_emi!D52)+(ISI_emi!D54-ISI_emi!D96)</f>
        <v>2864.7369806428596</v>
      </c>
      <c r="E52" s="215">
        <f>(ISI_emi!E5-ISI_emi!E52)+(ISI_emi!E54-ISI_emi!E96)</f>
        <v>3023.32446072315</v>
      </c>
      <c r="F52" s="215">
        <f>(ISI_emi!F5-ISI_emi!F52)+(ISI_emi!F54-ISI_emi!F96)</f>
        <v>2995.787810163396</v>
      </c>
      <c r="G52" s="215">
        <f>(ISI_emi!G5-ISI_emi!G52)+(ISI_emi!G54-ISI_emi!G96)</f>
        <v>3036.3920092845015</v>
      </c>
      <c r="H52" s="215">
        <f>(ISI_emi!H5-ISI_emi!H52)+(ISI_emi!H54-ISI_emi!H96)</f>
        <v>2871.3251415661111</v>
      </c>
      <c r="I52" s="215">
        <f>(ISI_emi!I5-ISI_emi!I52)+(ISI_emi!I54-ISI_emi!I96)</f>
        <v>2894.2708179661868</v>
      </c>
      <c r="J52" s="215">
        <f>(ISI_emi!J5-ISI_emi!J52)+(ISI_emi!J54-ISI_emi!J96)</f>
        <v>2765.3370642027767</v>
      </c>
      <c r="K52" s="215">
        <f>(ISI_emi!K5-ISI_emi!K52)+(ISI_emi!K54-ISI_emi!K96)</f>
        <v>1684.5309331245628</v>
      </c>
      <c r="L52" s="215">
        <f>(ISI_emi!L5-ISI_emi!L52)+(ISI_emi!L54-ISI_emi!L96)</f>
        <v>2425.3656242445945</v>
      </c>
      <c r="M52" s="215">
        <f>(ISI_emi!M5-ISI_emi!M52)+(ISI_emi!M54-ISI_emi!M96)</f>
        <v>2347.7043661250163</v>
      </c>
      <c r="N52" s="215">
        <f>(ISI_emi!N5-ISI_emi!N52)+(ISI_emi!N54-ISI_emi!N96)</f>
        <v>2298.7170644442117</v>
      </c>
      <c r="O52" s="215">
        <f>(ISI_emi!O5-ISI_emi!O52)+(ISI_emi!O54-ISI_emi!O96)</f>
        <v>2217.6026550025949</v>
      </c>
      <c r="P52" s="215">
        <f>(ISI_emi!P5-ISI_emi!P52)+(ISI_emi!P54-ISI_emi!P96)</f>
        <v>2175.2990967639366</v>
      </c>
      <c r="Q52" s="215">
        <f>(ISI_emi!Q5-ISI_emi!Q52)+(ISI_emi!Q54-ISI_emi!Q96)</f>
        <v>2303.6498467228917</v>
      </c>
      <c r="R52" s="215">
        <f>(ISI_emi!R5-ISI_emi!R52)+(ISI_emi!R54-ISI_emi!R96)</f>
        <v>2158.6652308842495</v>
      </c>
      <c r="S52" s="215">
        <f>(ISI_emi!S5-ISI_emi!S52)+(ISI_emi!S54-ISI_emi!S96)</f>
        <v>2201.8011429639605</v>
      </c>
      <c r="T52" s="215">
        <f>(ISI_emi!T5-ISI_emi!T52)+(ISI_emi!T54-ISI_emi!T96)</f>
        <v>2298.289264562924</v>
      </c>
      <c r="U52" s="215">
        <f>(ISI_emi!U5-ISI_emi!U52)+(ISI_emi!U54-ISI_emi!U96)</f>
        <v>2459.2474980044858</v>
      </c>
      <c r="V52" s="215">
        <f>(ISI_emi!V5-ISI_emi!V52)+(ISI_emi!V54-ISI_emi!V96)</f>
        <v>2166.018736682784</v>
      </c>
      <c r="W52" s="215">
        <f>(ISI_emi!W5-ISI_emi!W52)+(ISI_emi!W54-ISI_emi!W96)</f>
        <v>2229.9712952444456</v>
      </c>
      <c r="DA52" s="85"/>
    </row>
    <row r="53" spans="1:105" ht="12" customHeight="1" x14ac:dyDescent="0.25">
      <c r="A53" s="14" t="s">
        <v>147</v>
      </c>
      <c r="B53" s="206">
        <f>ISI_emi!B52+ISI_emi!B96</f>
        <v>2926.7280976240031</v>
      </c>
      <c r="C53" s="206">
        <f>ISI_emi!C52+ISI_emi!C96</f>
        <v>3001.8920775667916</v>
      </c>
      <c r="D53" s="206">
        <f>ISI_emi!D52+ISI_emi!D96</f>
        <v>3108.7048056719327</v>
      </c>
      <c r="E53" s="206">
        <f>ISI_emi!E52+ISI_emi!E96</f>
        <v>2870.8626837124416</v>
      </c>
      <c r="F53" s="206">
        <f>ISI_emi!F52+ISI_emi!F96</f>
        <v>3108.723153779807</v>
      </c>
      <c r="G53" s="206">
        <f>ISI_emi!G52+ISI_emi!G96</f>
        <v>2831.5007075919666</v>
      </c>
      <c r="H53" s="206">
        <f>ISI_emi!H52+ISI_emi!H96</f>
        <v>2787.7769822810556</v>
      </c>
      <c r="I53" s="206">
        <f>ISI_emi!I52+ISI_emi!I96</f>
        <v>2931.2364578502265</v>
      </c>
      <c r="J53" s="206">
        <f>ISI_emi!J52+ISI_emi!J96</f>
        <v>2695.2078078361292</v>
      </c>
      <c r="K53" s="206">
        <f>ISI_emi!K52+ISI_emi!K96</f>
        <v>1429.6702027545932</v>
      </c>
      <c r="L53" s="206">
        <f>ISI_emi!L52+ISI_emi!L96</f>
        <v>2866.1051044479027</v>
      </c>
      <c r="M53" s="206">
        <f>ISI_emi!M52+ISI_emi!M96</f>
        <v>2682.1513438564107</v>
      </c>
      <c r="N53" s="206">
        <f>ISI_emi!N52+ISI_emi!N96</f>
        <v>2263.8323072521493</v>
      </c>
      <c r="O53" s="206">
        <f>ISI_emi!O52+ISI_emi!O96</f>
        <v>2315.1158103854364</v>
      </c>
      <c r="P53" s="206">
        <f>ISI_emi!P52+ISI_emi!P96</f>
        <v>2302.5040055243662</v>
      </c>
      <c r="Q53" s="206">
        <f>ISI_emi!Q52+ISI_emi!Q96</f>
        <v>2219.3068913600418</v>
      </c>
      <c r="R53" s="206">
        <f>ISI_emi!R52+ISI_emi!R96</f>
        <v>2619.8014399827316</v>
      </c>
      <c r="S53" s="206">
        <f>ISI_emi!S52+ISI_emi!S96</f>
        <v>2353.9993201843054</v>
      </c>
      <c r="T53" s="206">
        <f>ISI_emi!T52+ISI_emi!T96</f>
        <v>2082.9079199823241</v>
      </c>
      <c r="U53" s="206">
        <f>ISI_emi!U52+ISI_emi!U96</f>
        <v>3104.7124473621757</v>
      </c>
      <c r="V53" s="206">
        <f>ISI_emi!V52+ISI_emi!V96</f>
        <v>2196.9355078167418</v>
      </c>
      <c r="W53" s="206">
        <f>ISI_emi!W52+ISI_emi!W96</f>
        <v>2500.0486195893341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5870.116211100385</v>
      </c>
      <c r="C54" s="212">
        <f t="shared" si="16"/>
        <v>5919.688324571438</v>
      </c>
      <c r="D54" s="212">
        <f t="shared" si="16"/>
        <v>5973.4417863147928</v>
      </c>
      <c r="E54" s="212">
        <f t="shared" si="16"/>
        <v>5894.1871444355911</v>
      </c>
      <c r="F54" s="212">
        <f t="shared" si="16"/>
        <v>6104.510963943203</v>
      </c>
      <c r="G54" s="212">
        <f t="shared" si="16"/>
        <v>5867.8927168764685</v>
      </c>
      <c r="H54" s="212">
        <f t="shared" si="16"/>
        <v>5659.1021238471667</v>
      </c>
      <c r="I54" s="212">
        <f t="shared" si="16"/>
        <v>5825.5072758164133</v>
      </c>
      <c r="J54" s="212">
        <f t="shared" si="16"/>
        <v>5460.5448720389059</v>
      </c>
      <c r="K54" s="212">
        <f t="shared" si="16"/>
        <v>3114.201135879156</v>
      </c>
      <c r="L54" s="212">
        <f t="shared" si="16"/>
        <v>5291.4707286924977</v>
      </c>
      <c r="M54" s="212">
        <f t="shared" si="16"/>
        <v>5029.855709981427</v>
      </c>
      <c r="N54" s="212">
        <f t="shared" si="16"/>
        <v>4562.549371696361</v>
      </c>
      <c r="O54" s="212">
        <f t="shared" si="16"/>
        <v>4532.7184653880313</v>
      </c>
      <c r="P54" s="212">
        <f t="shared" si="16"/>
        <v>4477.8031022883024</v>
      </c>
      <c r="Q54" s="212">
        <f t="shared" si="16"/>
        <v>4522.956738082934</v>
      </c>
      <c r="R54" s="212">
        <f t="shared" si="16"/>
        <v>4778.4666708669811</v>
      </c>
      <c r="S54" s="212">
        <f t="shared" si="16"/>
        <v>4555.8004631482663</v>
      </c>
      <c r="T54" s="212">
        <f t="shared" si="16"/>
        <v>4381.1971845452481</v>
      </c>
      <c r="U54" s="212">
        <f t="shared" si="16"/>
        <v>5563.9599453666615</v>
      </c>
      <c r="V54" s="212">
        <f t="shared" si="16"/>
        <v>4362.9542444995259</v>
      </c>
      <c r="W54" s="212">
        <f t="shared" si="16"/>
        <v>4730.0199148337797</v>
      </c>
      <c r="DA54" s="109"/>
    </row>
    <row r="55" spans="1:105" ht="12" customHeight="1" x14ac:dyDescent="0.25">
      <c r="A55" s="51" t="s">
        <v>41</v>
      </c>
      <c r="B55" s="243">
        <f>ISI_emi!B$5</f>
        <v>5430.7395674286036</v>
      </c>
      <c r="C55" s="243">
        <f>ISI_emi!C$5</f>
        <v>5540.1807299790962</v>
      </c>
      <c r="D55" s="243">
        <f>ISI_emi!D$5</f>
        <v>5588.2940714361084</v>
      </c>
      <c r="E55" s="243">
        <f>ISI_emi!E$5</f>
        <v>5529.319681618681</v>
      </c>
      <c r="F55" s="243">
        <f>ISI_emi!F$5</f>
        <v>5740.9953111205177</v>
      </c>
      <c r="G55" s="243">
        <f>ISI_emi!G$5</f>
        <v>5519.5183738848909</v>
      </c>
      <c r="H55" s="243">
        <f>ISI_emi!H$5</f>
        <v>5272.748046862007</v>
      </c>
      <c r="I55" s="243">
        <f>ISI_emi!I$5</f>
        <v>5437.1647161624569</v>
      </c>
      <c r="J55" s="243">
        <f>ISI_emi!J$5</f>
        <v>5100.406235366333</v>
      </c>
      <c r="K55" s="243">
        <f>ISI_emi!K$5</f>
        <v>2904.614279069121</v>
      </c>
      <c r="L55" s="243">
        <f>ISI_emi!L$5</f>
        <v>4988.5194031025367</v>
      </c>
      <c r="M55" s="243">
        <f>ISI_emi!M$5</f>
        <v>4704.4134555832406</v>
      </c>
      <c r="N55" s="243">
        <f>ISI_emi!N$5</f>
        <v>4274.7159236217849</v>
      </c>
      <c r="O55" s="243">
        <f>ISI_emi!O$5</f>
        <v>4266.484472284008</v>
      </c>
      <c r="P55" s="243">
        <f>ISI_emi!P$5</f>
        <v>4215.9200446837131</v>
      </c>
      <c r="Q55" s="243">
        <f>ISI_emi!Q$5</f>
        <v>4198.8569226452673</v>
      </c>
      <c r="R55" s="243">
        <f>ISI_emi!R$5</f>
        <v>4460.9690054618059</v>
      </c>
      <c r="S55" s="243">
        <f>ISI_emi!S$5</f>
        <v>4216.8159367585822</v>
      </c>
      <c r="T55" s="243">
        <f>ISI_emi!T$5</f>
        <v>4021.0563967252606</v>
      </c>
      <c r="U55" s="243">
        <f>ISI_emi!U$5</f>
        <v>5232.2395556782249</v>
      </c>
      <c r="V55" s="243">
        <f>ISI_emi!V$5</f>
        <v>4096.4589083377768</v>
      </c>
      <c r="W55" s="243">
        <f>ISI_emi!W$5</f>
        <v>4445.2142062119765</v>
      </c>
      <c r="DA55" s="83"/>
    </row>
    <row r="56" spans="1:105" ht="12" customHeight="1" x14ac:dyDescent="0.25">
      <c r="A56" s="52" t="s">
        <v>42</v>
      </c>
      <c r="B56" s="244">
        <f>ISI_emi!B$54</f>
        <v>439.37664367178172</v>
      </c>
      <c r="C56" s="244">
        <f>ISI_emi!C$54</f>
        <v>379.50759459234155</v>
      </c>
      <c r="D56" s="244">
        <f>ISI_emi!D$54</f>
        <v>385.14771487868416</v>
      </c>
      <c r="E56" s="244">
        <f>ISI_emi!E$54</f>
        <v>364.86746281691046</v>
      </c>
      <c r="F56" s="244">
        <f>ISI_emi!F$54</f>
        <v>363.51565282268541</v>
      </c>
      <c r="G56" s="244">
        <f>ISI_emi!G$54</f>
        <v>348.37434299157724</v>
      </c>
      <c r="H56" s="244">
        <f>ISI_emi!H$54</f>
        <v>386.35407698515951</v>
      </c>
      <c r="I56" s="244">
        <f>ISI_emi!I$54</f>
        <v>388.34255965395624</v>
      </c>
      <c r="J56" s="244">
        <f>ISI_emi!J$54</f>
        <v>360.13863667257283</v>
      </c>
      <c r="K56" s="244">
        <f>ISI_emi!K$54</f>
        <v>209.58685681003504</v>
      </c>
      <c r="L56" s="244">
        <f>ISI_emi!L$54</f>
        <v>302.95132558996067</v>
      </c>
      <c r="M56" s="244">
        <f>ISI_emi!M$54</f>
        <v>325.44225439818621</v>
      </c>
      <c r="N56" s="244">
        <f>ISI_emi!N$54</f>
        <v>287.83344807457615</v>
      </c>
      <c r="O56" s="244">
        <f>ISI_emi!O$54</f>
        <v>266.23399310402317</v>
      </c>
      <c r="P56" s="244">
        <f>ISI_emi!P$54</f>
        <v>261.88305760458962</v>
      </c>
      <c r="Q56" s="244">
        <f>ISI_emi!Q$54</f>
        <v>324.09981543766639</v>
      </c>
      <c r="R56" s="244">
        <f>ISI_emi!R$54</f>
        <v>317.49766540517555</v>
      </c>
      <c r="S56" s="244">
        <f>ISI_emi!S$54</f>
        <v>338.98452638968382</v>
      </c>
      <c r="T56" s="244">
        <f>ISI_emi!T$54</f>
        <v>360.14078781998745</v>
      </c>
      <c r="U56" s="244">
        <f>ISI_emi!U$54</f>
        <v>331.72038968843674</v>
      </c>
      <c r="V56" s="244">
        <f>ISI_emi!V$54</f>
        <v>266.49533616174887</v>
      </c>
      <c r="W56" s="244">
        <f>ISI_emi!W$54</f>
        <v>284.80570862180309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339.90140187579902</v>
      </c>
      <c r="C58" s="252">
        <f t="shared" si="17"/>
        <v>333.9848726517111</v>
      </c>
      <c r="D58" s="252">
        <f t="shared" si="17"/>
        <v>315.24790160493723</v>
      </c>
      <c r="E58" s="252">
        <f t="shared" si="17"/>
        <v>304.37488864110856</v>
      </c>
      <c r="F58" s="252">
        <f t="shared" si="17"/>
        <v>325.67028446409546</v>
      </c>
      <c r="G58" s="252">
        <f t="shared" si="17"/>
        <v>363.89327149708294</v>
      </c>
      <c r="H58" s="252">
        <f t="shared" si="17"/>
        <v>410.8549235888961</v>
      </c>
      <c r="I58" s="252">
        <f t="shared" si="17"/>
        <v>513.56934693675464</v>
      </c>
      <c r="J58" s="252">
        <f t="shared" si="17"/>
        <v>408.13505044195153</v>
      </c>
      <c r="K58" s="252">
        <f t="shared" si="17"/>
        <v>226.36918784731861</v>
      </c>
      <c r="L58" s="252">
        <f t="shared" si="17"/>
        <v>470.39424703605289</v>
      </c>
      <c r="M58" s="252">
        <f t="shared" si="17"/>
        <v>489.54643591412315</v>
      </c>
      <c r="N58" s="252">
        <f t="shared" si="17"/>
        <v>473.11321600235772</v>
      </c>
      <c r="O58" s="252">
        <f t="shared" si="17"/>
        <v>518.29540691580746</v>
      </c>
      <c r="P58" s="252">
        <f t="shared" si="17"/>
        <v>539.97470118962099</v>
      </c>
      <c r="Q58" s="252">
        <f t="shared" si="17"/>
        <v>540.35436754048101</v>
      </c>
      <c r="R58" s="252">
        <f t="shared" si="17"/>
        <v>544.13148944609816</v>
      </c>
      <c r="S58" s="252">
        <f t="shared" si="17"/>
        <v>455.04330341574058</v>
      </c>
      <c r="T58" s="252">
        <f t="shared" si="17"/>
        <v>569.43896161699843</v>
      </c>
      <c r="U58" s="252">
        <f t="shared" si="17"/>
        <v>532.04613016616656</v>
      </c>
      <c r="V58" s="252">
        <f t="shared" si="17"/>
        <v>670.92512411137091</v>
      </c>
      <c r="W58" s="252">
        <f t="shared" si="17"/>
        <v>575.90674296489294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0.22062278957190942</v>
      </c>
      <c r="C59" s="253">
        <f t="shared" si="18"/>
        <v>0.19489248631270431</v>
      </c>
      <c r="D59" s="253">
        <f t="shared" si="18"/>
        <v>0.18849984168847134</v>
      </c>
      <c r="E59" s="253">
        <f t="shared" si="18"/>
        <v>0.19190494407390185</v>
      </c>
      <c r="F59" s="253">
        <f t="shared" si="18"/>
        <v>0.18652429610626745</v>
      </c>
      <c r="G59" s="253">
        <f t="shared" si="18"/>
        <v>0.19676459991651246</v>
      </c>
      <c r="H59" s="253">
        <f t="shared" si="18"/>
        <v>0.20750150427171088</v>
      </c>
      <c r="I59" s="253">
        <f t="shared" si="18"/>
        <v>0.1995887838237278</v>
      </c>
      <c r="J59" s="253">
        <f t="shared" si="18"/>
        <v>0.21019328007458146</v>
      </c>
      <c r="K59" s="253">
        <f t="shared" si="18"/>
        <v>0.26794851505070144</v>
      </c>
      <c r="L59" s="253">
        <f t="shared" si="18"/>
        <v>0.20079272480289698</v>
      </c>
      <c r="M59" s="253">
        <f t="shared" si="18"/>
        <v>0.19995325266214511</v>
      </c>
      <c r="N59" s="253">
        <f t="shared" si="18"/>
        <v>0.21306486253814197</v>
      </c>
      <c r="O59" s="253">
        <f t="shared" si="18"/>
        <v>0.20386964321660347</v>
      </c>
      <c r="P59" s="253">
        <f t="shared" si="18"/>
        <v>0.19380204980384605</v>
      </c>
      <c r="Q59" s="253">
        <f t="shared" si="18"/>
        <v>0.1984537470019179</v>
      </c>
      <c r="R59" s="253">
        <f t="shared" si="18"/>
        <v>0.17965203061413731</v>
      </c>
      <c r="S59" s="253">
        <f t="shared" si="18"/>
        <v>0.18553963518685249</v>
      </c>
      <c r="T59" s="253">
        <f t="shared" si="18"/>
        <v>0.20346905702164353</v>
      </c>
      <c r="U59" s="253">
        <f t="shared" si="18"/>
        <v>0.19948983020394936</v>
      </c>
      <c r="V59" s="253">
        <f t="shared" si="18"/>
        <v>0.1991181992685068</v>
      </c>
      <c r="W59" s="253">
        <f t="shared" si="18"/>
        <v>0.19448818320102165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0.27313416358784853</v>
      </c>
      <c r="C60" s="254">
        <f t="shared" si="19"/>
        <v>0.23292882988909955</v>
      </c>
      <c r="D60" s="254">
        <f t="shared" si="19"/>
        <v>0.22458285034711489</v>
      </c>
      <c r="E60" s="254">
        <f t="shared" si="19"/>
        <v>0.22643960909848293</v>
      </c>
      <c r="F60" s="254">
        <f t="shared" si="19"/>
        <v>0.21896517472596558</v>
      </c>
      <c r="G60" s="254">
        <f t="shared" si="19"/>
        <v>0.23183712181450619</v>
      </c>
      <c r="H60" s="254">
        <f t="shared" si="19"/>
        <v>0.24980095620645412</v>
      </c>
      <c r="I60" s="254">
        <f t="shared" si="19"/>
        <v>0.23891778615740883</v>
      </c>
      <c r="J60" s="254">
        <f t="shared" si="19"/>
        <v>0.25226744787933281</v>
      </c>
      <c r="K60" s="254">
        <f t="shared" si="19"/>
        <v>0.32782497319930964</v>
      </c>
      <c r="L60" s="254">
        <f t="shared" si="19"/>
        <v>0.23667293658899674</v>
      </c>
      <c r="M60" s="254">
        <f t="shared" si="19"/>
        <v>0.24017300249163046</v>
      </c>
      <c r="N60" s="254">
        <f t="shared" si="19"/>
        <v>0.25523797237422274</v>
      </c>
      <c r="O60" s="254">
        <f t="shared" si="19"/>
        <v>0.24182042024368655</v>
      </c>
      <c r="P60" s="254">
        <f t="shared" si="19"/>
        <v>0.22863076137092911</v>
      </c>
      <c r="Q60" s="254">
        <f t="shared" si="19"/>
        <v>0.24149421964286358</v>
      </c>
      <c r="R60" s="254">
        <f t="shared" si="19"/>
        <v>0.21557819908925818</v>
      </c>
      <c r="S60" s="254">
        <f t="shared" si="19"/>
        <v>0.22603290146242816</v>
      </c>
      <c r="T60" s="254">
        <f t="shared" si="19"/>
        <v>0.25224561074209639</v>
      </c>
      <c r="U60" s="254">
        <f t="shared" si="19"/>
        <v>0.23865601507039849</v>
      </c>
      <c r="V60" s="254">
        <f t="shared" si="19"/>
        <v>0.23699070610144521</v>
      </c>
      <c r="W60" s="254">
        <f t="shared" si="19"/>
        <v>0.231148408155612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0.13534716517222994</v>
      </c>
      <c r="C61" s="255">
        <f t="shared" si="20"/>
        <v>0.12068703784457327</v>
      </c>
      <c r="D61" s="255">
        <f t="shared" si="20"/>
        <v>0.11756697049183794</v>
      </c>
      <c r="E61" s="255">
        <f t="shared" si="20"/>
        <v>0.11826384607527267</v>
      </c>
      <c r="F61" s="255">
        <f t="shared" si="20"/>
        <v>0.1154524744668346</v>
      </c>
      <c r="G61" s="255">
        <f t="shared" si="20"/>
        <v>0.12027505670609684</v>
      </c>
      <c r="H61" s="255">
        <f t="shared" si="20"/>
        <v>0.12687880555381503</v>
      </c>
      <c r="I61" s="255">
        <f t="shared" si="20"/>
        <v>0.12288558495316404</v>
      </c>
      <c r="J61" s="255">
        <f t="shared" si="20"/>
        <v>0.12777469051204543</v>
      </c>
      <c r="K61" s="255">
        <f t="shared" si="20"/>
        <v>0.15417672288120407</v>
      </c>
      <c r="L61" s="255">
        <f t="shared" si="20"/>
        <v>0.12204060984324108</v>
      </c>
      <c r="M61" s="255">
        <f t="shared" si="20"/>
        <v>0.1233337663551812</v>
      </c>
      <c r="N61" s="255">
        <f t="shared" si="20"/>
        <v>0.12883446131845019</v>
      </c>
      <c r="O61" s="255">
        <f t="shared" si="20"/>
        <v>0.12394455748909829</v>
      </c>
      <c r="P61" s="255">
        <f t="shared" si="20"/>
        <v>0.11906240818597691</v>
      </c>
      <c r="Q61" s="255">
        <f t="shared" si="20"/>
        <v>0.12384394795542693</v>
      </c>
      <c r="R61" s="255">
        <f t="shared" si="20"/>
        <v>0.1141402808808151</v>
      </c>
      <c r="S61" s="255">
        <f t="shared" si="20"/>
        <v>0.11810006493045952</v>
      </c>
      <c r="T61" s="255">
        <f t="shared" si="20"/>
        <v>0.12782053210479324</v>
      </c>
      <c r="U61" s="255">
        <f t="shared" si="20"/>
        <v>0.12284089325518117</v>
      </c>
      <c r="V61" s="255">
        <f t="shared" si="20"/>
        <v>0.12222554729074539</v>
      </c>
      <c r="W61" s="255">
        <f t="shared" si="20"/>
        <v>0.12005683825200465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0.12249461519092184</v>
      </c>
      <c r="C62" s="253">
        <f>IF(SUM(ISI_ued!C$5,ISI_ued!C$54)=0,"",SUM(ISI_ued!C$5,ISI_ued!C$54)/C$7)</f>
        <v>0.1081313408651098</v>
      </c>
      <c r="D62" s="253">
        <f>IF(SUM(ISI_ued!D$5,ISI_ued!D$54)=0,"",SUM(ISI_ued!D$5,ISI_ued!D$54)/D$7)</f>
        <v>0.10449797850980928</v>
      </c>
      <c r="E62" s="253">
        <f>IF(SUM(ISI_ued!E$5,ISI_ued!E$54)=0,"",SUM(ISI_ued!E$5,ISI_ued!E$54)/E$7)</f>
        <v>0.10651772264693445</v>
      </c>
      <c r="F62" s="253">
        <f>IF(SUM(ISI_ued!F$5,ISI_ued!F$54)=0,"",SUM(ISI_ued!F$5,ISI_ued!F$54)/F$7)</f>
        <v>0.10373970555599216</v>
      </c>
      <c r="G62" s="253">
        <f>IF(SUM(ISI_ued!G$5,ISI_ued!G$54)=0,"",SUM(ISI_ued!G$5,ISI_ued!G$54)/G$7)</f>
        <v>0.11029962360881324</v>
      </c>
      <c r="H62" s="253">
        <f>IF(SUM(ISI_ued!H$5,ISI_ued!H$54)=0,"",SUM(ISI_ued!H$5,ISI_ued!H$54)/H$7)</f>
        <v>0.11561176379119917</v>
      </c>
      <c r="I62" s="253">
        <f>IF(SUM(ISI_ued!I$5,ISI_ued!I$54)=0,"",SUM(ISI_ued!I$5,ISI_ued!I$54)/I$7)</f>
        <v>0.11116262424550351</v>
      </c>
      <c r="J62" s="253">
        <f>IF(SUM(ISI_ued!J$5,ISI_ued!J$54)=0,"",SUM(ISI_ued!J$5,ISI_ued!J$54)/J$7)</f>
        <v>0.11745982849268348</v>
      </c>
      <c r="K62" s="253">
        <f>IF(SUM(ISI_ued!K$5,ISI_ued!K$54)=0,"",SUM(ISI_ued!K$5,ISI_ued!K$54)/K$7)</f>
        <v>0.15013157441231043</v>
      </c>
      <c r="L62" s="253">
        <f>IF(SUM(ISI_ued!L$5,ISI_ued!L$54)=0,"",SUM(ISI_ued!L$5,ISI_ued!L$54)/L$7)</f>
        <v>0.11199954167649283</v>
      </c>
      <c r="M62" s="253">
        <f>IF(SUM(ISI_ued!M$5,ISI_ued!M$54)=0,"",SUM(ISI_ued!M$5,ISI_ued!M$54)/M$7)</f>
        <v>0.11268219630599273</v>
      </c>
      <c r="N62" s="253">
        <f>IF(SUM(ISI_ued!N$5,ISI_ued!N$54)=0,"",SUM(ISI_ued!N$5,ISI_ued!N$54)/N$7)</f>
        <v>0.11964189582835627</v>
      </c>
      <c r="O62" s="253">
        <f>IF(SUM(ISI_ued!O$5,ISI_ued!O$54)=0,"",SUM(ISI_ued!O$5,ISI_ued!O$54)/O$7)</f>
        <v>0.11478894915644887</v>
      </c>
      <c r="P62" s="253">
        <f>IF(SUM(ISI_ued!P$5,ISI_ued!P$54)=0,"",SUM(ISI_ued!P$5,ISI_ued!P$54)/P$7)</f>
        <v>0.1092217144478948</v>
      </c>
      <c r="Q62" s="253">
        <f>IF(SUM(ISI_ued!Q$5,ISI_ued!Q$54)=0,"",SUM(ISI_ued!Q$5,ISI_ued!Q$54)/Q$7)</f>
        <v>0.11303722659380731</v>
      </c>
      <c r="R62" s="253">
        <f>IF(SUM(ISI_ued!R$5,ISI_ued!R$54)=0,"",SUM(ISI_ued!R$5,ISI_ued!R$54)/R$7)</f>
        <v>0.10298482740072402</v>
      </c>
      <c r="S62" s="253">
        <f>IF(SUM(ISI_ued!S$5,ISI_ued!S$54)=0,"",SUM(ISI_ued!S$5,ISI_ued!S$54)/S$7)</f>
        <v>0.10701049468124188</v>
      </c>
      <c r="T62" s="253">
        <f>IF(SUM(ISI_ued!T$5,ISI_ued!T$54)=0,"",SUM(ISI_ued!T$5,ISI_ued!T$54)/T$7)</f>
        <v>0.11721451753132311</v>
      </c>
      <c r="U62" s="253">
        <f>IF(SUM(ISI_ued!U$5,ISI_ued!U$54)=0,"",SUM(ISI_ued!U$5,ISI_ued!U$54)/U$7)</f>
        <v>0.11742092802686964</v>
      </c>
      <c r="V62" s="253">
        <f>IF(SUM(ISI_ued!V$5,ISI_ued!V$54)=0,"",SUM(ISI_ued!V$5,ISI_ued!V$54)/V$7)</f>
        <v>0.11767134947175627</v>
      </c>
      <c r="W62" s="253">
        <f>IF(SUM(ISI_ued!W$5,ISI_ued!W$54)=0,"",SUM(ISI_ued!W$5,ISI_ued!W$54)/W$7)</f>
        <v>0.11525745743480806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0.1496254088236296</v>
      </c>
      <c r="C63" s="254">
        <f>IF(ISI_ued!C$5=0,"",ISI_ued!C$5/C$8)</f>
        <v>0.12768879528248972</v>
      </c>
      <c r="D63" s="254">
        <f>IF(ISI_ued!D$5=0,"",ISI_ued!D$5/D$8)</f>
        <v>0.12309710289883366</v>
      </c>
      <c r="E63" s="254">
        <f>IF(ISI_ued!E$5=0,"",ISI_ued!E$5/E$8)</f>
        <v>0.124446253250403</v>
      </c>
      <c r="F63" s="254">
        <f>IF(ISI_ued!F$5=0,"",ISI_ued!F$5/F$8)</f>
        <v>0.12043655649528784</v>
      </c>
      <c r="G63" s="254">
        <f>IF(ISI_ued!G$5=0,"",ISI_ued!G$5/G$8)</f>
        <v>0.12854695476956463</v>
      </c>
      <c r="H63" s="254">
        <f>IF(ISI_ued!H$5=0,"",ISI_ued!H$5/H$8)</f>
        <v>0.13751377393495068</v>
      </c>
      <c r="I63" s="254">
        <f>IF(ISI_ued!I$5=0,"",ISI_ued!I$5/I$8)</f>
        <v>0.13149998971549032</v>
      </c>
      <c r="J63" s="254">
        <f>IF(ISI_ued!J$5=0,"",ISI_ued!J$5/J$8)</f>
        <v>0.1393447548176</v>
      </c>
      <c r="K63" s="254">
        <f>IF(ISI_ued!K$5=0,"",ISI_ued!K$5/K$8)</f>
        <v>0.18157408459800695</v>
      </c>
      <c r="L63" s="254">
        <f>IF(ISI_ued!L$5=0,"",ISI_ued!L$5/L$8)</f>
        <v>0.13058845359784774</v>
      </c>
      <c r="M63" s="254">
        <f>IF(ISI_ued!M$5=0,"",ISI_ued!M$5/M$8)</f>
        <v>0.13379095533170124</v>
      </c>
      <c r="N63" s="254">
        <f>IF(ISI_ued!N$5=0,"",ISI_ued!N$5/N$8)</f>
        <v>0.14169588122765769</v>
      </c>
      <c r="O63" s="254">
        <f>IF(ISI_ued!O$5=0,"",ISI_ued!O$5/O$8)</f>
        <v>0.13463872945987845</v>
      </c>
      <c r="P63" s="254">
        <f>IF(ISI_ued!P$5=0,"",ISI_ued!P$5/P$8)</f>
        <v>0.12745712342697418</v>
      </c>
      <c r="Q63" s="254">
        <f>IF(ISI_ued!Q$5=0,"",ISI_ued!Q$5/Q$8)</f>
        <v>0.13495231634652671</v>
      </c>
      <c r="R63" s="254">
        <f>IF(ISI_ued!R$5=0,"",ISI_ued!R$5/R$8)</f>
        <v>0.12058542641131816</v>
      </c>
      <c r="S63" s="254">
        <f>IF(ISI_ued!S$5=0,"",ISI_ued!S$5/S$8)</f>
        <v>0.12627460269613799</v>
      </c>
      <c r="T63" s="254">
        <f>IF(ISI_ued!T$5=0,"",ISI_ued!T$5/T$8)</f>
        <v>0.14050025009943642</v>
      </c>
      <c r="U63" s="254">
        <f>IF(ISI_ued!U$5=0,"",ISI_ued!U$5/U$8)</f>
        <v>0.13744171483188047</v>
      </c>
      <c r="V63" s="254">
        <f>IF(ISI_ued!V$5=0,"",ISI_ued!V$5/V$8)</f>
        <v>0.1371532252559558</v>
      </c>
      <c r="W63" s="254">
        <f>IF(ISI_ued!W$5=0,"",ISI_ued!W$5/W$8)</f>
        <v>0.13419181891652177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7.8435677278047136E-2</v>
      </c>
      <c r="C64" s="255">
        <f>IF(ISI_ued!C$54=0,"",ISI_ued!C$54/C$9)</f>
        <v>6.9976525247203103E-2</v>
      </c>
      <c r="D64" s="255">
        <f>IF(ISI_ued!D$54=0,"",ISI_ued!D$54/D$9)</f>
        <v>6.793535960134417E-2</v>
      </c>
      <c r="E64" s="255">
        <f>IF(ISI_ued!E$54=0,"",ISI_ued!E$54/E$9)</f>
        <v>6.8287246741009056E-2</v>
      </c>
      <c r="F64" s="255">
        <f>IF(ISI_ued!F$54=0,"",ISI_ued!F$54/F$9)</f>
        <v>6.7160067075508145E-2</v>
      </c>
      <c r="G64" s="255">
        <f>IF(ISI_ued!G$54=0,"",ISI_ued!G$54/G$9)</f>
        <v>7.0504081407586558E-2</v>
      </c>
      <c r="H64" s="255">
        <f>IF(ISI_ued!H$54=0,"",ISI_ued!H$54/H$9)</f>
        <v>7.3866561799926733E-2</v>
      </c>
      <c r="I64" s="255">
        <f>IF(ISI_ued!I$54=0,"",ISI_ued!I$54/I$9)</f>
        <v>7.1498740201035554E-2</v>
      </c>
      <c r="J64" s="255">
        <f>IF(ISI_ued!J$54=0,"",ISI_ued!J$54/J$9)</f>
        <v>7.4589705220133681E-2</v>
      </c>
      <c r="K64" s="255">
        <f>IF(ISI_ued!K$54=0,"",ISI_ued!K$54/K$9)</f>
        <v>9.0387380371041576E-2</v>
      </c>
      <c r="L64" s="255">
        <f>IF(ISI_ued!L$54=0,"",ISI_ued!L$54/L$9)</f>
        <v>7.1199444471587547E-2</v>
      </c>
      <c r="M64" s="255">
        <f>IF(ISI_ued!M$54=0,"",ISI_ued!M$54/M$9)</f>
        <v>7.2469557490880313E-2</v>
      </c>
      <c r="N64" s="255">
        <f>IF(ISI_ued!N$54=0,"",ISI_ued!N$54/N$9)</f>
        <v>7.5594491074554598E-2</v>
      </c>
      <c r="O64" s="255">
        <f>IF(ISI_ued!O$54=0,"",ISI_ued!O$54/O$9)</f>
        <v>7.2984919919008712E-2</v>
      </c>
      <c r="P64" s="255">
        <f>IF(ISI_ued!P$54=0,"",ISI_ued!P$54/P$9)</f>
        <v>7.00899788616791E-2</v>
      </c>
      <c r="Q64" s="255">
        <f>IF(ISI_ued!Q$54=0,"",ISI_ued!Q$54/Q$9)</f>
        <v>7.5047856537942589E-2</v>
      </c>
      <c r="R64" s="255">
        <f>IF(ISI_ued!R$54=0,"",ISI_ued!R$54/R$9)</f>
        <v>7.088994819485786E-2</v>
      </c>
      <c r="S64" s="255">
        <f>IF(ISI_ued!S$54=0,"",ISI_ued!S$54/S$9)</f>
        <v>7.4927057473289482E-2</v>
      </c>
      <c r="T64" s="255">
        <f>IF(ISI_ued!T$54=0,"",ISI_ued!T$54/T$9)</f>
        <v>8.110021289057949E-2</v>
      </c>
      <c r="U64" s="255">
        <f>IF(ISI_ued!U$54=0,"",ISI_ued!U$54/U$9)</f>
        <v>7.8239883697056353E-2</v>
      </c>
      <c r="V64" s="255">
        <f>IF(ISI_ued!V$54=0,"",ISI_ued!V$54/V$9)</f>
        <v>7.8117244929471655E-2</v>
      </c>
      <c r="W64" s="255">
        <f>IF(ISI_ued!W$54=0,"",ISI_ued!W$54/W$9)</f>
        <v>7.6814976719524045E-2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5.090402648723046</v>
      </c>
      <c r="C65" s="256">
        <f t="shared" si="21"/>
        <v>5.5043533877350761</v>
      </c>
      <c r="D65" s="256">
        <f t="shared" si="21"/>
        <v>5.5076512436839682</v>
      </c>
      <c r="E65" s="256">
        <f t="shared" si="21"/>
        <v>5.3816402795012213</v>
      </c>
      <c r="F65" s="256">
        <f t="shared" si="21"/>
        <v>5.4746701674916194</v>
      </c>
      <c r="G65" s="256">
        <f t="shared" si="21"/>
        <v>5.2112560793023226</v>
      </c>
      <c r="H65" s="256">
        <f t="shared" si="21"/>
        <v>4.9893812913010001</v>
      </c>
      <c r="I65" s="256">
        <f t="shared" si="21"/>
        <v>5.1450787901643515</v>
      </c>
      <c r="J65" s="256">
        <f t="shared" si="21"/>
        <v>4.998226931245326</v>
      </c>
      <c r="K65" s="256">
        <f t="shared" si="21"/>
        <v>4.1453049243362807</v>
      </c>
      <c r="L65" s="256">
        <f t="shared" si="21"/>
        <v>5.4385654527062242</v>
      </c>
      <c r="M65" s="256">
        <f t="shared" si="21"/>
        <v>5.1683410301464656</v>
      </c>
      <c r="N65" s="256">
        <f t="shared" si="21"/>
        <v>4.9497209723904598</v>
      </c>
      <c r="O65" s="256">
        <f t="shared" si="21"/>
        <v>5.0483092808748573</v>
      </c>
      <c r="P65" s="256">
        <f t="shared" si="21"/>
        <v>5.0901419236185204</v>
      </c>
      <c r="Q65" s="256">
        <f t="shared" si="21"/>
        <v>5.0012347509844739</v>
      </c>
      <c r="R65" s="256">
        <f t="shared" si="21"/>
        <v>5.5220191290041507</v>
      </c>
      <c r="S65" s="256">
        <f t="shared" si="21"/>
        <v>4.9841418101951787</v>
      </c>
      <c r="T65" s="256">
        <f t="shared" si="21"/>
        <v>4.6269234197645508</v>
      </c>
      <c r="U65" s="256">
        <f t="shared" si="21"/>
        <v>5.9080346370360326</v>
      </c>
      <c r="V65" s="256">
        <f t="shared" si="21"/>
        <v>4.9700868975013481</v>
      </c>
      <c r="W65" s="256">
        <f t="shared" si="21"/>
        <v>5.1985579408200122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6.1464179941692896</v>
      </c>
      <c r="C66" s="257">
        <f t="shared" si="22"/>
        <v>6.5196164719782974</v>
      </c>
      <c r="D66" s="257">
        <f t="shared" si="22"/>
        <v>6.5246337087669461</v>
      </c>
      <c r="E66" s="257">
        <f t="shared" si="22"/>
        <v>6.2850092783610689</v>
      </c>
      <c r="F66" s="257">
        <f t="shared" si="22"/>
        <v>6.3877928805698421</v>
      </c>
      <c r="G66" s="257">
        <f t="shared" si="22"/>
        <v>6.0679207624666773</v>
      </c>
      <c r="H66" s="257">
        <f t="shared" si="22"/>
        <v>5.8875709552686173</v>
      </c>
      <c r="I66" s="257">
        <f t="shared" si="22"/>
        <v>6.0685296123384074</v>
      </c>
      <c r="J66" s="257">
        <f t="shared" si="22"/>
        <v>5.8757225432089326</v>
      </c>
      <c r="K66" s="257">
        <f t="shared" si="22"/>
        <v>4.8232905501673642</v>
      </c>
      <c r="L66" s="257">
        <f t="shared" si="22"/>
        <v>6.3317518028611399</v>
      </c>
      <c r="M66" s="257">
        <f t="shared" si="22"/>
        <v>6.1369824067263368</v>
      </c>
      <c r="N66" s="257">
        <f t="shared" si="22"/>
        <v>5.8094793935517179</v>
      </c>
      <c r="O66" s="257">
        <f t="shared" si="22"/>
        <v>5.9082483585178469</v>
      </c>
      <c r="P66" s="257">
        <f t="shared" si="22"/>
        <v>5.9554569724123585</v>
      </c>
      <c r="Q66" s="257">
        <f t="shared" si="22"/>
        <v>6.016383478458331</v>
      </c>
      <c r="R66" s="257">
        <f t="shared" si="22"/>
        <v>6.6519192856975202</v>
      </c>
      <c r="S66" s="257">
        <f t="shared" si="22"/>
        <v>6.0605798228862815</v>
      </c>
      <c r="T66" s="257">
        <f t="shared" si="22"/>
        <v>5.6340654805948969</v>
      </c>
      <c r="U66" s="257">
        <f t="shared" si="22"/>
        <v>7.0170434531678527</v>
      </c>
      <c r="V66" s="257">
        <f t="shared" si="22"/>
        <v>5.851898568328985</v>
      </c>
      <c r="W66" s="257">
        <f t="shared" si="22"/>
        <v>6.13536158945276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1.6296654900176542</v>
      </c>
      <c r="C67" s="258">
        <f t="shared" si="23"/>
        <v>1.6815827231693115</v>
      </c>
      <c r="D67" s="258">
        <f t="shared" si="23"/>
        <v>1.6886524259910987</v>
      </c>
      <c r="E67" s="258">
        <f t="shared" si="23"/>
        <v>1.6933033416970287</v>
      </c>
      <c r="F67" s="258">
        <f t="shared" si="23"/>
        <v>1.6805962552662945</v>
      </c>
      <c r="G67" s="258">
        <f t="shared" si="23"/>
        <v>1.6100054965889603</v>
      </c>
      <c r="H67" s="258">
        <f t="shared" si="23"/>
        <v>1.618870988193807</v>
      </c>
      <c r="I67" s="258">
        <f t="shared" si="23"/>
        <v>1.6435164744735509</v>
      </c>
      <c r="J67" s="258">
        <f t="shared" si="23"/>
        <v>1.6045462774633155</v>
      </c>
      <c r="K67" s="258">
        <f t="shared" si="23"/>
        <v>1.4061146120923038</v>
      </c>
      <c r="L67" s="258">
        <f t="shared" si="23"/>
        <v>1.6367280769049699</v>
      </c>
      <c r="M67" s="258">
        <f t="shared" si="23"/>
        <v>1.5749450243679732</v>
      </c>
      <c r="N67" s="258">
        <f t="shared" si="23"/>
        <v>1.5478101821825387</v>
      </c>
      <c r="O67" s="258">
        <f t="shared" si="23"/>
        <v>1.5148862660457818</v>
      </c>
      <c r="P67" s="258">
        <f t="shared" si="23"/>
        <v>1.5244168155792341</v>
      </c>
      <c r="Q67" s="258">
        <f t="shared" si="23"/>
        <v>1.5697627088399788</v>
      </c>
      <c r="R67" s="258">
        <f t="shared" si="23"/>
        <v>1.6305439176815415</v>
      </c>
      <c r="S67" s="258">
        <f t="shared" si="23"/>
        <v>1.5529694552618838</v>
      </c>
      <c r="T67" s="258">
        <f t="shared" si="23"/>
        <v>1.5444234414369757</v>
      </c>
      <c r="U67" s="258">
        <f t="shared" si="23"/>
        <v>1.6914649328638123</v>
      </c>
      <c r="V67" s="258">
        <f t="shared" si="23"/>
        <v>1.4986765484756384</v>
      </c>
      <c r="W67" s="258">
        <f t="shared" si="23"/>
        <v>1.5366002717511476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SE: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883.56170579033119</v>
      </c>
      <c r="C5" s="225">
        <v>849.7709572014129</v>
      </c>
      <c r="D5" s="225">
        <v>856.49161636879205</v>
      </c>
      <c r="E5" s="225">
        <v>879.76316926942582</v>
      </c>
      <c r="F5" s="225">
        <v>898.74474931447298</v>
      </c>
      <c r="G5" s="225">
        <v>909.62268459833103</v>
      </c>
      <c r="H5" s="225">
        <v>895.57273906713215</v>
      </c>
      <c r="I5" s="225">
        <v>895.96081151317571</v>
      </c>
      <c r="J5" s="225">
        <v>868.04749507127462</v>
      </c>
      <c r="K5" s="225">
        <v>602.20595231782863</v>
      </c>
      <c r="L5" s="225">
        <v>787.85769853587215</v>
      </c>
      <c r="M5" s="225">
        <v>766.56785758861668</v>
      </c>
      <c r="N5" s="225">
        <v>735.81738294253057</v>
      </c>
      <c r="O5" s="225">
        <v>722.12341347043605</v>
      </c>
      <c r="P5" s="225">
        <v>707.9087405405237</v>
      </c>
      <c r="Q5" s="225">
        <v>697.90380511469721</v>
      </c>
      <c r="R5" s="225">
        <v>670.62885369842979</v>
      </c>
      <c r="S5" s="225">
        <v>695.77764174226684</v>
      </c>
      <c r="T5" s="225">
        <v>713.70423552490911</v>
      </c>
      <c r="U5" s="225">
        <v>745.64730724535048</v>
      </c>
      <c r="V5" s="225">
        <v>700.02219971962438</v>
      </c>
      <c r="W5" s="225">
        <v>724.52359024017437</v>
      </c>
      <c r="DA5" s="89" t="s">
        <v>154</v>
      </c>
    </row>
    <row r="6" spans="1:105" ht="12" customHeight="1" x14ac:dyDescent="0.25">
      <c r="A6" s="55" t="s">
        <v>92</v>
      </c>
      <c r="B6" s="261">
        <v>2.892816477282572</v>
      </c>
      <c r="C6" s="261">
        <v>2.8995369136255569</v>
      </c>
      <c r="D6" s="261">
        <v>2.9228838320727091</v>
      </c>
      <c r="E6" s="261">
        <v>3.0136788257194449</v>
      </c>
      <c r="F6" s="261">
        <v>3.0946983628888058</v>
      </c>
      <c r="G6" s="261">
        <v>3.191121660220309</v>
      </c>
      <c r="H6" s="261">
        <v>3.0927670584452649</v>
      </c>
      <c r="I6" s="261">
        <v>3.07127692725552</v>
      </c>
      <c r="J6" s="261">
        <v>3.0145839844207538</v>
      </c>
      <c r="K6" s="261">
        <v>2.1672330435185101</v>
      </c>
      <c r="L6" s="261">
        <v>2.7611124578055941</v>
      </c>
      <c r="M6" s="261">
        <v>2.7705329349217451</v>
      </c>
      <c r="N6" s="261">
        <v>2.588314413754663</v>
      </c>
      <c r="O6" s="261">
        <v>2.5934257779537351</v>
      </c>
      <c r="P6" s="261">
        <v>2.5228005445832662</v>
      </c>
      <c r="Q6" s="261">
        <v>2.4316749712224719</v>
      </c>
      <c r="R6" s="261">
        <v>2.348445464993651</v>
      </c>
      <c r="S6" s="261">
        <v>2.449197610384855</v>
      </c>
      <c r="T6" s="261">
        <v>2.4867102586618151</v>
      </c>
      <c r="U6" s="261">
        <v>2.6239408315011481</v>
      </c>
      <c r="V6" s="261">
        <v>2.4368183154444121</v>
      </c>
      <c r="W6" s="261">
        <v>2.54877893259451</v>
      </c>
      <c r="DA6" s="67" t="s">
        <v>155</v>
      </c>
    </row>
    <row r="7" spans="1:105" ht="12" customHeight="1" x14ac:dyDescent="0.25">
      <c r="A7" s="202" t="s">
        <v>93</v>
      </c>
      <c r="B7" s="226">
        <v>1.5428354545507039</v>
      </c>
      <c r="C7" s="226">
        <v>1.546419687266964</v>
      </c>
      <c r="D7" s="226">
        <v>1.5588713771054441</v>
      </c>
      <c r="E7" s="226">
        <v>1.607295373717037</v>
      </c>
      <c r="F7" s="226">
        <v>1.6505057935406959</v>
      </c>
      <c r="G7" s="226">
        <v>1.701931552117498</v>
      </c>
      <c r="H7" s="226">
        <v>1.6494757645041409</v>
      </c>
      <c r="I7" s="226">
        <v>1.6380143612029441</v>
      </c>
      <c r="J7" s="226">
        <v>1.6077781250244021</v>
      </c>
      <c r="K7" s="226">
        <v>1.1558576232098721</v>
      </c>
      <c r="L7" s="226">
        <v>1.4725933108296501</v>
      </c>
      <c r="M7" s="226">
        <v>1.477617565291597</v>
      </c>
      <c r="N7" s="226">
        <v>1.380434354002487</v>
      </c>
      <c r="O7" s="226">
        <v>1.3831604149086589</v>
      </c>
      <c r="P7" s="226">
        <v>1.345493623777742</v>
      </c>
      <c r="Q7" s="226">
        <v>1.2968933179853179</v>
      </c>
      <c r="R7" s="226">
        <v>1.252504247996614</v>
      </c>
      <c r="S7" s="226">
        <v>1.306238725538589</v>
      </c>
      <c r="T7" s="226">
        <v>1.3262454712863021</v>
      </c>
      <c r="U7" s="226">
        <v>1.3994351101339459</v>
      </c>
      <c r="V7" s="226">
        <v>1.299636434903686</v>
      </c>
      <c r="W7" s="226">
        <v>1.3593487640504049</v>
      </c>
      <c r="DA7" s="174" t="s">
        <v>156</v>
      </c>
    </row>
    <row r="8" spans="1:105" ht="12" customHeight="1" x14ac:dyDescent="0.25">
      <c r="A8" s="202" t="s">
        <v>94</v>
      </c>
      <c r="B8" s="226">
        <v>38.570886363767613</v>
      </c>
      <c r="C8" s="226">
        <v>38.660492181674087</v>
      </c>
      <c r="D8" s="226">
        <v>38.971784427636123</v>
      </c>
      <c r="E8" s="226">
        <v>40.182384342925943</v>
      </c>
      <c r="F8" s="226">
        <v>41.26264483851741</v>
      </c>
      <c r="G8" s="226">
        <v>42.548288802937449</v>
      </c>
      <c r="H8" s="226">
        <v>41.236894112603537</v>
      </c>
      <c r="I8" s="226">
        <v>40.950359030073592</v>
      </c>
      <c r="J8" s="226">
        <v>40.19445312561006</v>
      </c>
      <c r="K8" s="226">
        <v>28.8964405802468</v>
      </c>
      <c r="L8" s="226">
        <v>36.814832770741241</v>
      </c>
      <c r="M8" s="226">
        <v>36.940439132289939</v>
      </c>
      <c r="N8" s="226">
        <v>34.510858850062192</v>
      </c>
      <c r="O8" s="226">
        <v>34.579010372716482</v>
      </c>
      <c r="P8" s="226">
        <v>33.63734059444355</v>
      </c>
      <c r="Q8" s="226">
        <v>32.422332949632967</v>
      </c>
      <c r="R8" s="226">
        <v>31.31260619991534</v>
      </c>
      <c r="S8" s="226">
        <v>32.655968138464743</v>
      </c>
      <c r="T8" s="226">
        <v>33.156136782157539</v>
      </c>
      <c r="U8" s="226">
        <v>34.985877753348653</v>
      </c>
      <c r="V8" s="226">
        <v>32.490910872592167</v>
      </c>
      <c r="W8" s="226">
        <v>33.983719101260128</v>
      </c>
      <c r="DA8" s="174" t="s">
        <v>157</v>
      </c>
    </row>
    <row r="9" spans="1:105" ht="12" customHeight="1" x14ac:dyDescent="0.25">
      <c r="A9" s="202" t="s">
        <v>95</v>
      </c>
      <c r="B9" s="226">
        <v>0.96427215909419028</v>
      </c>
      <c r="C9" s="226">
        <v>0.96651230454185244</v>
      </c>
      <c r="D9" s="226">
        <v>0.97429461069090295</v>
      </c>
      <c r="E9" s="226">
        <v>1.0045596085731481</v>
      </c>
      <c r="F9" s="226">
        <v>1.031566120962935</v>
      </c>
      <c r="G9" s="226">
        <v>1.0637072200734361</v>
      </c>
      <c r="H9" s="226">
        <v>1.0309223528150879</v>
      </c>
      <c r="I9" s="226">
        <v>1.0237589757518399</v>
      </c>
      <c r="J9" s="226">
        <v>1.0048613281402521</v>
      </c>
      <c r="K9" s="226">
        <v>0.72241101450616996</v>
      </c>
      <c r="L9" s="226">
        <v>0.92037081926853104</v>
      </c>
      <c r="M9" s="226">
        <v>0.92351097830724871</v>
      </c>
      <c r="N9" s="226">
        <v>0.86277147125155462</v>
      </c>
      <c r="O9" s="226">
        <v>0.8644752593179118</v>
      </c>
      <c r="P9" s="226">
        <v>0.84093351486108858</v>
      </c>
      <c r="Q9" s="226">
        <v>0.81055832374082382</v>
      </c>
      <c r="R9" s="226">
        <v>0.78281515499788357</v>
      </c>
      <c r="S9" s="226">
        <v>0.81639920346161854</v>
      </c>
      <c r="T9" s="226">
        <v>0.82890341955393854</v>
      </c>
      <c r="U9" s="226">
        <v>0.87464694383371611</v>
      </c>
      <c r="V9" s="226">
        <v>0.81227277181480406</v>
      </c>
      <c r="W9" s="226">
        <v>0.84959297753150342</v>
      </c>
      <c r="DA9" s="174" t="s">
        <v>158</v>
      </c>
    </row>
    <row r="10" spans="1:105" ht="12" customHeight="1" x14ac:dyDescent="0.25">
      <c r="A10" s="56" t="s">
        <v>96</v>
      </c>
      <c r="B10" s="262">
        <v>1.9682614907089739</v>
      </c>
      <c r="C10" s="262">
        <v>1.9594849285353859</v>
      </c>
      <c r="D10" s="262">
        <v>1.9741072365411241</v>
      </c>
      <c r="E10" s="262">
        <v>2.0485773239608069</v>
      </c>
      <c r="F10" s="262">
        <v>2.09502351526596</v>
      </c>
      <c r="G10" s="262">
        <v>2.1393730996931821</v>
      </c>
      <c r="H10" s="262">
        <v>2.073602428817904</v>
      </c>
      <c r="I10" s="262">
        <v>2.0597866995480119</v>
      </c>
      <c r="J10" s="262">
        <v>2.0180593098020321</v>
      </c>
      <c r="K10" s="262">
        <v>1.447285270610903</v>
      </c>
      <c r="L10" s="262">
        <v>1.856022384776632</v>
      </c>
      <c r="M10" s="262">
        <v>1.8519537540911259</v>
      </c>
      <c r="N10" s="262">
        <v>1.726636033451465</v>
      </c>
      <c r="O10" s="262">
        <v>1.7226261610708491</v>
      </c>
      <c r="P10" s="262">
        <v>1.6751618631274261</v>
      </c>
      <c r="Q10" s="262">
        <v>1.5953418857289099</v>
      </c>
      <c r="R10" s="262">
        <v>1.589699802718699</v>
      </c>
      <c r="S10" s="262">
        <v>1.6339674399588531</v>
      </c>
      <c r="T10" s="262">
        <v>1.654737647531856</v>
      </c>
      <c r="U10" s="262">
        <v>1.7368317601640479</v>
      </c>
      <c r="V10" s="262">
        <v>1.602398005647627</v>
      </c>
      <c r="W10" s="262">
        <v>1.6840333395296641</v>
      </c>
      <c r="DA10" s="68" t="s">
        <v>159</v>
      </c>
    </row>
    <row r="11" spans="1:105" ht="12" customHeight="1" x14ac:dyDescent="0.25">
      <c r="A11" s="37" t="s">
        <v>160</v>
      </c>
      <c r="B11" s="228">
        <v>0.1932133035428574</v>
      </c>
      <c r="C11" s="228">
        <v>0.15352814795664069</v>
      </c>
      <c r="D11" s="228">
        <v>0.15358572028144959</v>
      </c>
      <c r="E11" s="228">
        <v>0.2030643654063721</v>
      </c>
      <c r="F11" s="228">
        <v>0.1864727826066358</v>
      </c>
      <c r="G11" s="228">
        <v>0.1271728082167517</v>
      </c>
      <c r="H11" s="228">
        <v>0.1241580725417495</v>
      </c>
      <c r="I11" s="228">
        <v>0.12777843917484269</v>
      </c>
      <c r="J11" s="228">
        <v>0.12293287419286281</v>
      </c>
      <c r="K11" s="228">
        <v>9.5448510694087677E-2</v>
      </c>
      <c r="L11" s="228">
        <v>0.14067592236532689</v>
      </c>
      <c r="M11" s="228">
        <v>0.1060731298688012</v>
      </c>
      <c r="N11" s="228">
        <v>9.1995267558453123E-2</v>
      </c>
      <c r="O11" s="228">
        <v>8.1208600133646711E-2</v>
      </c>
      <c r="P11" s="228">
        <v>7.7235005114029434E-2</v>
      </c>
      <c r="Q11" s="228">
        <v>7.2238165187485048E-2</v>
      </c>
      <c r="R11" s="228">
        <v>0.16037729408288101</v>
      </c>
      <c r="S11" s="228">
        <v>0.147723338031826</v>
      </c>
      <c r="T11" s="228">
        <v>0.14800718588449779</v>
      </c>
      <c r="U11" s="228">
        <v>0.14825359249091671</v>
      </c>
      <c r="V11" s="228">
        <v>0.12105842311705201</v>
      </c>
      <c r="W11" s="228">
        <v>0.12620480502509479</v>
      </c>
      <c r="DA11" s="69" t="s">
        <v>161</v>
      </c>
    </row>
    <row r="12" spans="1:105" ht="12" customHeight="1" x14ac:dyDescent="0.25">
      <c r="A12" s="37" t="s">
        <v>162</v>
      </c>
      <c r="B12" s="228">
        <v>6.8298249719156587E-2</v>
      </c>
      <c r="C12" s="228">
        <v>6.3238655705850647E-2</v>
      </c>
      <c r="D12" s="228">
        <v>7.1813937808793929E-2</v>
      </c>
      <c r="E12" s="228">
        <v>6.4246869994799574E-2</v>
      </c>
      <c r="F12" s="228">
        <v>7.4482171666812647E-2</v>
      </c>
      <c r="G12" s="228">
        <v>7.4343262373876839E-2</v>
      </c>
      <c r="H12" s="228">
        <v>7.9306748583561459E-2</v>
      </c>
      <c r="I12" s="228">
        <v>8.5711973758286528E-2</v>
      </c>
      <c r="J12" s="228">
        <v>8.3502589617903883E-2</v>
      </c>
      <c r="K12" s="228">
        <v>7.0128958052161169E-2</v>
      </c>
      <c r="L12" s="228">
        <v>7.2273474654373532E-2</v>
      </c>
      <c r="M12" s="228">
        <v>5.9818245390181983E-2</v>
      </c>
      <c r="N12" s="228">
        <v>7.7938297424807526E-2</v>
      </c>
      <c r="O12" s="228">
        <v>8.8693003715603458E-2</v>
      </c>
      <c r="P12" s="228">
        <v>8.7056004371789425E-2</v>
      </c>
      <c r="Q12" s="228">
        <v>0.19187801539954269</v>
      </c>
      <c r="R12" s="228">
        <v>5.3863535695148047E-2</v>
      </c>
      <c r="S12" s="228">
        <v>0.1325841868077717</v>
      </c>
      <c r="T12" s="228">
        <v>0.16844433882931709</v>
      </c>
      <c r="U12" s="228">
        <v>0.18877922942104869</v>
      </c>
      <c r="V12" s="228">
        <v>0.2080572751781484</v>
      </c>
      <c r="W12" s="228">
        <v>0.15116341289259549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1.7067499374469599</v>
      </c>
      <c r="C15" s="228">
        <v>1.742718124872894</v>
      </c>
      <c r="D15" s="228">
        <v>1.7487075784508801</v>
      </c>
      <c r="E15" s="228">
        <v>1.781266088559635</v>
      </c>
      <c r="F15" s="228">
        <v>1.834068560992512</v>
      </c>
      <c r="G15" s="228">
        <v>1.937857029102553</v>
      </c>
      <c r="H15" s="228">
        <v>1.870137607692594</v>
      </c>
      <c r="I15" s="228">
        <v>1.846296286614882</v>
      </c>
      <c r="J15" s="228">
        <v>1.811623845991265</v>
      </c>
      <c r="K15" s="228">
        <v>1.2817078018646539</v>
      </c>
      <c r="L15" s="228">
        <v>1.6430729877569319</v>
      </c>
      <c r="M15" s="228">
        <v>1.6860623788321421</v>
      </c>
      <c r="N15" s="228">
        <v>1.556702468468204</v>
      </c>
      <c r="O15" s="228">
        <v>1.552724557221598</v>
      </c>
      <c r="P15" s="228">
        <v>1.5108708536416069</v>
      </c>
      <c r="Q15" s="228">
        <v>1.331225705141883</v>
      </c>
      <c r="R15" s="228">
        <v>1.3754589729406701</v>
      </c>
      <c r="S15" s="228">
        <v>1.353659915119255</v>
      </c>
      <c r="T15" s="228">
        <v>1.3382861228180409</v>
      </c>
      <c r="U15" s="228">
        <v>1.3997989382520819</v>
      </c>
      <c r="V15" s="228">
        <v>1.2732823073524271</v>
      </c>
      <c r="W15" s="228">
        <v>1.4066651216119741</v>
      </c>
      <c r="DA15" s="69" t="s">
        <v>166</v>
      </c>
    </row>
    <row r="16" spans="1:105" ht="12" customHeight="1" x14ac:dyDescent="0.25">
      <c r="A16" s="57" t="s">
        <v>167</v>
      </c>
      <c r="B16" s="263">
        <v>179.03221496893991</v>
      </c>
      <c r="C16" s="263">
        <v>175.06127236888869</v>
      </c>
      <c r="D16" s="263">
        <v>175.2359305778466</v>
      </c>
      <c r="E16" s="263">
        <v>179.8809162916495</v>
      </c>
      <c r="F16" s="263">
        <v>183.90476806534099</v>
      </c>
      <c r="G16" s="263">
        <v>188.3681354727361</v>
      </c>
      <c r="H16" s="263">
        <v>181.49933622665591</v>
      </c>
      <c r="I16" s="263">
        <v>181.04842091315911</v>
      </c>
      <c r="J16" s="263">
        <v>176.33889126579811</v>
      </c>
      <c r="K16" s="263">
        <v>125.4566211146609</v>
      </c>
      <c r="L16" s="263">
        <v>160.54630220843109</v>
      </c>
      <c r="M16" s="263">
        <v>159.4413257432916</v>
      </c>
      <c r="N16" s="263">
        <v>151.8343095720283</v>
      </c>
      <c r="O16" s="263">
        <v>151.54686855610359</v>
      </c>
      <c r="P16" s="263">
        <v>147.69609272818869</v>
      </c>
      <c r="Q16" s="263">
        <v>144.54419324646409</v>
      </c>
      <c r="R16" s="263">
        <v>138.46077781173079</v>
      </c>
      <c r="S16" s="263">
        <v>144.05434777946479</v>
      </c>
      <c r="T16" s="263">
        <v>146.6836493933547</v>
      </c>
      <c r="U16" s="263">
        <v>154.3106234779932</v>
      </c>
      <c r="V16" s="263">
        <v>143.4788196654608</v>
      </c>
      <c r="W16" s="263">
        <v>148.55407263604911</v>
      </c>
      <c r="DA16" s="70" t="s">
        <v>168</v>
      </c>
    </row>
    <row r="17" spans="1:105" ht="12" customHeight="1" x14ac:dyDescent="0.25">
      <c r="A17" s="18" t="s">
        <v>30</v>
      </c>
      <c r="B17" s="232">
        <v>5.7718445282522097</v>
      </c>
      <c r="C17" s="232">
        <v>3.1661392151758911</v>
      </c>
      <c r="D17" s="232">
        <v>3.014740849181611</v>
      </c>
      <c r="E17" s="232">
        <v>3.0438375698054241</v>
      </c>
      <c r="F17" s="232">
        <v>2.8666509518462422</v>
      </c>
      <c r="G17" s="232">
        <v>2.8847099310749851</v>
      </c>
      <c r="H17" s="232">
        <v>2.9164498362194311</v>
      </c>
      <c r="I17" s="232">
        <v>2.996167943893278</v>
      </c>
      <c r="J17" s="232">
        <v>2.3392960597171211</v>
      </c>
      <c r="K17" s="232">
        <v>2.695187469048558</v>
      </c>
      <c r="L17" s="232">
        <v>2.6600649189424441</v>
      </c>
      <c r="M17" s="232">
        <v>2.5076047488705022</v>
      </c>
      <c r="N17" s="232">
        <v>1.658646257969056</v>
      </c>
      <c r="O17" s="232">
        <v>2.3249831061161901</v>
      </c>
      <c r="P17" s="232">
        <v>1.8032105613857969</v>
      </c>
      <c r="Q17" s="232">
        <v>1.5696701558083721</v>
      </c>
      <c r="R17" s="232">
        <v>2.2613730898717659</v>
      </c>
      <c r="S17" s="232">
        <v>2.5309179833456832</v>
      </c>
      <c r="T17" s="232">
        <v>2.8723712185427179</v>
      </c>
      <c r="U17" s="232">
        <v>2.4104801267948091</v>
      </c>
      <c r="V17" s="232">
        <v>1.43887363000643</v>
      </c>
      <c r="W17" s="232">
        <v>1.4985057619151629</v>
      </c>
      <c r="DA17" s="71" t="s">
        <v>169</v>
      </c>
    </row>
    <row r="18" spans="1:105" ht="12" customHeight="1" x14ac:dyDescent="0.25">
      <c r="A18" s="18" t="s">
        <v>70</v>
      </c>
      <c r="B18" s="232">
        <v>22.655289683508538</v>
      </c>
      <c r="C18" s="232">
        <v>22.121636057624269</v>
      </c>
      <c r="D18" s="232">
        <v>22.790194998364949</v>
      </c>
      <c r="E18" s="232">
        <v>23.680197097847401</v>
      </c>
      <c r="F18" s="232">
        <v>23.030490953229151</v>
      </c>
      <c r="G18" s="232">
        <v>19.43390723939434</v>
      </c>
      <c r="H18" s="232">
        <v>20.35611035155528</v>
      </c>
      <c r="I18" s="232">
        <v>19.865723164829198</v>
      </c>
      <c r="J18" s="232">
        <v>17.552636548523012</v>
      </c>
      <c r="K18" s="232">
        <v>15.54715291898089</v>
      </c>
      <c r="L18" s="232">
        <v>18.673990729925901</v>
      </c>
      <c r="M18" s="232">
        <v>14.66526501951822</v>
      </c>
      <c r="N18" s="232">
        <v>14.507155366193651</v>
      </c>
      <c r="O18" s="232">
        <v>14.583696303847191</v>
      </c>
      <c r="P18" s="232">
        <v>11.87644008548153</v>
      </c>
      <c r="Q18" s="232">
        <v>5.1158635795372804</v>
      </c>
      <c r="R18" s="232">
        <v>3.945869678417218</v>
      </c>
      <c r="S18" s="232">
        <v>4.5358900089265397</v>
      </c>
      <c r="T18" s="232">
        <v>5.5260652859381043</v>
      </c>
      <c r="U18" s="232">
        <v>4.2951865043541018</v>
      </c>
      <c r="V18" s="232">
        <v>2.9215989349235012</v>
      </c>
      <c r="W18" s="232">
        <v>2.8390637492722859</v>
      </c>
      <c r="DA18" s="71" t="s">
        <v>170</v>
      </c>
    </row>
    <row r="19" spans="1:105" ht="12" customHeight="1" x14ac:dyDescent="0.25">
      <c r="A19" s="18" t="s">
        <v>162</v>
      </c>
      <c r="B19" s="232">
        <v>3.9647691946530008</v>
      </c>
      <c r="C19" s="232">
        <v>3.5382143174373151</v>
      </c>
      <c r="D19" s="232">
        <v>4.0609232662003816</v>
      </c>
      <c r="E19" s="232">
        <v>3.66716156304286</v>
      </c>
      <c r="F19" s="232">
        <v>4.2697950036573973</v>
      </c>
      <c r="G19" s="232">
        <v>4.3743041361856534</v>
      </c>
      <c r="H19" s="232">
        <v>4.7165572879815034</v>
      </c>
      <c r="I19" s="232">
        <v>5.1106707313017594</v>
      </c>
      <c r="J19" s="232">
        <v>5.1251290757951287</v>
      </c>
      <c r="K19" s="232">
        <v>4.3408948054037104</v>
      </c>
      <c r="L19" s="232">
        <v>4.4830450671566684</v>
      </c>
      <c r="M19" s="232">
        <v>3.9471718594722272</v>
      </c>
      <c r="N19" s="232">
        <v>4.7577170867474514</v>
      </c>
      <c r="O19" s="232">
        <v>5.3523332940720092</v>
      </c>
      <c r="P19" s="232">
        <v>5.3630181039145342</v>
      </c>
      <c r="Q19" s="232">
        <v>12.62676997360893</v>
      </c>
      <c r="R19" s="232">
        <v>3.630153132637401</v>
      </c>
      <c r="S19" s="232">
        <v>9.1212283803400194</v>
      </c>
      <c r="T19" s="232">
        <v>11.69348728010395</v>
      </c>
      <c r="U19" s="232">
        <v>12.91527953084533</v>
      </c>
      <c r="V19" s="232">
        <v>14.34704145065511</v>
      </c>
      <c r="W19" s="232">
        <v>10.676493886556679</v>
      </c>
      <c r="DA19" s="71" t="s">
        <v>171</v>
      </c>
    </row>
    <row r="20" spans="1:105" ht="12" customHeight="1" x14ac:dyDescent="0.25">
      <c r="A20" s="18" t="s">
        <v>36</v>
      </c>
      <c r="B20" s="232">
        <v>47.562083309370188</v>
      </c>
      <c r="C20" s="232">
        <v>48.729885931445359</v>
      </c>
      <c r="D20" s="232">
        <v>46.484430211288213</v>
      </c>
      <c r="E20" s="232">
        <v>47.816431789535521</v>
      </c>
      <c r="F20" s="232">
        <v>48.597277345658043</v>
      </c>
      <c r="G20" s="232">
        <v>47.653099087117909</v>
      </c>
      <c r="H20" s="232">
        <v>42.288773910086853</v>
      </c>
      <c r="I20" s="232">
        <v>42.988411782241499</v>
      </c>
      <c r="J20" s="232">
        <v>40.129996011335827</v>
      </c>
      <c r="K20" s="232">
        <v>23.537275793633661</v>
      </c>
      <c r="L20" s="232">
        <v>32.811170181919813</v>
      </c>
      <c r="M20" s="232">
        <v>27.064627695124582</v>
      </c>
      <c r="N20" s="232">
        <v>35.882413568702603</v>
      </c>
      <c r="O20" s="232">
        <v>35.583996675115898</v>
      </c>
      <c r="P20" s="232">
        <v>35.577388622601752</v>
      </c>
      <c r="Q20" s="232">
        <v>37.628936553131531</v>
      </c>
      <c r="R20" s="232">
        <v>35.92381002056603</v>
      </c>
      <c r="S20" s="232">
        <v>34.740264233399976</v>
      </c>
      <c r="T20" s="232">
        <v>33.687257206483032</v>
      </c>
      <c r="U20" s="232">
        <v>38.922814457460582</v>
      </c>
      <c r="V20" s="232">
        <v>36.969357718330087</v>
      </c>
      <c r="W20" s="232">
        <v>34.188907778367053</v>
      </c>
      <c r="DA20" s="71" t="s">
        <v>172</v>
      </c>
    </row>
    <row r="21" spans="1:105" ht="12" customHeight="1" x14ac:dyDescent="0.25">
      <c r="A21" s="18" t="s">
        <v>38</v>
      </c>
      <c r="B21" s="232">
        <v>99.078228253155942</v>
      </c>
      <c r="C21" s="232">
        <v>97.505396847205844</v>
      </c>
      <c r="D21" s="232">
        <v>98.885641252811425</v>
      </c>
      <c r="E21" s="232">
        <v>101.6732882714183</v>
      </c>
      <c r="F21" s="232">
        <v>105.1405538109501</v>
      </c>
      <c r="G21" s="232">
        <v>114.0221150789632</v>
      </c>
      <c r="H21" s="232">
        <v>111.22144484081289</v>
      </c>
      <c r="I21" s="232">
        <v>110.08744729089339</v>
      </c>
      <c r="J21" s="232">
        <v>111.19183357042699</v>
      </c>
      <c r="K21" s="232">
        <v>79.336110127594097</v>
      </c>
      <c r="L21" s="232">
        <v>101.9180313104863</v>
      </c>
      <c r="M21" s="232">
        <v>111.2566564203061</v>
      </c>
      <c r="N21" s="232">
        <v>95.028377292415527</v>
      </c>
      <c r="O21" s="232">
        <v>93.701859176952297</v>
      </c>
      <c r="P21" s="232">
        <v>93.076035354805114</v>
      </c>
      <c r="Q21" s="232">
        <v>87.602952984377978</v>
      </c>
      <c r="R21" s="232">
        <v>92.69957189023836</v>
      </c>
      <c r="S21" s="232">
        <v>93.126047173452619</v>
      </c>
      <c r="T21" s="232">
        <v>92.904468402286909</v>
      </c>
      <c r="U21" s="232">
        <v>95.766862858538403</v>
      </c>
      <c r="V21" s="232">
        <v>87.801947931545683</v>
      </c>
      <c r="W21" s="232">
        <v>99.351101459937937</v>
      </c>
      <c r="DA21" s="71" t="s">
        <v>173</v>
      </c>
    </row>
    <row r="22" spans="1:105" ht="12" customHeight="1" x14ac:dyDescent="0.25">
      <c r="A22" s="57" t="s">
        <v>174</v>
      </c>
      <c r="B22" s="263">
        <v>325.42207133525687</v>
      </c>
      <c r="C22" s="263">
        <v>295.09243200681323</v>
      </c>
      <c r="D22" s="263">
        <v>292.59541322045197</v>
      </c>
      <c r="E22" s="263">
        <v>298.38585290703497</v>
      </c>
      <c r="F22" s="263">
        <v>302.54553213903762</v>
      </c>
      <c r="G22" s="263">
        <v>305.60824034454811</v>
      </c>
      <c r="H22" s="263">
        <v>287.09245090707651</v>
      </c>
      <c r="I22" s="263">
        <v>290.64539825646312</v>
      </c>
      <c r="J22" s="263">
        <v>277.63981745430209</v>
      </c>
      <c r="K22" s="263">
        <v>194.1725609387085</v>
      </c>
      <c r="L22" s="263">
        <v>251.57203249629811</v>
      </c>
      <c r="M22" s="263">
        <v>240.6578672850288</v>
      </c>
      <c r="N22" s="263">
        <v>241.19141427902039</v>
      </c>
      <c r="O22" s="263">
        <v>239.19415579927511</v>
      </c>
      <c r="P22" s="263">
        <v>235.39546803878031</v>
      </c>
      <c r="Q22" s="263">
        <v>239.49181371430561</v>
      </c>
      <c r="R22" s="263">
        <v>222.86642143954151</v>
      </c>
      <c r="S22" s="263">
        <v>231.2028876759307</v>
      </c>
      <c r="T22" s="263">
        <v>238.4990874190203</v>
      </c>
      <c r="U22" s="263">
        <v>249.54110712871849</v>
      </c>
      <c r="V22" s="263">
        <v>231.65847302348561</v>
      </c>
      <c r="W22" s="263">
        <v>234.0633872757451</v>
      </c>
      <c r="DA22" s="70" t="s">
        <v>175</v>
      </c>
    </row>
    <row r="23" spans="1:105" ht="12" customHeight="1" x14ac:dyDescent="0.25">
      <c r="A23" s="18" t="s">
        <v>30</v>
      </c>
      <c r="B23" s="232">
        <v>13.56679084927123</v>
      </c>
      <c r="C23" s="232">
        <v>8.5148528790884406</v>
      </c>
      <c r="D23" s="232">
        <v>8.1635976821252818</v>
      </c>
      <c r="E23" s="232">
        <v>8.2197995755628064</v>
      </c>
      <c r="F23" s="232">
        <v>7.8624106930955211</v>
      </c>
      <c r="G23" s="232">
        <v>8.3708487617321179</v>
      </c>
      <c r="H23" s="232">
        <v>9.1307589314918118</v>
      </c>
      <c r="I23" s="232">
        <v>9.0152882788086046</v>
      </c>
      <c r="J23" s="232">
        <v>7.4167046764761793</v>
      </c>
      <c r="K23" s="232">
        <v>8.6819120239276941</v>
      </c>
      <c r="L23" s="232">
        <v>8.2799771796766439</v>
      </c>
      <c r="M23" s="232">
        <v>8.7895667404948092</v>
      </c>
      <c r="N23" s="232">
        <v>5.1624704717642258</v>
      </c>
      <c r="O23" s="232">
        <v>7.2418069019343223</v>
      </c>
      <c r="P23" s="232">
        <v>5.4906912392644953</v>
      </c>
      <c r="Q23" s="232">
        <v>4.4757972963293042</v>
      </c>
      <c r="R23" s="232">
        <v>7.1024944645529819</v>
      </c>
      <c r="S23" s="232">
        <v>7.9234939551521819</v>
      </c>
      <c r="T23" s="232">
        <v>8.6547203284145375</v>
      </c>
      <c r="U23" s="232">
        <v>7.0989304762033481</v>
      </c>
      <c r="V23" s="232">
        <v>4.2535614508095794</v>
      </c>
      <c r="W23" s="232">
        <v>4.738705158439287</v>
      </c>
      <c r="DA23" s="71" t="s">
        <v>176</v>
      </c>
    </row>
    <row r="24" spans="1:105" ht="12" customHeight="1" x14ac:dyDescent="0.25">
      <c r="A24" s="18" t="s">
        <v>40</v>
      </c>
      <c r="B24" s="232">
        <v>137.48925193429531</v>
      </c>
      <c r="C24" s="232">
        <v>86.517626827458542</v>
      </c>
      <c r="D24" s="232">
        <v>85.846947549629178</v>
      </c>
      <c r="E24" s="232">
        <v>87.188306105099485</v>
      </c>
      <c r="F24" s="232">
        <v>86.517626827388384</v>
      </c>
      <c r="G24" s="232">
        <v>89.871023216096503</v>
      </c>
      <c r="H24" s="232">
        <v>67.067927773321571</v>
      </c>
      <c r="I24" s="232">
        <v>77.128116939322794</v>
      </c>
      <c r="J24" s="232">
        <v>71.092003439538004</v>
      </c>
      <c r="K24" s="232">
        <v>45.606190885920618</v>
      </c>
      <c r="L24" s="232">
        <v>69.079965606487363</v>
      </c>
      <c r="M24" s="232">
        <v>71.762682717436576</v>
      </c>
      <c r="N24" s="232">
        <v>64.385210662329598</v>
      </c>
      <c r="O24" s="232">
        <v>59.019776440383183</v>
      </c>
      <c r="P24" s="232">
        <v>69.079965606450983</v>
      </c>
      <c r="Q24" s="232">
        <v>77.128116939149564</v>
      </c>
      <c r="R24" s="232">
        <v>79.140154772461074</v>
      </c>
      <c r="S24" s="232">
        <v>71.762682717382575</v>
      </c>
      <c r="T24" s="232">
        <v>76.457437661430959</v>
      </c>
      <c r="U24" s="232">
        <v>77.128116939242034</v>
      </c>
      <c r="V24" s="232">
        <v>67.067927773175668</v>
      </c>
      <c r="W24" s="232">
        <v>78.469475494725486</v>
      </c>
      <c r="DA24" s="71" t="s">
        <v>177</v>
      </c>
    </row>
    <row r="25" spans="1:105" ht="12" customHeight="1" x14ac:dyDescent="0.25">
      <c r="A25" s="18" t="s">
        <v>70</v>
      </c>
      <c r="B25" s="232">
        <v>53.251534281864139</v>
      </c>
      <c r="C25" s="232">
        <v>59.492796644112353</v>
      </c>
      <c r="D25" s="232">
        <v>61.713424924845818</v>
      </c>
      <c r="E25" s="232">
        <v>63.947720464785647</v>
      </c>
      <c r="F25" s="232">
        <v>63.166106156484958</v>
      </c>
      <c r="G25" s="232">
        <v>56.393295075556857</v>
      </c>
      <c r="H25" s="232">
        <v>63.730476037891918</v>
      </c>
      <c r="I25" s="232">
        <v>59.774760477952881</v>
      </c>
      <c r="J25" s="232">
        <v>55.650382957366944</v>
      </c>
      <c r="K25" s="232">
        <v>50.081493556658728</v>
      </c>
      <c r="L25" s="232">
        <v>58.126482551693357</v>
      </c>
      <c r="M25" s="232">
        <v>51.404163959316243</v>
      </c>
      <c r="N25" s="232">
        <v>45.152943762085712</v>
      </c>
      <c r="O25" s="232">
        <v>45.424980625057763</v>
      </c>
      <c r="P25" s="232">
        <v>36.163200752821822</v>
      </c>
      <c r="Q25" s="232">
        <v>14.587503172531431</v>
      </c>
      <c r="R25" s="232">
        <v>12.39314188106615</v>
      </c>
      <c r="S25" s="232">
        <v>14.200419493426059</v>
      </c>
      <c r="T25" s="232">
        <v>16.65054616116748</v>
      </c>
      <c r="U25" s="232">
        <v>12.649442755323831</v>
      </c>
      <c r="V25" s="232">
        <v>8.6367561022446377</v>
      </c>
      <c r="W25" s="232">
        <v>8.9779341366164296</v>
      </c>
      <c r="DA25" s="71" t="s">
        <v>178</v>
      </c>
    </row>
    <row r="26" spans="1:105" ht="12" customHeight="1" x14ac:dyDescent="0.25">
      <c r="A26" s="18" t="s">
        <v>162</v>
      </c>
      <c r="B26" s="232">
        <v>9.3192382723064888</v>
      </c>
      <c r="C26" s="232">
        <v>9.5154926300324973</v>
      </c>
      <c r="D26" s="232">
        <v>10.99654843375394</v>
      </c>
      <c r="E26" s="232">
        <v>9.9030688622937415</v>
      </c>
      <c r="F26" s="232">
        <v>11.71083695155167</v>
      </c>
      <c r="G26" s="232">
        <v>12.693351926786001</v>
      </c>
      <c r="H26" s="232">
        <v>14.76649694031963</v>
      </c>
      <c r="I26" s="232">
        <v>15.377699382527039</v>
      </c>
      <c r="J26" s="232">
        <v>16.24914838209504</v>
      </c>
      <c r="K26" s="232">
        <v>13.983170832618891</v>
      </c>
      <c r="L26" s="232">
        <v>13.95436276279929</v>
      </c>
      <c r="M26" s="232">
        <v>13.83548603928163</v>
      </c>
      <c r="N26" s="232">
        <v>14.80820509818439</v>
      </c>
      <c r="O26" s="232">
        <v>16.671331541506049</v>
      </c>
      <c r="P26" s="232">
        <v>16.33013756116765</v>
      </c>
      <c r="Q26" s="232">
        <v>36.004292175731678</v>
      </c>
      <c r="R26" s="232">
        <v>11.40154300301632</v>
      </c>
      <c r="S26" s="232">
        <v>28.555645979348778</v>
      </c>
      <c r="T26" s="232">
        <v>35.23355944379562</v>
      </c>
      <c r="U26" s="232">
        <v>38.03585453828876</v>
      </c>
      <c r="V26" s="232">
        <v>42.412357259894357</v>
      </c>
      <c r="W26" s="232">
        <v>33.762136883352127</v>
      </c>
      <c r="DA26" s="71" t="s">
        <v>179</v>
      </c>
    </row>
    <row r="27" spans="1:105" ht="12" customHeight="1" x14ac:dyDescent="0.25">
      <c r="A27" s="18" t="s">
        <v>36</v>
      </c>
      <c r="B27" s="232">
        <v>111.7952559975197</v>
      </c>
      <c r="C27" s="232">
        <v>131.0516630261213</v>
      </c>
      <c r="D27" s="232">
        <v>125.8748946300978</v>
      </c>
      <c r="E27" s="232">
        <v>129.1269578992933</v>
      </c>
      <c r="F27" s="232">
        <v>133.28855151051701</v>
      </c>
      <c r="G27" s="232">
        <v>138.2797213643766</v>
      </c>
      <c r="H27" s="232">
        <v>132.39679122405161</v>
      </c>
      <c r="I27" s="232">
        <v>129.34953317785181</v>
      </c>
      <c r="J27" s="232">
        <v>127.2315779988259</v>
      </c>
      <c r="K27" s="232">
        <v>75.819793639582542</v>
      </c>
      <c r="L27" s="232">
        <v>102.1312443956414</v>
      </c>
      <c r="M27" s="232">
        <v>94.865967828499564</v>
      </c>
      <c r="N27" s="232">
        <v>111.6825842846564</v>
      </c>
      <c r="O27" s="232">
        <v>110.8362602903938</v>
      </c>
      <c r="P27" s="232">
        <v>108.33147287907531</v>
      </c>
      <c r="Q27" s="232">
        <v>107.29610413056361</v>
      </c>
      <c r="R27" s="232">
        <v>112.829087318445</v>
      </c>
      <c r="S27" s="232">
        <v>108.7606455306211</v>
      </c>
      <c r="T27" s="232">
        <v>101.5028238242117</v>
      </c>
      <c r="U27" s="232">
        <v>114.6287624196605</v>
      </c>
      <c r="V27" s="232">
        <v>109.28787043736131</v>
      </c>
      <c r="W27" s="232">
        <v>108.1151356026118</v>
      </c>
      <c r="DA27" s="71" t="s">
        <v>180</v>
      </c>
    </row>
    <row r="28" spans="1:105" ht="12" customHeight="1" x14ac:dyDescent="0.25">
      <c r="A28" s="57" t="s">
        <v>181</v>
      </c>
      <c r="B28" s="263">
        <v>177.77698565438121</v>
      </c>
      <c r="C28" s="263">
        <v>178.13362054303619</v>
      </c>
      <c r="D28" s="263">
        <v>182.62509577107741</v>
      </c>
      <c r="E28" s="263">
        <v>188.67477259308239</v>
      </c>
      <c r="F28" s="263">
        <v>193.8679140861758</v>
      </c>
      <c r="G28" s="263">
        <v>194.9364950291255</v>
      </c>
      <c r="H28" s="263">
        <v>192.41008216151781</v>
      </c>
      <c r="I28" s="263">
        <v>191.81233260059199</v>
      </c>
      <c r="J28" s="263">
        <v>186.04889511445731</v>
      </c>
      <c r="K28" s="263">
        <v>130.69254150414139</v>
      </c>
      <c r="L28" s="263">
        <v>169.98222376114961</v>
      </c>
      <c r="M28" s="263">
        <v>168.9764546745287</v>
      </c>
      <c r="N28" s="263">
        <v>157.03714823174991</v>
      </c>
      <c r="O28" s="263">
        <v>155.5806820314404</v>
      </c>
      <c r="P28" s="263">
        <v>152.83101247720751</v>
      </c>
      <c r="Q28" s="263">
        <v>148.23448379032129</v>
      </c>
      <c r="R28" s="263">
        <v>146.5865085041282</v>
      </c>
      <c r="S28" s="263">
        <v>151.70803137372849</v>
      </c>
      <c r="T28" s="263">
        <v>155.14519294931401</v>
      </c>
      <c r="U28" s="263">
        <v>160.97170463701801</v>
      </c>
      <c r="V28" s="263">
        <v>148.29783500194671</v>
      </c>
      <c r="W28" s="263">
        <v>156.81782929824851</v>
      </c>
      <c r="DA28" s="70" t="s">
        <v>182</v>
      </c>
    </row>
    <row r="29" spans="1:105" ht="12" customHeight="1" x14ac:dyDescent="0.25">
      <c r="A29" s="60" t="s">
        <v>183</v>
      </c>
      <c r="B29" s="264">
        <v>95.140259479262667</v>
      </c>
      <c r="C29" s="264">
        <v>98.142919066188782</v>
      </c>
      <c r="D29" s="264">
        <v>106.686585035032</v>
      </c>
      <c r="E29" s="264">
        <v>111.45157391689921</v>
      </c>
      <c r="F29" s="264">
        <v>114.6344834082137</v>
      </c>
      <c r="G29" s="264">
        <v>104.1901554032311</v>
      </c>
      <c r="H29" s="264">
        <v>108.3315327133557</v>
      </c>
      <c r="I29" s="264">
        <v>108.9378230207936</v>
      </c>
      <c r="J29" s="264">
        <v>101.0565501402687</v>
      </c>
      <c r="K29" s="264">
        <v>70.350503910594256</v>
      </c>
      <c r="L29" s="264">
        <v>94.420051413615539</v>
      </c>
      <c r="M29" s="264">
        <v>88.041548705055618</v>
      </c>
      <c r="N29" s="264">
        <v>81.008128529434103</v>
      </c>
      <c r="O29" s="264">
        <v>79.385025417913269</v>
      </c>
      <c r="P29" s="264">
        <v>78.618613085860488</v>
      </c>
      <c r="Q29" s="264">
        <v>77.47272866935792</v>
      </c>
      <c r="R29" s="264">
        <v>74.60538374236252</v>
      </c>
      <c r="S29" s="264">
        <v>80.255394400595307</v>
      </c>
      <c r="T29" s="264">
        <v>86.098842791005481</v>
      </c>
      <c r="U29" s="264">
        <v>85.481058929892725</v>
      </c>
      <c r="V29" s="264">
        <v>76.812804739889373</v>
      </c>
      <c r="W29" s="264">
        <v>80.291523976678462</v>
      </c>
      <c r="DA29" s="72" t="s">
        <v>184</v>
      </c>
    </row>
    <row r="30" spans="1:105" ht="12" customHeight="1" x14ac:dyDescent="0.25">
      <c r="A30" s="59" t="s">
        <v>33</v>
      </c>
      <c r="B30" s="232">
        <v>63.582733640467119</v>
      </c>
      <c r="C30" s="232">
        <v>70.045358561974979</v>
      </c>
      <c r="D30" s="232">
        <v>79.396926026106158</v>
      </c>
      <c r="E30" s="232">
        <v>81.877180623828636</v>
      </c>
      <c r="F30" s="232">
        <v>86.005321434483804</v>
      </c>
      <c r="G30" s="232">
        <v>79.286733730988004</v>
      </c>
      <c r="H30" s="232">
        <v>83.795733643774923</v>
      </c>
      <c r="I30" s="232">
        <v>84.399862064418386</v>
      </c>
      <c r="J30" s="232">
        <v>77.954818635571485</v>
      </c>
      <c r="K30" s="232">
        <v>50.730248579394647</v>
      </c>
      <c r="L30" s="232">
        <v>70.781942522077046</v>
      </c>
      <c r="M30" s="232">
        <v>69.409965840270601</v>
      </c>
      <c r="N30" s="232">
        <v>61.101920327644827</v>
      </c>
      <c r="O30" s="232">
        <v>59.188532490472383</v>
      </c>
      <c r="P30" s="232">
        <v>61.079357467931331</v>
      </c>
      <c r="Q30" s="232">
        <v>59.301177016821271</v>
      </c>
      <c r="R30" s="232">
        <v>60.329674426206658</v>
      </c>
      <c r="S30" s="232">
        <v>61.979180860430837</v>
      </c>
      <c r="T30" s="232">
        <v>65.665166003534182</v>
      </c>
      <c r="U30" s="232">
        <v>63.919212763354338</v>
      </c>
      <c r="V30" s="232">
        <v>55.956828425550519</v>
      </c>
      <c r="W30" s="232">
        <v>63.015138031989729</v>
      </c>
      <c r="DA30" s="71" t="s">
        <v>185</v>
      </c>
    </row>
    <row r="31" spans="1:105" ht="12" customHeight="1" x14ac:dyDescent="0.25">
      <c r="A31" s="59" t="s">
        <v>160</v>
      </c>
      <c r="B31" s="232">
        <v>9.3549233592735188</v>
      </c>
      <c r="C31" s="232">
        <v>7.0469366653248144</v>
      </c>
      <c r="D31" s="232">
        <v>6.6695375557461984</v>
      </c>
      <c r="E31" s="232">
        <v>8.8034460064916651</v>
      </c>
      <c r="F31" s="232">
        <v>8.0557938826420425</v>
      </c>
      <c r="G31" s="232">
        <v>5.9552725883811028</v>
      </c>
      <c r="H31" s="232">
        <v>5.5819585674606218</v>
      </c>
      <c r="I31" s="232">
        <v>5.7355775225561434</v>
      </c>
      <c r="J31" s="232">
        <v>5.7673966233047134</v>
      </c>
      <c r="K31" s="232">
        <v>4.4936588606011476</v>
      </c>
      <c r="L31" s="232">
        <v>6.4694498480122764</v>
      </c>
      <c r="M31" s="232">
        <v>5.0917563309642073</v>
      </c>
      <c r="N31" s="232">
        <v>4.4930294333019543</v>
      </c>
      <c r="O31" s="232">
        <v>3.9850871045156588</v>
      </c>
      <c r="P31" s="232">
        <v>3.793702838796523</v>
      </c>
      <c r="Q31" s="232">
        <v>3.8398442395158758</v>
      </c>
      <c r="R31" s="232">
        <v>8.3929351885017631</v>
      </c>
      <c r="S31" s="232">
        <v>7.7975434796838288</v>
      </c>
      <c r="T31" s="232">
        <v>7.6361517976498936</v>
      </c>
      <c r="U31" s="232">
        <v>7.9952621192264806</v>
      </c>
      <c r="V31" s="232">
        <v>6.796501443575103</v>
      </c>
      <c r="W31" s="232">
        <v>6.8658753913881139</v>
      </c>
      <c r="DA31" s="71" t="s">
        <v>186</v>
      </c>
    </row>
    <row r="32" spans="1:105" ht="12" customHeight="1" x14ac:dyDescent="0.25">
      <c r="A32" s="59" t="s">
        <v>70</v>
      </c>
      <c r="B32" s="232">
        <v>18.895765527927171</v>
      </c>
      <c r="C32" s="232">
        <v>18.14797173573676</v>
      </c>
      <c r="D32" s="232">
        <v>17.50156489490027</v>
      </c>
      <c r="E32" s="232">
        <v>17.98565381594241</v>
      </c>
      <c r="F32" s="232">
        <v>17.3556705027748</v>
      </c>
      <c r="G32" s="232">
        <v>15.46678857327719</v>
      </c>
      <c r="H32" s="232">
        <v>15.388329410889311</v>
      </c>
      <c r="I32" s="232">
        <v>14.955038973543809</v>
      </c>
      <c r="J32" s="232">
        <v>13.41681032531686</v>
      </c>
      <c r="K32" s="232">
        <v>11.82496702196484</v>
      </c>
      <c r="L32" s="232">
        <v>13.84492309954708</v>
      </c>
      <c r="M32" s="232">
        <v>10.668411972476621</v>
      </c>
      <c r="N32" s="232">
        <v>11.60668878693907</v>
      </c>
      <c r="O32" s="232">
        <v>11.85904234435114</v>
      </c>
      <c r="P32" s="232">
        <v>9.4694527072554067</v>
      </c>
      <c r="Q32" s="232">
        <v>4.1323662446861578</v>
      </c>
      <c r="R32" s="232">
        <v>3.0639638546780321</v>
      </c>
      <c r="S32" s="232">
        <v>3.4802433045851568</v>
      </c>
      <c r="T32" s="232">
        <v>4.1069568051170666</v>
      </c>
      <c r="U32" s="232">
        <v>3.385789123375385</v>
      </c>
      <c r="V32" s="232">
        <v>2.3786555218504968</v>
      </c>
      <c r="W32" s="232">
        <v>2.1868208415567589</v>
      </c>
      <c r="DA32" s="71" t="s">
        <v>187</v>
      </c>
    </row>
    <row r="33" spans="1:105" ht="12" customHeight="1" x14ac:dyDescent="0.25">
      <c r="A33" s="59" t="s">
        <v>162</v>
      </c>
      <c r="B33" s="232">
        <v>3.306836951594855</v>
      </c>
      <c r="C33" s="232">
        <v>2.9026521031522372</v>
      </c>
      <c r="D33" s="232">
        <v>3.1185565582793551</v>
      </c>
      <c r="E33" s="232">
        <v>2.785293470636474</v>
      </c>
      <c r="F33" s="232">
        <v>3.2176975883130932</v>
      </c>
      <c r="G33" s="232">
        <v>3.481360510584794</v>
      </c>
      <c r="H33" s="232">
        <v>3.5655110912308809</v>
      </c>
      <c r="I33" s="232">
        <v>3.8473444602752558</v>
      </c>
      <c r="J33" s="232">
        <v>3.9175245560756449</v>
      </c>
      <c r="K33" s="232">
        <v>3.301629448633614</v>
      </c>
      <c r="L33" s="232">
        <v>3.3237359439791372</v>
      </c>
      <c r="M33" s="232">
        <v>2.8714145613441948</v>
      </c>
      <c r="N33" s="232">
        <v>3.8064899815482458</v>
      </c>
      <c r="O33" s="232">
        <v>4.3523634785740901</v>
      </c>
      <c r="P33" s="232">
        <v>4.2761000718772353</v>
      </c>
      <c r="Q33" s="232">
        <v>10.199341168334611</v>
      </c>
      <c r="R33" s="232">
        <v>2.8188102729760671</v>
      </c>
      <c r="S33" s="232">
        <v>6.9984267558954754</v>
      </c>
      <c r="T33" s="232">
        <v>8.6905681847043414</v>
      </c>
      <c r="U33" s="232">
        <v>10.18079492393651</v>
      </c>
      <c r="V33" s="232">
        <v>11.68081934891325</v>
      </c>
      <c r="W33" s="232">
        <v>8.2236897117438694</v>
      </c>
      <c r="DA33" s="71" t="s">
        <v>188</v>
      </c>
    </row>
    <row r="34" spans="1:105" ht="12" customHeight="1" x14ac:dyDescent="0.25">
      <c r="A34" s="60" t="s">
        <v>189</v>
      </c>
      <c r="B34" s="264">
        <v>82.636726175118582</v>
      </c>
      <c r="C34" s="264">
        <v>79.990701476847406</v>
      </c>
      <c r="D34" s="264">
        <v>75.938510736045473</v>
      </c>
      <c r="E34" s="264">
        <v>77.223198676183245</v>
      </c>
      <c r="F34" s="264">
        <v>79.233430677962048</v>
      </c>
      <c r="G34" s="264">
        <v>90.74633962589435</v>
      </c>
      <c r="H34" s="264">
        <v>84.078549448162065</v>
      </c>
      <c r="I34" s="264">
        <v>82.874509579798371</v>
      </c>
      <c r="J34" s="264">
        <v>84.992344974188569</v>
      </c>
      <c r="K34" s="264">
        <v>60.342037593547147</v>
      </c>
      <c r="L34" s="264">
        <v>75.562172347534045</v>
      </c>
      <c r="M34" s="264">
        <v>80.934905969473121</v>
      </c>
      <c r="N34" s="264">
        <v>76.029019702315836</v>
      </c>
      <c r="O34" s="264">
        <v>76.195656613527163</v>
      </c>
      <c r="P34" s="264">
        <v>74.212399391347063</v>
      </c>
      <c r="Q34" s="264">
        <v>70.761755120963358</v>
      </c>
      <c r="R34" s="264">
        <v>71.981124761765685</v>
      </c>
      <c r="S34" s="264">
        <v>71.452636973133195</v>
      </c>
      <c r="T34" s="264">
        <v>69.046350158308542</v>
      </c>
      <c r="U34" s="264">
        <v>75.490645707125267</v>
      </c>
      <c r="V34" s="264">
        <v>71.485030262057364</v>
      </c>
      <c r="W34" s="264">
        <v>76.526305321570064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155.39136188634927</v>
      </c>
      <c r="C35" s="263">
        <f t="shared" si="0"/>
        <v>155.45118626703101</v>
      </c>
      <c r="D35" s="263">
        <f t="shared" si="0"/>
        <v>159.6332353153696</v>
      </c>
      <c r="E35" s="263">
        <f t="shared" si="0"/>
        <v>164.96513200276243</v>
      </c>
      <c r="F35" s="263">
        <f t="shared" si="0"/>
        <v>169.29209639274288</v>
      </c>
      <c r="G35" s="263">
        <f t="shared" si="0"/>
        <v>170.06539141687949</v>
      </c>
      <c r="H35" s="263">
        <f t="shared" si="0"/>
        <v>185.48720805469611</v>
      </c>
      <c r="I35" s="263">
        <f t="shared" si="0"/>
        <v>183.71146374912951</v>
      </c>
      <c r="J35" s="263">
        <f t="shared" si="0"/>
        <v>180.18015536371979</v>
      </c>
      <c r="K35" s="263">
        <f t="shared" si="0"/>
        <v>117.49500122822556</v>
      </c>
      <c r="L35" s="263">
        <f t="shared" si="0"/>
        <v>161.93220832657173</v>
      </c>
      <c r="M35" s="263">
        <f t="shared" si="0"/>
        <v>153.52815552086594</v>
      </c>
      <c r="N35" s="263">
        <f t="shared" si="0"/>
        <v>144.68549573720966</v>
      </c>
      <c r="O35" s="263">
        <f t="shared" si="0"/>
        <v>134.65900909764923</v>
      </c>
      <c r="P35" s="263">
        <f t="shared" si="0"/>
        <v>131.96443715555418</v>
      </c>
      <c r="Q35" s="263">
        <f t="shared" si="0"/>
        <v>127.07651291529567</v>
      </c>
      <c r="R35" s="263">
        <f t="shared" si="0"/>
        <v>125.42907507240707</v>
      </c>
      <c r="S35" s="263">
        <f t="shared" si="0"/>
        <v>129.95060379533408</v>
      </c>
      <c r="T35" s="263">
        <f t="shared" si="0"/>
        <v>133.92357218402867</v>
      </c>
      <c r="U35" s="263">
        <f t="shared" si="0"/>
        <v>139.20313960263937</v>
      </c>
      <c r="V35" s="263">
        <f t="shared" si="0"/>
        <v>137.94503562832858</v>
      </c>
      <c r="W35" s="263">
        <f t="shared" si="0"/>
        <v>144.66282791516548</v>
      </c>
      <c r="DA35" s="70"/>
    </row>
    <row r="36" spans="1:105" ht="12" customHeight="1" x14ac:dyDescent="0.25">
      <c r="A36" s="60" t="s">
        <v>192</v>
      </c>
      <c r="B36" s="264">
        <v>54.817204669073917</v>
      </c>
      <c r="C36" s="264">
        <v>57.637881223362747</v>
      </c>
      <c r="D36" s="264">
        <v>63.987776180652908</v>
      </c>
      <c r="E36" s="264">
        <v>67.142032878204049</v>
      </c>
      <c r="F36" s="264">
        <v>69.383600821675145</v>
      </c>
      <c r="G36" s="264">
        <v>62.294856799502533</v>
      </c>
      <c r="H36" s="264">
        <v>65.586390815102391</v>
      </c>
      <c r="I36" s="264">
        <v>66.047290368935791</v>
      </c>
      <c r="J36" s="264">
        <v>61.126994011191371</v>
      </c>
      <c r="K36" s="264">
        <v>41.94529843584445</v>
      </c>
      <c r="L36" s="264">
        <v>57.088208774695829</v>
      </c>
      <c r="M36" s="264">
        <v>53.535600701945121</v>
      </c>
      <c r="N36" s="264">
        <v>48.384321432118973</v>
      </c>
      <c r="O36" s="264">
        <v>47.200713871586672</v>
      </c>
      <c r="P36" s="264">
        <v>47.384222429870327</v>
      </c>
      <c r="Q36" s="264">
        <v>47.743462298719393</v>
      </c>
      <c r="R36" s="264">
        <v>46.270611336859432</v>
      </c>
      <c r="S36" s="264">
        <v>49.752962897206153</v>
      </c>
      <c r="T36" s="264">
        <v>53.376886178907228</v>
      </c>
      <c r="U36" s="264">
        <v>53.015954224210908</v>
      </c>
      <c r="V36" s="264">
        <v>47.716301673124313</v>
      </c>
      <c r="W36" s="264">
        <v>49.992989922495369</v>
      </c>
      <c r="DA36" s="72" t="s">
        <v>193</v>
      </c>
    </row>
    <row r="37" spans="1:105" ht="12" customHeight="1" x14ac:dyDescent="0.25">
      <c r="A37" s="59" t="s">
        <v>33</v>
      </c>
      <c r="B37" s="232">
        <v>45.713828537091977</v>
      </c>
      <c r="C37" s="232">
        <v>50.469013253616893</v>
      </c>
      <c r="D37" s="232">
        <v>56.965090370644312</v>
      </c>
      <c r="E37" s="232">
        <v>58.817164026008221</v>
      </c>
      <c r="F37" s="232">
        <v>61.342842420895188</v>
      </c>
      <c r="G37" s="232">
        <v>55.669164734680429</v>
      </c>
      <c r="H37" s="232">
        <v>59.131378520638982</v>
      </c>
      <c r="I37" s="232">
        <v>59.312801311187513</v>
      </c>
      <c r="J37" s="232">
        <v>54.37195206126259</v>
      </c>
      <c r="K37" s="232">
        <v>36.358409157980731</v>
      </c>
      <c r="L37" s="232">
        <v>50.149647871839953</v>
      </c>
      <c r="M37" s="232">
        <v>48.025766730945342</v>
      </c>
      <c r="N37" s="232">
        <v>42.598179003515412</v>
      </c>
      <c r="O37" s="232">
        <v>41.372829530203568</v>
      </c>
      <c r="P37" s="232">
        <v>41.854417960937248</v>
      </c>
      <c r="Q37" s="232">
        <v>38.60416577679549</v>
      </c>
      <c r="R37" s="232">
        <v>39.019227209031357</v>
      </c>
      <c r="S37" s="232">
        <v>40.164660593009202</v>
      </c>
      <c r="T37" s="232">
        <v>42.748157937151689</v>
      </c>
      <c r="U37" s="232">
        <v>41.278115851207893</v>
      </c>
      <c r="V37" s="232">
        <v>35.871343111660742</v>
      </c>
      <c r="W37" s="232">
        <v>40.334512956893889</v>
      </c>
      <c r="DA37" s="71" t="s">
        <v>194</v>
      </c>
    </row>
    <row r="38" spans="1:105" ht="12" customHeight="1" x14ac:dyDescent="0.25">
      <c r="A38" s="59" t="s">
        <v>160</v>
      </c>
      <c r="B38" s="232">
        <v>6.7258725433486166</v>
      </c>
      <c r="C38" s="232">
        <v>5.0774519148902888</v>
      </c>
      <c r="D38" s="232">
        <v>4.7852080503540551</v>
      </c>
      <c r="E38" s="232">
        <v>6.3240297701119719</v>
      </c>
      <c r="F38" s="232">
        <v>5.7457525473532751</v>
      </c>
      <c r="G38" s="232">
        <v>4.1813432734831251</v>
      </c>
      <c r="H38" s="232">
        <v>3.938970286270155</v>
      </c>
      <c r="I38" s="232">
        <v>4.0307313504923998</v>
      </c>
      <c r="J38" s="232">
        <v>4.0226456582059198</v>
      </c>
      <c r="K38" s="232">
        <v>3.22060884867187</v>
      </c>
      <c r="L38" s="232">
        <v>4.5836638589164229</v>
      </c>
      <c r="M38" s="232">
        <v>3.5230603968951302</v>
      </c>
      <c r="N38" s="232">
        <v>3.1323871826212608</v>
      </c>
      <c r="O38" s="232">
        <v>2.785578937350389</v>
      </c>
      <c r="P38" s="232">
        <v>2.5996217186461088</v>
      </c>
      <c r="Q38" s="232">
        <v>2.4996802936524549</v>
      </c>
      <c r="R38" s="232">
        <v>5.4282713803038174</v>
      </c>
      <c r="S38" s="232">
        <v>5.0530788399089497</v>
      </c>
      <c r="T38" s="232">
        <v>4.9711505040653297</v>
      </c>
      <c r="U38" s="232">
        <v>5.1632262312125103</v>
      </c>
      <c r="V38" s="232">
        <v>4.3569237589251619</v>
      </c>
      <c r="W38" s="232">
        <v>4.3946859212428917</v>
      </c>
      <c r="DA38" s="71" t="s">
        <v>195</v>
      </c>
    </row>
    <row r="39" spans="1:105" ht="12" customHeight="1" x14ac:dyDescent="0.25">
      <c r="A39" s="59" t="s">
        <v>162</v>
      </c>
      <c r="B39" s="232">
        <v>2.3775035886333211</v>
      </c>
      <c r="C39" s="232">
        <v>2.0914160548555651</v>
      </c>
      <c r="D39" s="232">
        <v>2.2374777596545372</v>
      </c>
      <c r="E39" s="232">
        <v>2.0008390820838549</v>
      </c>
      <c r="F39" s="232">
        <v>2.2950058534266931</v>
      </c>
      <c r="G39" s="232">
        <v>2.4443487913389812</v>
      </c>
      <c r="H39" s="232">
        <v>2.5160420081932471</v>
      </c>
      <c r="I39" s="232">
        <v>2.7037577072558769</v>
      </c>
      <c r="J39" s="232">
        <v>2.732396291722865</v>
      </c>
      <c r="K39" s="232">
        <v>2.3662804291918502</v>
      </c>
      <c r="L39" s="232">
        <v>2.354897043939451</v>
      </c>
      <c r="M39" s="232">
        <v>1.9867735741046499</v>
      </c>
      <c r="N39" s="232">
        <v>2.6537552459823051</v>
      </c>
      <c r="O39" s="232">
        <v>3.042305404032708</v>
      </c>
      <c r="P39" s="232">
        <v>2.9301827502869631</v>
      </c>
      <c r="Q39" s="232">
        <v>6.6396162282714464</v>
      </c>
      <c r="R39" s="232">
        <v>1.823112747524247</v>
      </c>
      <c r="S39" s="232">
        <v>4.5352234642880092</v>
      </c>
      <c r="T39" s="232">
        <v>5.6575777376902137</v>
      </c>
      <c r="U39" s="232">
        <v>6.574612141790511</v>
      </c>
      <c r="V39" s="232">
        <v>7.4880348025384054</v>
      </c>
      <c r="W39" s="232">
        <v>5.2637910443585891</v>
      </c>
      <c r="DA39" s="71" t="s">
        <v>196</v>
      </c>
    </row>
    <row r="40" spans="1:105" ht="12" customHeight="1" x14ac:dyDescent="0.25">
      <c r="A40" s="60" t="s">
        <v>197</v>
      </c>
      <c r="B40" s="264">
        <v>41.161154426345952</v>
      </c>
      <c r="C40" s="264">
        <v>40.178483038592717</v>
      </c>
      <c r="D40" s="264">
        <v>41.161685729325512</v>
      </c>
      <c r="E40" s="264">
        <v>42.349162326248248</v>
      </c>
      <c r="F40" s="264">
        <v>43.395668556664248</v>
      </c>
      <c r="G40" s="264">
        <v>44.05529889025857</v>
      </c>
      <c r="H40" s="264">
        <v>60.569866644654063</v>
      </c>
      <c r="I40" s="264">
        <v>59.423327954203508</v>
      </c>
      <c r="J40" s="264">
        <v>59.772673149299152</v>
      </c>
      <c r="K40" s="264">
        <v>32.302516868999582</v>
      </c>
      <c r="L40" s="264">
        <v>51.307515518844603</v>
      </c>
      <c r="M40" s="264">
        <v>43.992514083765201</v>
      </c>
      <c r="N40" s="264">
        <v>43.296329721249663</v>
      </c>
      <c r="O40" s="264">
        <v>34.197472911861126</v>
      </c>
      <c r="P40" s="264">
        <v>33.726425315075552</v>
      </c>
      <c r="Q40" s="264">
        <v>33.26822251760268</v>
      </c>
      <c r="R40" s="264">
        <v>32.603465908128278</v>
      </c>
      <c r="S40" s="264">
        <v>33.89385190543414</v>
      </c>
      <c r="T40" s="264">
        <v>35.597370238640423</v>
      </c>
      <c r="U40" s="264">
        <v>37.436403188449567</v>
      </c>
      <c r="V40" s="264">
        <v>44.402976491315577</v>
      </c>
      <c r="W40" s="264">
        <v>45.68714351742922</v>
      </c>
      <c r="DA40" s="72" t="s">
        <v>198</v>
      </c>
    </row>
    <row r="41" spans="1:105" ht="12" customHeight="1" x14ac:dyDescent="0.25">
      <c r="A41" s="64" t="s">
        <v>30</v>
      </c>
      <c r="B41" s="231">
        <v>1.4191812920054949</v>
      </c>
      <c r="C41" s="231">
        <v>0.7416310895561341</v>
      </c>
      <c r="D41" s="231">
        <v>0.65857631358280044</v>
      </c>
      <c r="E41" s="231">
        <v>0.65235074221235156</v>
      </c>
      <c r="F41" s="231">
        <v>0.61106106478335609</v>
      </c>
      <c r="G41" s="231">
        <v>0.67375909859842109</v>
      </c>
      <c r="H41" s="231">
        <v>0.44253378444753672</v>
      </c>
      <c r="I41" s="231">
        <v>0.46025551532211439</v>
      </c>
      <c r="J41" s="231">
        <v>0.35873329136584547</v>
      </c>
      <c r="K41" s="231">
        <v>0.57314378022215939</v>
      </c>
      <c r="L41" s="231">
        <v>0.42984034366604362</v>
      </c>
      <c r="M41" s="231">
        <v>0.51358074923072283</v>
      </c>
      <c r="N41" s="231">
        <v>0.32076263649255821</v>
      </c>
      <c r="O41" s="231">
        <v>0.58646491564800907</v>
      </c>
      <c r="P41" s="231">
        <v>0.44700232417276442</v>
      </c>
      <c r="Q41" s="231">
        <v>0.38633791092234732</v>
      </c>
      <c r="R41" s="231">
        <v>0.54805699240898287</v>
      </c>
      <c r="S41" s="231">
        <v>0.60370575719392794</v>
      </c>
      <c r="T41" s="231">
        <v>0.64438074252369604</v>
      </c>
      <c r="U41" s="231">
        <v>0.54604410194565878</v>
      </c>
      <c r="V41" s="231">
        <v>0.25129813893503039</v>
      </c>
      <c r="W41" s="231">
        <v>0.26862483840579032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18.74422882753716</v>
      </c>
      <c r="C43" s="231">
        <v>19.999835894698979</v>
      </c>
      <c r="D43" s="231">
        <v>22.58556545106811</v>
      </c>
      <c r="E43" s="231">
        <v>23.103706040970241</v>
      </c>
      <c r="F43" s="231">
        <v>24.32746854775425</v>
      </c>
      <c r="G43" s="231">
        <v>23.268211199436241</v>
      </c>
      <c r="H43" s="231">
        <v>16.819657600853891</v>
      </c>
      <c r="I43" s="231">
        <v>17.22231051050365</v>
      </c>
      <c r="J43" s="231">
        <v>15.639488262334</v>
      </c>
      <c r="K43" s="231">
        <v>14.18379766671586</v>
      </c>
      <c r="L43" s="231">
        <v>15.42708978978718</v>
      </c>
      <c r="M43" s="231">
        <v>19.541667570103652</v>
      </c>
      <c r="N43" s="231">
        <v>14.769261609576009</v>
      </c>
      <c r="O43" s="231">
        <v>18.360216543458488</v>
      </c>
      <c r="P43" s="231">
        <v>18.989747993254952</v>
      </c>
      <c r="Q43" s="231">
        <v>18.069344126839798</v>
      </c>
      <c r="R43" s="231">
        <v>18.829707979349021</v>
      </c>
      <c r="S43" s="231">
        <v>19.268414759937741</v>
      </c>
      <c r="T43" s="231">
        <v>19.821335352170191</v>
      </c>
      <c r="U43" s="231">
        <v>18.368669644745431</v>
      </c>
      <c r="V43" s="231">
        <v>12.003523740256931</v>
      </c>
      <c r="W43" s="231">
        <v>14.665422597290929</v>
      </c>
      <c r="DA43" s="73" t="s">
        <v>201</v>
      </c>
    </row>
    <row r="44" spans="1:105" ht="12" customHeight="1" x14ac:dyDescent="0.25">
      <c r="A44" s="64" t="s">
        <v>160</v>
      </c>
      <c r="B44" s="231">
        <v>2.7578371370729129</v>
      </c>
      <c r="C44" s="231">
        <v>2.012090162150205</v>
      </c>
      <c r="D44" s="231">
        <v>1.8972431872757001</v>
      </c>
      <c r="E44" s="231">
        <v>2.4841137314679811</v>
      </c>
      <c r="F44" s="231">
        <v>2.2786621692525699</v>
      </c>
      <c r="G44" s="231">
        <v>1.747688848008472</v>
      </c>
      <c r="H44" s="231">
        <v>1.120422577191855</v>
      </c>
      <c r="I44" s="231">
        <v>1.170379839899893</v>
      </c>
      <c r="J44" s="231">
        <v>1.1570693559825711</v>
      </c>
      <c r="K44" s="231">
        <v>1.2563933717427129</v>
      </c>
      <c r="L44" s="231">
        <v>1.410031713451225</v>
      </c>
      <c r="M44" s="231">
        <v>1.43353203481832</v>
      </c>
      <c r="N44" s="231">
        <v>1.08603341374753</v>
      </c>
      <c r="O44" s="231">
        <v>1.2361695602983449</v>
      </c>
      <c r="P44" s="231">
        <v>1.179473129000514</v>
      </c>
      <c r="Q44" s="231">
        <v>1.170018378178137</v>
      </c>
      <c r="R44" s="231">
        <v>2.6195486747139021</v>
      </c>
      <c r="S44" s="231">
        <v>2.4241414582992231</v>
      </c>
      <c r="T44" s="231">
        <v>2.3050078876393849</v>
      </c>
      <c r="U44" s="231">
        <v>2.2976241765514431</v>
      </c>
      <c r="V44" s="231">
        <v>1.4579447892974751</v>
      </c>
      <c r="W44" s="231">
        <v>1.5978853218401441</v>
      </c>
      <c r="DA44" s="73" t="s">
        <v>202</v>
      </c>
    </row>
    <row r="45" spans="1:105" ht="12" customHeight="1" x14ac:dyDescent="0.25">
      <c r="A45" s="64" t="s">
        <v>70</v>
      </c>
      <c r="B45" s="231">
        <v>5.5704832530436246</v>
      </c>
      <c r="C45" s="231">
        <v>5.1817345786763642</v>
      </c>
      <c r="D45" s="231">
        <v>4.9785647784388409</v>
      </c>
      <c r="E45" s="231">
        <v>5.0751046329660161</v>
      </c>
      <c r="F45" s="231">
        <v>4.9092256297544834</v>
      </c>
      <c r="G45" s="231">
        <v>4.539025460691736</v>
      </c>
      <c r="H45" s="231">
        <v>3.0887781571387398</v>
      </c>
      <c r="I45" s="231">
        <v>3.051667604651672</v>
      </c>
      <c r="J45" s="231">
        <v>2.6917136268598338</v>
      </c>
      <c r="K45" s="231">
        <v>3.3061722414516548</v>
      </c>
      <c r="L45" s="231">
        <v>3.017533345073049</v>
      </c>
      <c r="M45" s="231">
        <v>3.003582522239129</v>
      </c>
      <c r="N45" s="231">
        <v>2.8055128577960211</v>
      </c>
      <c r="O45" s="231">
        <v>3.6786616643245811</v>
      </c>
      <c r="P45" s="231">
        <v>2.9440800951326098</v>
      </c>
      <c r="Q45" s="231">
        <v>1.2591511920950631</v>
      </c>
      <c r="R45" s="231">
        <v>0.95630459125777045</v>
      </c>
      <c r="S45" s="231">
        <v>1.081956400960685</v>
      </c>
      <c r="T45" s="231">
        <v>1.2397039871447451</v>
      </c>
      <c r="U45" s="231">
        <v>0.97298510424881735</v>
      </c>
      <c r="V45" s="231">
        <v>0.51025493813349154</v>
      </c>
      <c r="W45" s="231">
        <v>0.50893567462650902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1.674981316708628</v>
      </c>
      <c r="H46" s="231">
        <v>31.966019563528231</v>
      </c>
      <c r="I46" s="231">
        <v>30.12998714165143</v>
      </c>
      <c r="J46" s="231">
        <v>32.985751834697297</v>
      </c>
      <c r="K46" s="231">
        <v>7.0545910007866253</v>
      </c>
      <c r="L46" s="231">
        <v>24.996641727884761</v>
      </c>
      <c r="M46" s="231">
        <v>13.148646546434749</v>
      </c>
      <c r="N46" s="231">
        <v>16.455436943804969</v>
      </c>
      <c r="O46" s="231">
        <v>9.9835622526162036E-3</v>
      </c>
      <c r="P46" s="231">
        <v>1.7303132353436289E-2</v>
      </c>
      <c r="Q46" s="231">
        <v>1.4094090726044679E-2</v>
      </c>
      <c r="R46" s="231">
        <v>6.3713396186615118E-2</v>
      </c>
      <c r="S46" s="231">
        <v>5.3249609738336062E-2</v>
      </c>
      <c r="T46" s="231">
        <v>1.40633690737317</v>
      </c>
      <c r="U46" s="231">
        <v>3.5082389054871781</v>
      </c>
      <c r="V46" s="231">
        <v>2.4101540918203721</v>
      </c>
      <c r="W46" s="231">
        <v>1.2766806767202259</v>
      </c>
      <c r="DA46" s="73" t="s">
        <v>204</v>
      </c>
    </row>
    <row r="47" spans="1:105" ht="12" customHeight="1" x14ac:dyDescent="0.25">
      <c r="A47" s="64" t="s">
        <v>162</v>
      </c>
      <c r="B47" s="231">
        <v>0.97485755907480698</v>
      </c>
      <c r="C47" s="231">
        <v>0.82878533159457846</v>
      </c>
      <c r="D47" s="231">
        <v>0.88711700547092764</v>
      </c>
      <c r="E47" s="231">
        <v>0.78594061364994017</v>
      </c>
      <c r="F47" s="231">
        <v>0.91015806429491231</v>
      </c>
      <c r="G47" s="231">
        <v>1.0216719469931279</v>
      </c>
      <c r="H47" s="231">
        <v>0.71567695774933382</v>
      </c>
      <c r="I47" s="231">
        <v>0.78507427992184775</v>
      </c>
      <c r="J47" s="231">
        <v>0.78594345268854349</v>
      </c>
      <c r="K47" s="231">
        <v>0.92311087332047548</v>
      </c>
      <c r="L47" s="231">
        <v>0.72441601654710519</v>
      </c>
      <c r="M47" s="231">
        <v>0.80841746764248934</v>
      </c>
      <c r="N47" s="231">
        <v>0.92008640727254887</v>
      </c>
      <c r="O47" s="231">
        <v>1.350098280529658</v>
      </c>
      <c r="P47" s="231">
        <v>1.3294518168682741</v>
      </c>
      <c r="Q47" s="231">
        <v>3.107786636096709</v>
      </c>
      <c r="R47" s="231">
        <v>0.87978884013788305</v>
      </c>
      <c r="S47" s="231">
        <v>2.1757078349147791</v>
      </c>
      <c r="T47" s="231">
        <v>2.6232883715036168</v>
      </c>
      <c r="U47" s="231">
        <v>2.9256877641945032</v>
      </c>
      <c r="V47" s="231">
        <v>2.5056994169510638</v>
      </c>
      <c r="W47" s="231">
        <v>1.9138874990719319</v>
      </c>
      <c r="DA47" s="73" t="s">
        <v>205</v>
      </c>
    </row>
    <row r="48" spans="1:105" ht="12" customHeight="1" x14ac:dyDescent="0.25">
      <c r="A48" s="64" t="s">
        <v>36</v>
      </c>
      <c r="B48" s="231">
        <v>11.69456635761196</v>
      </c>
      <c r="C48" s="231">
        <v>11.41440598191646</v>
      </c>
      <c r="D48" s="231">
        <v>10.154618993489141</v>
      </c>
      <c r="E48" s="231">
        <v>10.247946564981721</v>
      </c>
      <c r="F48" s="231">
        <v>10.35909308082468</v>
      </c>
      <c r="G48" s="231">
        <v>11.129961019821939</v>
      </c>
      <c r="H48" s="231">
        <v>6.4167780037444642</v>
      </c>
      <c r="I48" s="231">
        <v>6.6036530622528966</v>
      </c>
      <c r="J48" s="231">
        <v>6.1539733253710436</v>
      </c>
      <c r="K48" s="231">
        <v>5.0053079347600944</v>
      </c>
      <c r="L48" s="231">
        <v>5.3019625824352374</v>
      </c>
      <c r="M48" s="231">
        <v>5.5430871932961399</v>
      </c>
      <c r="N48" s="231">
        <v>6.9392358525600208</v>
      </c>
      <c r="O48" s="231">
        <v>8.9758783853494268</v>
      </c>
      <c r="P48" s="231">
        <v>8.8193668242929917</v>
      </c>
      <c r="Q48" s="231">
        <v>9.2614901827445806</v>
      </c>
      <c r="R48" s="231">
        <v>8.7063454340741036</v>
      </c>
      <c r="S48" s="231">
        <v>8.2866760843894554</v>
      </c>
      <c r="T48" s="231">
        <v>7.5573169902856154</v>
      </c>
      <c r="U48" s="231">
        <v>8.8171534912765441</v>
      </c>
      <c r="V48" s="231">
        <v>6.4566690211691791</v>
      </c>
      <c r="W48" s="231">
        <v>6.1287651076474523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0.24449243937293941</v>
      </c>
      <c r="W49" s="231">
        <v>0.18348385695892869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18.562939915379101</v>
      </c>
      <c r="W50" s="231">
        <v>19.143457944867301</v>
      </c>
      <c r="DA50" s="73" t="s">
        <v>208</v>
      </c>
    </row>
    <row r="51" spans="1:105" ht="12" customHeight="1" x14ac:dyDescent="0.25">
      <c r="A51" s="61" t="s">
        <v>209</v>
      </c>
      <c r="B51" s="265">
        <v>59.413002790929397</v>
      </c>
      <c r="C51" s="265">
        <v>57.634822005075527</v>
      </c>
      <c r="D51" s="265">
        <v>54.483773405391197</v>
      </c>
      <c r="E51" s="265">
        <v>55.473936798310142</v>
      </c>
      <c r="F51" s="265">
        <v>56.512827014403477</v>
      </c>
      <c r="G51" s="265">
        <v>63.715235727118397</v>
      </c>
      <c r="H51" s="265">
        <v>59.330950594939658</v>
      </c>
      <c r="I51" s="265">
        <v>58.240845425990223</v>
      </c>
      <c r="J51" s="265">
        <v>59.280488203229282</v>
      </c>
      <c r="K51" s="265">
        <v>43.247185923381522</v>
      </c>
      <c r="L51" s="265">
        <v>53.536484033031293</v>
      </c>
      <c r="M51" s="265">
        <v>56.000040735155594</v>
      </c>
      <c r="N51" s="265">
        <v>53.004844583841027</v>
      </c>
      <c r="O51" s="265">
        <v>53.260822314201427</v>
      </c>
      <c r="P51" s="265">
        <v>50.853789410608293</v>
      </c>
      <c r="Q51" s="265">
        <v>46.064828098973592</v>
      </c>
      <c r="R51" s="265">
        <v>46.554997827419363</v>
      </c>
      <c r="S51" s="265">
        <v>46.303788992693789</v>
      </c>
      <c r="T51" s="265">
        <v>44.949315766481007</v>
      </c>
      <c r="U51" s="265">
        <v>48.750782189978899</v>
      </c>
      <c r="V51" s="265">
        <v>45.825757463888692</v>
      </c>
      <c r="W51" s="265">
        <v>48.982694475240891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269.61155302308202</v>
      </c>
      <c r="C54" s="225">
        <v>225.68476076935201</v>
      </c>
      <c r="D54" s="225">
        <v>228.07992275416561</v>
      </c>
      <c r="E54" s="225">
        <v>215.4767275491468</v>
      </c>
      <c r="F54" s="225">
        <v>216.3015963433082</v>
      </c>
      <c r="G54" s="225">
        <v>216.38084076710351</v>
      </c>
      <c r="H54" s="225">
        <v>238.65649567061499</v>
      </c>
      <c r="I54" s="225">
        <v>236.28759777315261</v>
      </c>
      <c r="J54" s="225">
        <v>224.44889357876849</v>
      </c>
      <c r="K54" s="225">
        <v>149.0538929100303</v>
      </c>
      <c r="L54" s="225">
        <v>185.09569785277799</v>
      </c>
      <c r="M54" s="225">
        <v>206.63721549822759</v>
      </c>
      <c r="N54" s="225">
        <v>185.96172281843209</v>
      </c>
      <c r="O54" s="225">
        <v>175.74520217874709</v>
      </c>
      <c r="P54" s="225">
        <v>171.79229127374961</v>
      </c>
      <c r="Q54" s="225">
        <v>206.4642086428268</v>
      </c>
      <c r="R54" s="225">
        <v>194.7188677117162</v>
      </c>
      <c r="S54" s="225">
        <v>218.28151560941001</v>
      </c>
      <c r="T54" s="225">
        <v>233.18785389899429</v>
      </c>
      <c r="U54" s="225">
        <v>196.11425767296419</v>
      </c>
      <c r="V54" s="225">
        <v>177.82044860367739</v>
      </c>
      <c r="W54" s="225">
        <v>185.34794888278361</v>
      </c>
      <c r="DA54" s="89" t="s">
        <v>211</v>
      </c>
    </row>
    <row r="55" spans="1:105" ht="12" customHeight="1" x14ac:dyDescent="0.25">
      <c r="A55" s="55" t="s">
        <v>92</v>
      </c>
      <c r="B55" s="261">
        <v>0.7672492334675175</v>
      </c>
      <c r="C55" s="261">
        <v>0.64610116658756778</v>
      </c>
      <c r="D55" s="261">
        <v>0.64890157276104499</v>
      </c>
      <c r="E55" s="261">
        <v>0.61303601766138083</v>
      </c>
      <c r="F55" s="261">
        <v>0.61592623638401856</v>
      </c>
      <c r="G55" s="261">
        <v>0.62450619882972047</v>
      </c>
      <c r="H55" s="261">
        <v>0.67504363712402227</v>
      </c>
      <c r="I55" s="261">
        <v>0.66706676535260157</v>
      </c>
      <c r="J55" s="261">
        <v>0.63749958104635629</v>
      </c>
      <c r="K55" s="261">
        <v>0.43310588937396849</v>
      </c>
      <c r="L55" s="261">
        <v>0.52825180368080438</v>
      </c>
      <c r="M55" s="261">
        <v>0.59872309460461859</v>
      </c>
      <c r="N55" s="261">
        <v>0.53554085627327752</v>
      </c>
      <c r="O55" s="261">
        <v>0.51311831655085482</v>
      </c>
      <c r="P55" s="261">
        <v>0.49949714951514318</v>
      </c>
      <c r="Q55" s="261">
        <v>0.59686960194011551</v>
      </c>
      <c r="R55" s="261">
        <v>0.558891639389274</v>
      </c>
      <c r="S55" s="261">
        <v>0.62860339009518262</v>
      </c>
      <c r="T55" s="261">
        <v>0.66805218781051989</v>
      </c>
      <c r="U55" s="261">
        <v>0.5662193122424436</v>
      </c>
      <c r="V55" s="261">
        <v>0.51018503598340437</v>
      </c>
      <c r="W55" s="261">
        <v>0.5317211202627431</v>
      </c>
      <c r="DA55" s="67" t="s">
        <v>212</v>
      </c>
    </row>
    <row r="56" spans="1:105" ht="12" customHeight="1" x14ac:dyDescent="0.25">
      <c r="A56" s="202" t="s">
        <v>93</v>
      </c>
      <c r="B56" s="226">
        <v>0.56691588341497834</v>
      </c>
      <c r="C56" s="226">
        <v>0.47740029921704219</v>
      </c>
      <c r="D56" s="226">
        <v>0.47946950263948479</v>
      </c>
      <c r="E56" s="226">
        <v>0.45296865784671458</v>
      </c>
      <c r="F56" s="226">
        <v>0.45510422322616978</v>
      </c>
      <c r="G56" s="226">
        <v>0.46144390631401</v>
      </c>
      <c r="H56" s="226">
        <v>0.49878571810919498</v>
      </c>
      <c r="I56" s="226">
        <v>0.49289165512428318</v>
      </c>
      <c r="J56" s="226">
        <v>0.47104463895287091</v>
      </c>
      <c r="K56" s="226">
        <v>0.32001935899890133</v>
      </c>
      <c r="L56" s="226">
        <v>0.39032210771434761</v>
      </c>
      <c r="M56" s="226">
        <v>0.44239292434965621</v>
      </c>
      <c r="N56" s="226">
        <v>0.39570794520947888</v>
      </c>
      <c r="O56" s="226">
        <v>0.37914006431672742</v>
      </c>
      <c r="P56" s="226">
        <v>0.36907546521860363</v>
      </c>
      <c r="Q56" s="226">
        <v>0.44102338967244148</v>
      </c>
      <c r="R56" s="226">
        <v>0.41296169961052132</v>
      </c>
      <c r="S56" s="226">
        <v>0.46447129650804392</v>
      </c>
      <c r="T56" s="226">
        <v>0.49361977790225331</v>
      </c>
      <c r="U56" s="226">
        <v>0.41837607338598448</v>
      </c>
      <c r="V56" s="226">
        <v>0.37697268079692292</v>
      </c>
      <c r="W56" s="226">
        <v>0.39288556504881372</v>
      </c>
      <c r="DA56" s="174" t="s">
        <v>213</v>
      </c>
    </row>
    <row r="57" spans="1:105" ht="12" customHeight="1" x14ac:dyDescent="0.25">
      <c r="A57" s="202" t="s">
        <v>94</v>
      </c>
      <c r="B57" s="226">
        <v>14.17289708537445</v>
      </c>
      <c r="C57" s="226">
        <v>11.93500748042605</v>
      </c>
      <c r="D57" s="226">
        <v>11.98673756598712</v>
      </c>
      <c r="E57" s="226">
        <v>11.32421644616787</v>
      </c>
      <c r="F57" s="226">
        <v>11.377605580654251</v>
      </c>
      <c r="G57" s="226">
        <v>11.536097657850251</v>
      </c>
      <c r="H57" s="226">
        <v>12.469642952729879</v>
      </c>
      <c r="I57" s="226">
        <v>12.32229137810708</v>
      </c>
      <c r="J57" s="226">
        <v>11.776115973821771</v>
      </c>
      <c r="K57" s="226">
        <v>8.0004839749725303</v>
      </c>
      <c r="L57" s="226">
        <v>9.758052692858687</v>
      </c>
      <c r="M57" s="226">
        <v>11.0598231087414</v>
      </c>
      <c r="N57" s="226">
        <v>9.8926986302369659</v>
      </c>
      <c r="O57" s="226">
        <v>9.4785016079181847</v>
      </c>
      <c r="P57" s="226">
        <v>9.2268866304650849</v>
      </c>
      <c r="Q57" s="226">
        <v>11.02558474181104</v>
      </c>
      <c r="R57" s="226">
        <v>10.324042490263031</v>
      </c>
      <c r="S57" s="226">
        <v>11.6117824127011</v>
      </c>
      <c r="T57" s="226">
        <v>12.340494447556329</v>
      </c>
      <c r="U57" s="226">
        <v>10.45940183464961</v>
      </c>
      <c r="V57" s="226">
        <v>9.4243170199230732</v>
      </c>
      <c r="W57" s="226">
        <v>9.8221391262203444</v>
      </c>
      <c r="DA57" s="174" t="s">
        <v>214</v>
      </c>
    </row>
    <row r="58" spans="1:105" ht="12" customHeight="1" x14ac:dyDescent="0.25">
      <c r="A58" s="202" t="s">
        <v>95</v>
      </c>
      <c r="B58" s="226">
        <v>0.35432242713436157</v>
      </c>
      <c r="C58" s="226">
        <v>0.29837518701065152</v>
      </c>
      <c r="D58" s="226">
        <v>0.29966843914967811</v>
      </c>
      <c r="E58" s="226">
        <v>0.28310541115419668</v>
      </c>
      <c r="F58" s="226">
        <v>0.28444013951635633</v>
      </c>
      <c r="G58" s="226">
        <v>0.28840244144625637</v>
      </c>
      <c r="H58" s="226">
        <v>0.31174107381824701</v>
      </c>
      <c r="I58" s="226">
        <v>0.30805728445267699</v>
      </c>
      <c r="J58" s="226">
        <v>0.29440289934554448</v>
      </c>
      <c r="K58" s="226">
        <v>0.20001209937431341</v>
      </c>
      <c r="L58" s="226">
        <v>0.24395131732146719</v>
      </c>
      <c r="M58" s="226">
        <v>0.27649557771853522</v>
      </c>
      <c r="N58" s="226">
        <v>0.24731746575592431</v>
      </c>
      <c r="O58" s="226">
        <v>0.23696254019795479</v>
      </c>
      <c r="P58" s="226">
        <v>0.23067216576162719</v>
      </c>
      <c r="Q58" s="226">
        <v>0.27563961854527608</v>
      </c>
      <c r="R58" s="226">
        <v>0.25810106225657592</v>
      </c>
      <c r="S58" s="226">
        <v>0.29029456031752759</v>
      </c>
      <c r="T58" s="226">
        <v>0.30851236118890829</v>
      </c>
      <c r="U58" s="226">
        <v>0.26148504586624038</v>
      </c>
      <c r="V58" s="226">
        <v>0.2356079254980768</v>
      </c>
      <c r="W58" s="226">
        <v>0.24555347815550871</v>
      </c>
      <c r="DA58" s="174" t="s">
        <v>215</v>
      </c>
    </row>
    <row r="59" spans="1:105" ht="12" customHeight="1" x14ac:dyDescent="0.25">
      <c r="A59" s="56" t="s">
        <v>96</v>
      </c>
      <c r="B59" s="262">
        <v>0.52203350328973608</v>
      </c>
      <c r="C59" s="262">
        <v>0.43663023991456701</v>
      </c>
      <c r="D59" s="262">
        <v>0.43826623437240653</v>
      </c>
      <c r="E59" s="262">
        <v>0.41671716104403939</v>
      </c>
      <c r="F59" s="262">
        <v>0.4169646917346897</v>
      </c>
      <c r="G59" s="262">
        <v>0.41867778938760603</v>
      </c>
      <c r="H59" s="262">
        <v>0.452595394042418</v>
      </c>
      <c r="I59" s="262">
        <v>0.44737589072165429</v>
      </c>
      <c r="J59" s="262">
        <v>0.42676268804390111</v>
      </c>
      <c r="K59" s="262">
        <v>0.28922952064634599</v>
      </c>
      <c r="L59" s="262">
        <v>0.35509135807145598</v>
      </c>
      <c r="M59" s="262">
        <v>0.40021451062280838</v>
      </c>
      <c r="N59" s="262">
        <v>0.35725340588955989</v>
      </c>
      <c r="O59" s="262">
        <v>0.34082758154450021</v>
      </c>
      <c r="P59" s="262">
        <v>0.33167052282638693</v>
      </c>
      <c r="Q59" s="262">
        <v>0.39158649390329681</v>
      </c>
      <c r="R59" s="262">
        <v>0.37832257215334619</v>
      </c>
      <c r="S59" s="262">
        <v>0.41936896708872973</v>
      </c>
      <c r="T59" s="262">
        <v>0.44454359000431798</v>
      </c>
      <c r="U59" s="262">
        <v>0.37479034317946291</v>
      </c>
      <c r="V59" s="262">
        <v>0.33548643285782909</v>
      </c>
      <c r="W59" s="262">
        <v>0.3513196387507091</v>
      </c>
      <c r="DA59" s="68" t="s">
        <v>216</v>
      </c>
    </row>
    <row r="60" spans="1:105" ht="12" customHeight="1" x14ac:dyDescent="0.25">
      <c r="A60" s="37" t="s">
        <v>160</v>
      </c>
      <c r="B60" s="228">
        <v>5.1245130896875678E-2</v>
      </c>
      <c r="C60" s="228">
        <v>3.4210537218090468E-2</v>
      </c>
      <c r="D60" s="228">
        <v>3.4097152391307013E-2</v>
      </c>
      <c r="E60" s="228">
        <v>4.130691327664613E-2</v>
      </c>
      <c r="F60" s="228">
        <v>3.71129802362219E-2</v>
      </c>
      <c r="G60" s="228">
        <v>2.4887865619157141E-2</v>
      </c>
      <c r="H60" s="228">
        <v>2.7099395228628441E-2</v>
      </c>
      <c r="I60" s="228">
        <v>2.7752870262446092E-2</v>
      </c>
      <c r="J60" s="228">
        <v>2.5996839431173788E-2</v>
      </c>
      <c r="K60" s="228">
        <v>1.907469629868189E-2</v>
      </c>
      <c r="L60" s="228">
        <v>2.6913901863673029E-2</v>
      </c>
      <c r="M60" s="228">
        <v>2.2922821731855749E-2</v>
      </c>
      <c r="N60" s="228">
        <v>1.903448209364764E-2</v>
      </c>
      <c r="O60" s="228">
        <v>1.6067404181856509E-2</v>
      </c>
      <c r="P60" s="228">
        <v>1.5291999591516619E-2</v>
      </c>
      <c r="Q60" s="228">
        <v>1.7731302666105279E-2</v>
      </c>
      <c r="R60" s="228">
        <v>3.8167174902245138E-2</v>
      </c>
      <c r="S60" s="228">
        <v>3.7914209408521762E-2</v>
      </c>
      <c r="T60" s="228">
        <v>3.976198031009287E-2</v>
      </c>
      <c r="U60" s="228">
        <v>3.199159301532508E-2</v>
      </c>
      <c r="V60" s="228">
        <v>2.5345425041588932E-2</v>
      </c>
      <c r="W60" s="228">
        <v>2.6328591880730369E-2</v>
      </c>
      <c r="DA60" s="69" t="s">
        <v>217</v>
      </c>
    </row>
    <row r="61" spans="1:105" ht="12" customHeight="1" x14ac:dyDescent="0.25">
      <c r="A61" s="37" t="s">
        <v>162</v>
      </c>
      <c r="B61" s="228">
        <v>1.8114450106223371E-2</v>
      </c>
      <c r="C61" s="228">
        <v>1.4091411988230371E-2</v>
      </c>
      <c r="D61" s="228">
        <v>1.5943219049264989E-2</v>
      </c>
      <c r="E61" s="228">
        <v>1.3068959104963021E-2</v>
      </c>
      <c r="F61" s="228">
        <v>1.482390795257504E-2</v>
      </c>
      <c r="G61" s="228">
        <v>1.454906241039558E-2</v>
      </c>
      <c r="H61" s="228">
        <v>1.730990889408918E-2</v>
      </c>
      <c r="I61" s="228">
        <v>1.8616233716840111E-2</v>
      </c>
      <c r="J61" s="228">
        <v>1.7658445136312279E-2</v>
      </c>
      <c r="K61" s="228">
        <v>1.401476635790856E-2</v>
      </c>
      <c r="L61" s="228">
        <v>1.382725040283014E-2</v>
      </c>
      <c r="M61" s="228">
        <v>1.292695876031512E-2</v>
      </c>
      <c r="N61" s="228">
        <v>1.6125993935495311E-2</v>
      </c>
      <c r="O61" s="228">
        <v>1.7548219479910261E-2</v>
      </c>
      <c r="P61" s="228">
        <v>1.7236489870454539E-2</v>
      </c>
      <c r="Q61" s="228">
        <v>4.7097640938011068E-2</v>
      </c>
      <c r="R61" s="228">
        <v>1.2818641189117569E-2</v>
      </c>
      <c r="S61" s="228">
        <v>3.4028642256956232E-2</v>
      </c>
      <c r="T61" s="228">
        <v>4.5252400711845657E-2</v>
      </c>
      <c r="U61" s="228">
        <v>4.0736606620543757E-2</v>
      </c>
      <c r="V61" s="228">
        <v>4.3559960030920108E-2</v>
      </c>
      <c r="W61" s="228">
        <v>3.1535406314807973E-2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0.452673922286637</v>
      </c>
      <c r="C64" s="228">
        <v>0.38832829070824609</v>
      </c>
      <c r="D64" s="228">
        <v>0.38822586293183448</v>
      </c>
      <c r="E64" s="228">
        <v>0.36234128866243032</v>
      </c>
      <c r="F64" s="228">
        <v>0.36502780354589281</v>
      </c>
      <c r="G64" s="228">
        <v>0.37924086135805329</v>
      </c>
      <c r="H64" s="228">
        <v>0.4081860899197004</v>
      </c>
      <c r="I64" s="228">
        <v>0.40100678674236812</v>
      </c>
      <c r="J64" s="228">
        <v>0.38310740347641498</v>
      </c>
      <c r="K64" s="228">
        <v>0.25614005798975559</v>
      </c>
      <c r="L64" s="228">
        <v>0.31435020580495288</v>
      </c>
      <c r="M64" s="228">
        <v>0.36436473013063758</v>
      </c>
      <c r="N64" s="228">
        <v>0.32209292986041688</v>
      </c>
      <c r="O64" s="228">
        <v>0.30721195788273342</v>
      </c>
      <c r="P64" s="228">
        <v>0.29914203336441569</v>
      </c>
      <c r="Q64" s="228">
        <v>0.32675755029918041</v>
      </c>
      <c r="R64" s="228">
        <v>0.32733675606198348</v>
      </c>
      <c r="S64" s="228">
        <v>0.34742611542325169</v>
      </c>
      <c r="T64" s="228">
        <v>0.35952920898237939</v>
      </c>
      <c r="U64" s="228">
        <v>0.30206214354359401</v>
      </c>
      <c r="V64" s="228">
        <v>0.26658104778531999</v>
      </c>
      <c r="W64" s="228">
        <v>0.29345564055517082</v>
      </c>
      <c r="DA64" s="69" t="s">
        <v>221</v>
      </c>
    </row>
    <row r="65" spans="1:105" ht="12" customHeight="1" x14ac:dyDescent="0.25">
      <c r="A65" s="57" t="s">
        <v>222</v>
      </c>
      <c r="B65" s="263">
        <v>28.094023469064819</v>
      </c>
      <c r="C65" s="263">
        <v>22.383729431453169</v>
      </c>
      <c r="D65" s="263">
        <v>22.1253721703204</v>
      </c>
      <c r="E65" s="263">
        <v>20.700706232356229</v>
      </c>
      <c r="F65" s="263">
        <v>20.582819761399371</v>
      </c>
      <c r="G65" s="263">
        <v>20.438449800632991</v>
      </c>
      <c r="H65" s="263">
        <v>21.763052478233941</v>
      </c>
      <c r="I65" s="263">
        <v>21.751209910618531</v>
      </c>
      <c r="J65" s="263">
        <v>20.303946882517799</v>
      </c>
      <c r="K65" s="263">
        <v>13.45615274431578</v>
      </c>
      <c r="L65" s="263">
        <v>16.568549886548428</v>
      </c>
      <c r="M65" s="263">
        <v>17.84654131924464</v>
      </c>
      <c r="N65" s="263">
        <v>17.192543793109461</v>
      </c>
      <c r="O65" s="263">
        <v>16.358856303819909</v>
      </c>
      <c r="P65" s="263">
        <v>15.94183455395267</v>
      </c>
      <c r="Q65" s="263">
        <v>19.847827946743319</v>
      </c>
      <c r="R65" s="263">
        <v>17.949558784341288</v>
      </c>
      <c r="S65" s="263">
        <v>20.197257299069591</v>
      </c>
      <c r="T65" s="263">
        <v>21.690206259451589</v>
      </c>
      <c r="U65" s="263">
        <v>18.308637593313691</v>
      </c>
      <c r="V65" s="263">
        <v>16.576538027726301</v>
      </c>
      <c r="W65" s="263">
        <v>16.581591714747791</v>
      </c>
      <c r="DA65" s="70" t="s">
        <v>223</v>
      </c>
    </row>
    <row r="66" spans="1:105" ht="12" customHeight="1" x14ac:dyDescent="0.25">
      <c r="A66" s="18" t="s">
        <v>30</v>
      </c>
      <c r="B66" s="232">
        <v>2.0280956872473199</v>
      </c>
      <c r="C66" s="232">
        <v>0.91379283720415172</v>
      </c>
      <c r="D66" s="232">
        <v>0.87363471540034265</v>
      </c>
      <c r="E66" s="232">
        <v>0.80567060971663085</v>
      </c>
      <c r="F66" s="232">
        <v>0.74911887865885596</v>
      </c>
      <c r="G66" s="232">
        <v>0.7930350381014053</v>
      </c>
      <c r="H66" s="232">
        <v>0.90314108155735018</v>
      </c>
      <c r="I66" s="232">
        <v>0.91839604994709734</v>
      </c>
      <c r="J66" s="232">
        <v>0.72907272590999017</v>
      </c>
      <c r="K66" s="232">
        <v>0.78634979279074479</v>
      </c>
      <c r="L66" s="232">
        <v>0.75174344451799724</v>
      </c>
      <c r="M66" s="232">
        <v>0.92876162463780576</v>
      </c>
      <c r="N66" s="232">
        <v>0.50199595857428503</v>
      </c>
      <c r="O66" s="232">
        <v>0.65751678407492831</v>
      </c>
      <c r="P66" s="232">
        <v>0.52629905236168206</v>
      </c>
      <c r="Q66" s="232">
        <v>0.54713495951661495</v>
      </c>
      <c r="R66" s="232">
        <v>0.88701004251543925</v>
      </c>
      <c r="S66" s="232">
        <v>1.003717012038696</v>
      </c>
      <c r="T66" s="232">
        <v>1.158484064572342</v>
      </c>
      <c r="U66" s="232">
        <v>0.75383963381240604</v>
      </c>
      <c r="V66" s="232">
        <v>0.42839230549594909</v>
      </c>
      <c r="W66" s="232">
        <v>0.50500224137558214</v>
      </c>
      <c r="DA66" s="71" t="s">
        <v>224</v>
      </c>
    </row>
    <row r="67" spans="1:105" ht="12" customHeight="1" x14ac:dyDescent="0.25">
      <c r="A67" s="18" t="s">
        <v>70</v>
      </c>
      <c r="B67" s="232">
        <v>7.960556642778414</v>
      </c>
      <c r="C67" s="232">
        <v>6.3846189958425974</v>
      </c>
      <c r="D67" s="232">
        <v>6.6043174247364496</v>
      </c>
      <c r="E67" s="232">
        <v>6.2678899239857566</v>
      </c>
      <c r="F67" s="232">
        <v>6.0183733030819706</v>
      </c>
      <c r="G67" s="232">
        <v>5.3425716055648893</v>
      </c>
      <c r="H67" s="232">
        <v>6.3037050357896751</v>
      </c>
      <c r="I67" s="232">
        <v>6.0893120898337534</v>
      </c>
      <c r="J67" s="232">
        <v>5.4705126023623061</v>
      </c>
      <c r="K67" s="232">
        <v>4.5360482774292619</v>
      </c>
      <c r="L67" s="232">
        <v>5.2773336523654173</v>
      </c>
      <c r="M67" s="232">
        <v>5.4316914862307577</v>
      </c>
      <c r="N67" s="232">
        <v>4.3906488977074778</v>
      </c>
      <c r="O67" s="232">
        <v>4.1243418364657183</v>
      </c>
      <c r="P67" s="232">
        <v>3.4663501291915479</v>
      </c>
      <c r="Q67" s="232">
        <v>1.783220380488886</v>
      </c>
      <c r="R67" s="232">
        <v>1.547743734498809</v>
      </c>
      <c r="S67" s="232">
        <v>1.7988532211057779</v>
      </c>
      <c r="T67" s="232">
        <v>2.2287713134772469</v>
      </c>
      <c r="U67" s="232">
        <v>1.343251821745431</v>
      </c>
      <c r="V67" s="232">
        <v>0.86984046226547052</v>
      </c>
      <c r="W67" s="232">
        <v>0.95677547142580666</v>
      </c>
      <c r="DA67" s="71" t="s">
        <v>225</v>
      </c>
    </row>
    <row r="68" spans="1:105" ht="12" customHeight="1" x14ac:dyDescent="0.25">
      <c r="A68" s="18" t="s">
        <v>162</v>
      </c>
      <c r="B68" s="232">
        <v>1.3931302662862399</v>
      </c>
      <c r="C68" s="232">
        <v>1.0211790069969431</v>
      </c>
      <c r="D68" s="232">
        <v>1.1768054766275129</v>
      </c>
      <c r="E68" s="232">
        <v>0.97065767297661754</v>
      </c>
      <c r="F68" s="232">
        <v>1.1157912487332979</v>
      </c>
      <c r="G68" s="232">
        <v>1.202539087184552</v>
      </c>
      <c r="H68" s="232">
        <v>1.4605828625589019</v>
      </c>
      <c r="I68" s="232">
        <v>1.566540961688816</v>
      </c>
      <c r="J68" s="232">
        <v>1.597314632497757</v>
      </c>
      <c r="K68" s="232">
        <v>1.2665025234629159</v>
      </c>
      <c r="L68" s="232">
        <v>1.2669238696827041</v>
      </c>
      <c r="M68" s="232">
        <v>1.461945607887096</v>
      </c>
      <c r="N68" s="232">
        <v>1.439942204742007</v>
      </c>
      <c r="O68" s="232">
        <v>1.5136664716218899</v>
      </c>
      <c r="P68" s="232">
        <v>1.5652921551876811</v>
      </c>
      <c r="Q68" s="232">
        <v>4.4012732565322086</v>
      </c>
      <c r="R68" s="232">
        <v>1.423905811446996</v>
      </c>
      <c r="S68" s="232">
        <v>3.61731678240124</v>
      </c>
      <c r="T68" s="232">
        <v>4.7162144592691817</v>
      </c>
      <c r="U68" s="232">
        <v>4.0390499319582567</v>
      </c>
      <c r="V68" s="232">
        <v>4.2715093500355774</v>
      </c>
      <c r="W68" s="232">
        <v>3.598019760600069</v>
      </c>
      <c r="DA68" s="71" t="s">
        <v>226</v>
      </c>
    </row>
    <row r="69" spans="1:105" ht="12" customHeight="1" x14ac:dyDescent="0.25">
      <c r="A69" s="18" t="s">
        <v>36</v>
      </c>
      <c r="B69" s="232">
        <v>16.71224087275284</v>
      </c>
      <c r="C69" s="232">
        <v>14.064138591409479</v>
      </c>
      <c r="D69" s="232">
        <v>13.470614553556089</v>
      </c>
      <c r="E69" s="232">
        <v>12.65648802567722</v>
      </c>
      <c r="F69" s="232">
        <v>12.699536330925239</v>
      </c>
      <c r="G69" s="232">
        <v>13.100304069782149</v>
      </c>
      <c r="H69" s="232">
        <v>13.09562349832802</v>
      </c>
      <c r="I69" s="232">
        <v>13.176960809148859</v>
      </c>
      <c r="J69" s="232">
        <v>12.507046921747749</v>
      </c>
      <c r="K69" s="232">
        <v>6.8672521506328614</v>
      </c>
      <c r="L69" s="232">
        <v>9.272548919982313</v>
      </c>
      <c r="M69" s="232">
        <v>10.024142600488981</v>
      </c>
      <c r="N69" s="232">
        <v>10.85995673208569</v>
      </c>
      <c r="O69" s="232">
        <v>10.063331211657371</v>
      </c>
      <c r="P69" s="232">
        <v>10.38389321721176</v>
      </c>
      <c r="Q69" s="232">
        <v>13.11619935020561</v>
      </c>
      <c r="R69" s="232">
        <v>14.09089919588005</v>
      </c>
      <c r="S69" s="232">
        <v>13.777370283523879</v>
      </c>
      <c r="T69" s="232">
        <v>13.58673642213282</v>
      </c>
      <c r="U69" s="232">
        <v>12.1724962057976</v>
      </c>
      <c r="V69" s="232">
        <v>11.0067959099293</v>
      </c>
      <c r="W69" s="232">
        <v>11.52179424134634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105.2629246297811</v>
      </c>
      <c r="C71" s="263">
        <v>88.641989375933491</v>
      </c>
      <c r="D71" s="263">
        <v>89.026191706953412</v>
      </c>
      <c r="E71" s="263">
        <v>84.105609113212722</v>
      </c>
      <c r="F71" s="263">
        <v>84.502133296351516</v>
      </c>
      <c r="G71" s="263">
        <v>85.67926310092173</v>
      </c>
      <c r="H71" s="263">
        <v>92.612757884765699</v>
      </c>
      <c r="I71" s="263">
        <v>91.518369235771317</v>
      </c>
      <c r="J71" s="263">
        <v>87.461892986095251</v>
      </c>
      <c r="K71" s="263">
        <v>59.420056223251308</v>
      </c>
      <c r="L71" s="263">
        <v>72.473620527575989</v>
      </c>
      <c r="M71" s="263">
        <v>82.141944536909648</v>
      </c>
      <c r="N71" s="263">
        <v>73.473643675460281</v>
      </c>
      <c r="O71" s="263">
        <v>70.397378485669719</v>
      </c>
      <c r="P71" s="263">
        <v>68.52861952638105</v>
      </c>
      <c r="Q71" s="263">
        <v>81.88765420967961</v>
      </c>
      <c r="R71" s="263">
        <v>76.677259418518005</v>
      </c>
      <c r="S71" s="263">
        <v>86.241378143280244</v>
      </c>
      <c r="T71" s="263">
        <v>91.653564483145587</v>
      </c>
      <c r="U71" s="263">
        <v>77.682581081426619</v>
      </c>
      <c r="V71" s="263">
        <v>69.994946423412571</v>
      </c>
      <c r="W71" s="263">
        <v>72.949594166847035</v>
      </c>
      <c r="DA71" s="70" t="s">
        <v>229</v>
      </c>
    </row>
    <row r="72" spans="1:105" ht="12" customHeight="1" x14ac:dyDescent="0.25">
      <c r="A72" s="57" t="s">
        <v>181</v>
      </c>
      <c r="B72" s="263">
        <v>85.979561714367435</v>
      </c>
      <c r="C72" s="263">
        <v>72.380551224616028</v>
      </c>
      <c r="D72" s="263">
        <v>73.931894754470733</v>
      </c>
      <c r="E72" s="263">
        <v>69.985322453399363</v>
      </c>
      <c r="F72" s="263">
        <v>70.359124127566602</v>
      </c>
      <c r="G72" s="263">
        <v>69.564978138824515</v>
      </c>
      <c r="H72" s="263">
        <v>76.580213043324207</v>
      </c>
      <c r="I72" s="263">
        <v>75.968046969661856</v>
      </c>
      <c r="J72" s="263">
        <v>71.74369156488531</v>
      </c>
      <c r="K72" s="263">
        <v>47.625920999825837</v>
      </c>
      <c r="L72" s="263">
        <v>59.301340107796889</v>
      </c>
      <c r="M72" s="263">
        <v>66.587543773844388</v>
      </c>
      <c r="N72" s="263">
        <v>59.249144764718913</v>
      </c>
      <c r="O72" s="263">
        <v>56.131089712588548</v>
      </c>
      <c r="P72" s="263">
        <v>55.177967171891368</v>
      </c>
      <c r="Q72" s="263">
        <v>66.347916581733912</v>
      </c>
      <c r="R72" s="263">
        <v>63.612906941619812</v>
      </c>
      <c r="S72" s="263">
        <v>71.001181019692964</v>
      </c>
      <c r="T72" s="263">
        <v>76.002457743726353</v>
      </c>
      <c r="U72" s="263">
        <v>63.340908976974283</v>
      </c>
      <c r="V72" s="263">
        <v>56.616560886698878</v>
      </c>
      <c r="W72" s="263">
        <v>59.655609664704834</v>
      </c>
      <c r="DA72" s="70" t="s">
        <v>230</v>
      </c>
    </row>
    <row r="73" spans="1:105" ht="12" customHeight="1" x14ac:dyDescent="0.25">
      <c r="A73" s="60" t="s">
        <v>183</v>
      </c>
      <c r="B73" s="264">
        <v>46.013367710718633</v>
      </c>
      <c r="C73" s="264">
        <v>39.878146299100337</v>
      </c>
      <c r="D73" s="264">
        <v>43.189800083176927</v>
      </c>
      <c r="E73" s="264">
        <v>41.340843989436671</v>
      </c>
      <c r="F73" s="264">
        <v>41.603490115609183</v>
      </c>
      <c r="G73" s="264">
        <v>37.181267067634408</v>
      </c>
      <c r="H73" s="264">
        <v>43.116513237256157</v>
      </c>
      <c r="I73" s="264">
        <v>43.14526362206815</v>
      </c>
      <c r="J73" s="264">
        <v>38.969164312502372</v>
      </c>
      <c r="K73" s="264">
        <v>25.636562752417891</v>
      </c>
      <c r="L73" s="264">
        <v>32.9401243140709</v>
      </c>
      <c r="M73" s="264">
        <v>34.694008047493043</v>
      </c>
      <c r="N73" s="264">
        <v>30.56386586488582</v>
      </c>
      <c r="O73" s="264">
        <v>28.640882180144519</v>
      </c>
      <c r="P73" s="264">
        <v>28.384391241261909</v>
      </c>
      <c r="Q73" s="264">
        <v>34.675832557184528</v>
      </c>
      <c r="R73" s="264">
        <v>32.375867204812288</v>
      </c>
      <c r="S73" s="264">
        <v>37.560488617811501</v>
      </c>
      <c r="T73" s="264">
        <v>42.178062604524072</v>
      </c>
      <c r="U73" s="264">
        <v>33.63602308332996</v>
      </c>
      <c r="V73" s="264">
        <v>29.325288776987001</v>
      </c>
      <c r="W73" s="264">
        <v>30.54397472003852</v>
      </c>
      <c r="DA73" s="72" t="s">
        <v>231</v>
      </c>
    </row>
    <row r="74" spans="1:105" ht="12" customHeight="1" x14ac:dyDescent="0.25">
      <c r="A74" s="59" t="s">
        <v>33</v>
      </c>
      <c r="B74" s="232">
        <v>30.750974603860371</v>
      </c>
      <c r="C74" s="232">
        <v>28.461340694620642</v>
      </c>
      <c r="D74" s="232">
        <v>32.1421607145857</v>
      </c>
      <c r="E74" s="232">
        <v>30.37078465117472</v>
      </c>
      <c r="F74" s="232">
        <v>31.213308891074561</v>
      </c>
      <c r="G74" s="232">
        <v>28.294239607985659</v>
      </c>
      <c r="H74" s="232">
        <v>33.351137645558147</v>
      </c>
      <c r="I74" s="232">
        <v>33.426905343431137</v>
      </c>
      <c r="J74" s="232">
        <v>30.060734629713039</v>
      </c>
      <c r="K74" s="232">
        <v>18.48670768306404</v>
      </c>
      <c r="L74" s="232">
        <v>24.693547090490391</v>
      </c>
      <c r="M74" s="232">
        <v>27.351971300571691</v>
      </c>
      <c r="N74" s="232">
        <v>23.053376628772771</v>
      </c>
      <c r="O74" s="232">
        <v>21.354301728204138</v>
      </c>
      <c r="P74" s="232">
        <v>22.0520346402099</v>
      </c>
      <c r="Q74" s="232">
        <v>26.54247139603552</v>
      </c>
      <c r="R74" s="232">
        <v>26.18075840850268</v>
      </c>
      <c r="S74" s="232">
        <v>29.007001144738311</v>
      </c>
      <c r="T74" s="232">
        <v>32.168022157469302</v>
      </c>
      <c r="U74" s="232">
        <v>25.15163175200928</v>
      </c>
      <c r="V74" s="232">
        <v>21.362976631048969</v>
      </c>
      <c r="W74" s="232">
        <v>23.971805337608131</v>
      </c>
      <c r="DA74" s="71" t="s">
        <v>232</v>
      </c>
    </row>
    <row r="75" spans="1:105" ht="12" customHeight="1" x14ac:dyDescent="0.25">
      <c r="A75" s="59" t="s">
        <v>160</v>
      </c>
      <c r="B75" s="232">
        <v>4.5243888422405174</v>
      </c>
      <c r="C75" s="232">
        <v>2.863362675312263</v>
      </c>
      <c r="D75" s="232">
        <v>2.7000207531746541</v>
      </c>
      <c r="E75" s="232">
        <v>3.2654710483960021</v>
      </c>
      <c r="F75" s="232">
        <v>2.9236328476869922</v>
      </c>
      <c r="G75" s="232">
        <v>2.1251967588704979</v>
      </c>
      <c r="H75" s="232">
        <v>2.2216485305396181</v>
      </c>
      <c r="I75" s="232">
        <v>2.271598581406006</v>
      </c>
      <c r="J75" s="232">
        <v>2.224008501744557</v>
      </c>
      <c r="K75" s="232">
        <v>1.6375428883091689</v>
      </c>
      <c r="L75" s="232">
        <v>2.2569833318947059</v>
      </c>
      <c r="M75" s="232">
        <v>2.0064780517905851</v>
      </c>
      <c r="N75" s="232">
        <v>1.6951922161308599</v>
      </c>
      <c r="O75" s="232">
        <v>1.4377574314196959</v>
      </c>
      <c r="P75" s="232">
        <v>1.3696749586753141</v>
      </c>
      <c r="Q75" s="232">
        <v>1.7186666609276871</v>
      </c>
      <c r="R75" s="232">
        <v>3.642211077687092</v>
      </c>
      <c r="S75" s="232">
        <v>3.6493440136079172</v>
      </c>
      <c r="T75" s="232">
        <v>3.740794627875915</v>
      </c>
      <c r="U75" s="232">
        <v>3.1460632866064229</v>
      </c>
      <c r="V75" s="232">
        <v>2.594741439021381</v>
      </c>
      <c r="W75" s="232">
        <v>2.6118712660928689</v>
      </c>
      <c r="DA75" s="71" t="s">
        <v>233</v>
      </c>
    </row>
    <row r="76" spans="1:105" ht="12" customHeight="1" x14ac:dyDescent="0.25">
      <c r="A76" s="59" t="s">
        <v>70</v>
      </c>
      <c r="B76" s="232">
        <v>9.1386949349402027</v>
      </c>
      <c r="C76" s="232">
        <v>7.3740161673973761</v>
      </c>
      <c r="D76" s="232">
        <v>7.0851371679511912</v>
      </c>
      <c r="E76" s="232">
        <v>6.6714365918896172</v>
      </c>
      <c r="F76" s="232">
        <v>6.2987719292171107</v>
      </c>
      <c r="G76" s="232">
        <v>5.5194734511723498</v>
      </c>
      <c r="H76" s="232">
        <v>6.1246351097003204</v>
      </c>
      <c r="I76" s="232">
        <v>5.923003426171741</v>
      </c>
      <c r="J76" s="232">
        <v>5.1737555397570487</v>
      </c>
      <c r="K76" s="232">
        <v>4.3091590287560306</v>
      </c>
      <c r="L76" s="232">
        <v>4.8300491388216811</v>
      </c>
      <c r="M76" s="232">
        <v>4.2040374831096177</v>
      </c>
      <c r="N76" s="232">
        <v>4.3791318928023903</v>
      </c>
      <c r="O76" s="232">
        <v>4.2785579870490649</v>
      </c>
      <c r="P76" s="232">
        <v>3.4188424335318759</v>
      </c>
      <c r="Q76" s="232">
        <v>1.8495958826654071</v>
      </c>
      <c r="R76" s="232">
        <v>1.3296424722104041</v>
      </c>
      <c r="S76" s="232">
        <v>1.62879567168529</v>
      </c>
      <c r="T76" s="232">
        <v>2.011914163129727</v>
      </c>
      <c r="U76" s="232">
        <v>1.3322773785774491</v>
      </c>
      <c r="V76" s="232">
        <v>0.9081136968692991</v>
      </c>
      <c r="W76" s="232">
        <v>0.83189603576542015</v>
      </c>
      <c r="DA76" s="71" t="s">
        <v>234</v>
      </c>
    </row>
    <row r="77" spans="1:105" ht="12" customHeight="1" x14ac:dyDescent="0.25">
      <c r="A77" s="59" t="s">
        <v>162</v>
      </c>
      <c r="B77" s="232">
        <v>1.59930932967753</v>
      </c>
      <c r="C77" s="232">
        <v>1.1794267617700609</v>
      </c>
      <c r="D77" s="232">
        <v>1.2624814474653809</v>
      </c>
      <c r="E77" s="232">
        <v>1.033151697976332</v>
      </c>
      <c r="F77" s="232">
        <v>1.167776447630517</v>
      </c>
      <c r="G77" s="232">
        <v>1.242357249605899</v>
      </c>
      <c r="H77" s="232">
        <v>1.419091951458072</v>
      </c>
      <c r="I77" s="232">
        <v>1.5237562710592729</v>
      </c>
      <c r="J77" s="232">
        <v>1.5106656412877311</v>
      </c>
      <c r="K77" s="232">
        <v>1.2031531522886501</v>
      </c>
      <c r="L77" s="232">
        <v>1.1595447528641221</v>
      </c>
      <c r="M77" s="232">
        <v>1.1315212120211571</v>
      </c>
      <c r="N77" s="232">
        <v>1.4361651271797999</v>
      </c>
      <c r="O77" s="232">
        <v>1.5702650334716131</v>
      </c>
      <c r="P77" s="232">
        <v>1.543839208844817</v>
      </c>
      <c r="Q77" s="232">
        <v>4.5650986175559067</v>
      </c>
      <c r="R77" s="232">
        <v>1.223255246412112</v>
      </c>
      <c r="S77" s="232">
        <v>3.275347787779979</v>
      </c>
      <c r="T77" s="232">
        <v>4.2573316560491268</v>
      </c>
      <c r="U77" s="232">
        <v>4.0060506661368116</v>
      </c>
      <c r="V77" s="232">
        <v>4.4594570100473563</v>
      </c>
      <c r="W77" s="232">
        <v>3.1284020805721</v>
      </c>
      <c r="DA77" s="71" t="s">
        <v>235</v>
      </c>
    </row>
    <row r="78" spans="1:105" ht="12" customHeight="1" x14ac:dyDescent="0.25">
      <c r="A78" s="60" t="s">
        <v>189</v>
      </c>
      <c r="B78" s="264">
        <v>39.966194003648802</v>
      </c>
      <c r="C78" s="264">
        <v>32.502404925515691</v>
      </c>
      <c r="D78" s="264">
        <v>30.742094671293799</v>
      </c>
      <c r="E78" s="264">
        <v>28.644478463962692</v>
      </c>
      <c r="F78" s="264">
        <v>28.755634011957419</v>
      </c>
      <c r="G78" s="264">
        <v>32.383711071190113</v>
      </c>
      <c r="H78" s="264">
        <v>33.463699806068043</v>
      </c>
      <c r="I78" s="264">
        <v>32.822783347593713</v>
      </c>
      <c r="J78" s="264">
        <v>32.774527252382939</v>
      </c>
      <c r="K78" s="264">
        <v>21.989358247407949</v>
      </c>
      <c r="L78" s="264">
        <v>26.361215793725989</v>
      </c>
      <c r="M78" s="264">
        <v>31.893535726351349</v>
      </c>
      <c r="N78" s="264">
        <v>28.68527889983309</v>
      </c>
      <c r="O78" s="264">
        <v>27.490207532444039</v>
      </c>
      <c r="P78" s="264">
        <v>26.793575930629459</v>
      </c>
      <c r="Q78" s="264">
        <v>31.672084024549381</v>
      </c>
      <c r="R78" s="264">
        <v>31.237039736807521</v>
      </c>
      <c r="S78" s="264">
        <v>33.440692401881464</v>
      </c>
      <c r="T78" s="264">
        <v>33.824395139202288</v>
      </c>
      <c r="U78" s="264">
        <v>29.70488589364432</v>
      </c>
      <c r="V78" s="264">
        <v>27.291272109711869</v>
      </c>
      <c r="W78" s="264">
        <v>29.111634944666299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33.891625077187655</v>
      </c>
      <c r="C79" s="263">
        <f t="shared" si="1"/>
        <v>28.4849763641934</v>
      </c>
      <c r="D79" s="263">
        <f t="shared" si="1"/>
        <v>29.143420807511283</v>
      </c>
      <c r="E79" s="263">
        <f t="shared" si="1"/>
        <v>27.595046056304284</v>
      </c>
      <c r="F79" s="263">
        <f t="shared" si="1"/>
        <v>27.707478286475194</v>
      </c>
      <c r="G79" s="263">
        <f t="shared" si="1"/>
        <v>27.369021732896364</v>
      </c>
      <c r="H79" s="263">
        <f t="shared" si="1"/>
        <v>33.292663488467404</v>
      </c>
      <c r="I79" s="263">
        <f t="shared" si="1"/>
        <v>32.812288683342658</v>
      </c>
      <c r="J79" s="263">
        <f t="shared" si="1"/>
        <v>31.333536364059668</v>
      </c>
      <c r="K79" s="263">
        <f t="shared" si="1"/>
        <v>19.308912099271339</v>
      </c>
      <c r="L79" s="263">
        <f t="shared" si="1"/>
        <v>25.476518051209879</v>
      </c>
      <c r="M79" s="263">
        <f t="shared" si="1"/>
        <v>27.283536652191863</v>
      </c>
      <c r="N79" s="263">
        <f t="shared" si="1"/>
        <v>24.617872281778201</v>
      </c>
      <c r="O79" s="263">
        <f t="shared" si="1"/>
        <v>21.909327566140711</v>
      </c>
      <c r="P79" s="263">
        <f t="shared" si="1"/>
        <v>21.486068087737635</v>
      </c>
      <c r="Q79" s="263">
        <f t="shared" si="1"/>
        <v>25.650106058797743</v>
      </c>
      <c r="R79" s="263">
        <f t="shared" si="1"/>
        <v>24.546823103564357</v>
      </c>
      <c r="S79" s="263">
        <f t="shared" si="1"/>
        <v>27.4271785206566</v>
      </c>
      <c r="T79" s="263">
        <f t="shared" si="1"/>
        <v>29.586403048208378</v>
      </c>
      <c r="U79" s="263">
        <f t="shared" si="1"/>
        <v>24.701857411925857</v>
      </c>
      <c r="V79" s="263">
        <f t="shared" si="1"/>
        <v>23.74983417078036</v>
      </c>
      <c r="W79" s="263">
        <f t="shared" si="1"/>
        <v>24.817534408045859</v>
      </c>
      <c r="DA79" s="70"/>
    </row>
    <row r="80" spans="1:105" ht="12" customHeight="1" x14ac:dyDescent="0.25">
      <c r="A80" s="60" t="s">
        <v>192</v>
      </c>
      <c r="B80" s="264">
        <v>11.95590363499427</v>
      </c>
      <c r="C80" s="264">
        <v>10.561602801212461</v>
      </c>
      <c r="D80" s="264">
        <v>11.68192002176421</v>
      </c>
      <c r="E80" s="264">
        <v>11.23138851885931</v>
      </c>
      <c r="F80" s="264">
        <v>11.35578478952805</v>
      </c>
      <c r="G80" s="264">
        <v>10.025257198943709</v>
      </c>
      <c r="H80" s="264">
        <v>11.77194730423907</v>
      </c>
      <c r="I80" s="264">
        <v>11.796557025409619</v>
      </c>
      <c r="J80" s="264">
        <v>10.63005460178986</v>
      </c>
      <c r="K80" s="264">
        <v>6.8932130899953474</v>
      </c>
      <c r="L80" s="264">
        <v>8.9815904840045331</v>
      </c>
      <c r="M80" s="264">
        <v>9.5138283853746479</v>
      </c>
      <c r="N80" s="264">
        <v>8.2324702928054521</v>
      </c>
      <c r="O80" s="264">
        <v>7.6796636816060371</v>
      </c>
      <c r="P80" s="264">
        <v>7.7149620864339692</v>
      </c>
      <c r="Q80" s="264">
        <v>9.6369096340615794</v>
      </c>
      <c r="R80" s="264">
        <v>9.0552889011100532</v>
      </c>
      <c r="S80" s="264">
        <v>10.50078534042389</v>
      </c>
      <c r="T80" s="264">
        <v>11.79202467641336</v>
      </c>
      <c r="U80" s="264">
        <v>9.4077802091384353</v>
      </c>
      <c r="V80" s="264">
        <v>8.2152594097913649</v>
      </c>
      <c r="W80" s="264">
        <v>8.5765138525440889</v>
      </c>
      <c r="DA80" s="72" t="s">
        <v>237</v>
      </c>
    </row>
    <row r="81" spans="1:105" ht="12" customHeight="1" x14ac:dyDescent="0.25">
      <c r="A81" s="59" t="s">
        <v>33</v>
      </c>
      <c r="B81" s="232">
        <v>9.9704122469504313</v>
      </c>
      <c r="C81" s="232">
        <v>9.2479747770077765</v>
      </c>
      <c r="D81" s="232">
        <v>10.399824301811631</v>
      </c>
      <c r="E81" s="232">
        <v>9.8388206677015901</v>
      </c>
      <c r="F81" s="232">
        <v>10.03978041871825</v>
      </c>
      <c r="G81" s="232">
        <v>8.9589690576188161</v>
      </c>
      <c r="H81" s="232">
        <v>10.61335230252813</v>
      </c>
      <c r="I81" s="232">
        <v>10.59372517927396</v>
      </c>
      <c r="J81" s="232">
        <v>9.4553450331829456</v>
      </c>
      <c r="K81" s="232">
        <v>5.9750739960173034</v>
      </c>
      <c r="L81" s="232">
        <v>7.8899585355626858</v>
      </c>
      <c r="M81" s="232">
        <v>8.5346740629296463</v>
      </c>
      <c r="N81" s="232">
        <v>7.2479727480739689</v>
      </c>
      <c r="O81" s="232">
        <v>6.731453621925942</v>
      </c>
      <c r="P81" s="232">
        <v>6.8146153120123181</v>
      </c>
      <c r="Q81" s="232">
        <v>7.7921633492275966</v>
      </c>
      <c r="R81" s="232">
        <v>7.6361726129684424</v>
      </c>
      <c r="S81" s="232">
        <v>8.4770927116353825</v>
      </c>
      <c r="T81" s="232">
        <v>9.4439254394968231</v>
      </c>
      <c r="U81" s="232">
        <v>7.3248788418142841</v>
      </c>
      <c r="V81" s="232">
        <v>6.1759268574225619</v>
      </c>
      <c r="W81" s="232">
        <v>6.9195603152905516</v>
      </c>
      <c r="DA81" s="71" t="s">
        <v>238</v>
      </c>
    </row>
    <row r="82" spans="1:105" ht="12" customHeight="1" x14ac:dyDescent="0.25">
      <c r="A82" s="59" t="s">
        <v>160</v>
      </c>
      <c r="B82" s="232">
        <v>1.4669460888234021</v>
      </c>
      <c r="C82" s="232">
        <v>0.93039558757392749</v>
      </c>
      <c r="D82" s="232">
        <v>0.87361088427136424</v>
      </c>
      <c r="E82" s="232">
        <v>1.057871385601395</v>
      </c>
      <c r="F82" s="232">
        <v>0.9403883426188987</v>
      </c>
      <c r="G82" s="232">
        <v>0.67291336568376736</v>
      </c>
      <c r="H82" s="232">
        <v>0.70699652880210673</v>
      </c>
      <c r="I82" s="232">
        <v>0.71991980238077535</v>
      </c>
      <c r="J82" s="232">
        <v>0.69954270911069183</v>
      </c>
      <c r="K82" s="232">
        <v>0.52926892646562806</v>
      </c>
      <c r="L82" s="232">
        <v>0.72114001438712327</v>
      </c>
      <c r="M82" s="232">
        <v>0.6260841676920299</v>
      </c>
      <c r="N82" s="232">
        <v>0.53296778095095321</v>
      </c>
      <c r="O82" s="232">
        <v>0.45322003933279509</v>
      </c>
      <c r="P82" s="232">
        <v>0.42326289152699159</v>
      </c>
      <c r="Q82" s="232">
        <v>0.50455480068146119</v>
      </c>
      <c r="R82" s="232">
        <v>1.0623279909665191</v>
      </c>
      <c r="S82" s="232">
        <v>1.0664952018184559</v>
      </c>
      <c r="T82" s="232">
        <v>1.098226847059276</v>
      </c>
      <c r="U82" s="232">
        <v>0.91622414920380468</v>
      </c>
      <c r="V82" s="232">
        <v>0.75012642751426117</v>
      </c>
      <c r="W82" s="232">
        <v>0.75392739541189713</v>
      </c>
      <c r="DA82" s="71" t="s">
        <v>239</v>
      </c>
    </row>
    <row r="83" spans="1:105" ht="12" customHeight="1" x14ac:dyDescent="0.25">
      <c r="A83" s="59" t="s">
        <v>162</v>
      </c>
      <c r="B83" s="232">
        <v>0.51854529922044024</v>
      </c>
      <c r="C83" s="232">
        <v>0.38323243663075318</v>
      </c>
      <c r="D83" s="232">
        <v>0.40848483568121668</v>
      </c>
      <c r="E83" s="232">
        <v>0.33469646555632732</v>
      </c>
      <c r="F83" s="232">
        <v>0.37561602819090267</v>
      </c>
      <c r="G83" s="232">
        <v>0.39337477564112749</v>
      </c>
      <c r="H83" s="232">
        <v>0.45159847290884242</v>
      </c>
      <c r="I83" s="232">
        <v>0.48291204375487901</v>
      </c>
      <c r="J83" s="232">
        <v>0.47516685949622239</v>
      </c>
      <c r="K83" s="232">
        <v>0.38887016751241488</v>
      </c>
      <c r="L83" s="232">
        <v>0.37049193405472491</v>
      </c>
      <c r="M83" s="232">
        <v>0.35307015475297171</v>
      </c>
      <c r="N83" s="232">
        <v>0.45152976378053061</v>
      </c>
      <c r="O83" s="232">
        <v>0.49499002034729989</v>
      </c>
      <c r="P83" s="232">
        <v>0.47708388289465908</v>
      </c>
      <c r="Q83" s="232">
        <v>1.3401914841525211</v>
      </c>
      <c r="R83" s="232">
        <v>0.3567882971750917</v>
      </c>
      <c r="S83" s="232">
        <v>0.95719742697004728</v>
      </c>
      <c r="T83" s="232">
        <v>1.249872389857263</v>
      </c>
      <c r="U83" s="232">
        <v>1.1666772181203471</v>
      </c>
      <c r="V83" s="232">
        <v>1.289206124854541</v>
      </c>
      <c r="W83" s="232">
        <v>0.90302614184163954</v>
      </c>
      <c r="DA83" s="71" t="s">
        <v>240</v>
      </c>
    </row>
    <row r="84" spans="1:105" ht="12" customHeight="1" x14ac:dyDescent="0.25">
      <c r="A84" s="60" t="s">
        <v>197</v>
      </c>
      <c r="B84" s="264">
        <v>8.977451491687388</v>
      </c>
      <c r="C84" s="264">
        <v>7.3623313349149324</v>
      </c>
      <c r="D84" s="264">
        <v>7.5146777924181336</v>
      </c>
      <c r="E84" s="264">
        <v>7.0840854103590711</v>
      </c>
      <c r="F84" s="264">
        <v>7.1024257474573602</v>
      </c>
      <c r="G84" s="264">
        <v>7.0899224276683643</v>
      </c>
      <c r="H84" s="264">
        <v>10.87154315863757</v>
      </c>
      <c r="I84" s="264">
        <v>10.613466092790359</v>
      </c>
      <c r="J84" s="264">
        <v>10.39453664539205</v>
      </c>
      <c r="K84" s="264">
        <v>5.3085361273983018</v>
      </c>
      <c r="L84" s="264">
        <v>8.0721238769402142</v>
      </c>
      <c r="M84" s="264">
        <v>7.8179234704825689</v>
      </c>
      <c r="N84" s="264">
        <v>7.3667613323411221</v>
      </c>
      <c r="O84" s="264">
        <v>5.5640067529152013</v>
      </c>
      <c r="P84" s="264">
        <v>5.4912390511810898</v>
      </c>
      <c r="Q84" s="264">
        <v>6.7151152985523908</v>
      </c>
      <c r="R84" s="264">
        <v>6.3805900645278371</v>
      </c>
      <c r="S84" s="264">
        <v>7.1535852840448122</v>
      </c>
      <c r="T84" s="264">
        <v>7.8641730216804611</v>
      </c>
      <c r="U84" s="264">
        <v>6.6431597463690721</v>
      </c>
      <c r="V84" s="264">
        <v>7.644808119076945</v>
      </c>
      <c r="W84" s="264">
        <v>7.8378272607393509</v>
      </c>
      <c r="DA84" s="72" t="s">
        <v>241</v>
      </c>
    </row>
    <row r="85" spans="1:105" ht="12" customHeight="1" x14ac:dyDescent="0.25">
      <c r="A85" s="64" t="s">
        <v>30</v>
      </c>
      <c r="B85" s="231">
        <v>0.30953046347831997</v>
      </c>
      <c r="C85" s="231">
        <v>0.13589696266883941</v>
      </c>
      <c r="D85" s="231">
        <v>0.1202328988865337</v>
      </c>
      <c r="E85" s="231">
        <v>0.1091239618800941</v>
      </c>
      <c r="F85" s="231">
        <v>0.1000103462888008</v>
      </c>
      <c r="G85" s="231">
        <v>0.108429629677415</v>
      </c>
      <c r="H85" s="231">
        <v>7.94293499934796E-2</v>
      </c>
      <c r="I85" s="231">
        <v>8.2205195738207851E-2</v>
      </c>
      <c r="J85" s="231">
        <v>6.2384132188809532E-2</v>
      </c>
      <c r="K85" s="231">
        <v>9.4189393224119802E-2</v>
      </c>
      <c r="L85" s="231">
        <v>6.76260478858009E-2</v>
      </c>
      <c r="M85" s="231">
        <v>9.1268595965071669E-2</v>
      </c>
      <c r="N85" s="231">
        <v>5.4576953810785193E-2</v>
      </c>
      <c r="O85" s="231">
        <v>9.5419177885556192E-2</v>
      </c>
      <c r="P85" s="231">
        <v>7.2779625932339762E-2</v>
      </c>
      <c r="Q85" s="231">
        <v>7.79814315199059E-2</v>
      </c>
      <c r="R85" s="231">
        <v>0.10725629632179549</v>
      </c>
      <c r="S85" s="231">
        <v>0.1274172269532815</v>
      </c>
      <c r="T85" s="231">
        <v>0.14235662963508899</v>
      </c>
      <c r="U85" s="231">
        <v>9.6896546912574308E-2</v>
      </c>
      <c r="V85" s="231">
        <v>4.3265704343383019E-2</v>
      </c>
      <c r="W85" s="231">
        <v>4.6083753968234019E-2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4.0882090746365316</v>
      </c>
      <c r="C87" s="231">
        <v>3.6647829227217161</v>
      </c>
      <c r="D87" s="231">
        <v>4.1233308140105871</v>
      </c>
      <c r="E87" s="231">
        <v>3.8647429582950519</v>
      </c>
      <c r="F87" s="231">
        <v>3.9815964295702639</v>
      </c>
      <c r="G87" s="231">
        <v>3.7446077223433631</v>
      </c>
      <c r="H87" s="231">
        <v>3.0189208537299721</v>
      </c>
      <c r="I87" s="231">
        <v>3.0760378951446361</v>
      </c>
      <c r="J87" s="231">
        <v>2.7197250063077658</v>
      </c>
      <c r="K87" s="231">
        <v>2.3309391847955032</v>
      </c>
      <c r="L87" s="231">
        <v>2.427117715300473</v>
      </c>
      <c r="M87" s="231">
        <v>3.4727558706416581</v>
      </c>
      <c r="N87" s="231">
        <v>2.512952622846814</v>
      </c>
      <c r="O87" s="231">
        <v>2.987249060656652</v>
      </c>
      <c r="P87" s="231">
        <v>3.0918558601595389</v>
      </c>
      <c r="Q87" s="231">
        <v>3.6472561501218839</v>
      </c>
      <c r="R87" s="231">
        <v>3.6850268615473172</v>
      </c>
      <c r="S87" s="231">
        <v>4.0667625697468477</v>
      </c>
      <c r="T87" s="231">
        <v>4.3789305132718566</v>
      </c>
      <c r="U87" s="231">
        <v>3.2595547751759861</v>
      </c>
      <c r="V87" s="231">
        <v>2.0666325322807251</v>
      </c>
      <c r="W87" s="231">
        <v>2.515916736607954</v>
      </c>
      <c r="DA87" s="73" t="s">
        <v>244</v>
      </c>
    </row>
    <row r="88" spans="1:105" ht="12" customHeight="1" x14ac:dyDescent="0.25">
      <c r="A88" s="64" t="s">
        <v>160</v>
      </c>
      <c r="B88" s="231">
        <v>0.60149792844971961</v>
      </c>
      <c r="C88" s="231">
        <v>0.36869670851543879</v>
      </c>
      <c r="D88" s="231">
        <v>0.34636995530238501</v>
      </c>
      <c r="E88" s="231">
        <v>0.41553770785822169</v>
      </c>
      <c r="F88" s="231">
        <v>0.37294111138129071</v>
      </c>
      <c r="G88" s="231">
        <v>0.28125965938733027</v>
      </c>
      <c r="H88" s="231">
        <v>0.20110201786168649</v>
      </c>
      <c r="I88" s="231">
        <v>0.2090388938841693</v>
      </c>
      <c r="J88" s="231">
        <v>0.20121569252858559</v>
      </c>
      <c r="K88" s="231">
        <v>0.2064733726838702</v>
      </c>
      <c r="L88" s="231">
        <v>0.22183788371534199</v>
      </c>
      <c r="M88" s="231">
        <v>0.25475342735255613</v>
      </c>
      <c r="N88" s="231">
        <v>0.18478584696520109</v>
      </c>
      <c r="O88" s="231">
        <v>0.20112760375526481</v>
      </c>
      <c r="P88" s="231">
        <v>0.19203840446414841</v>
      </c>
      <c r="Q88" s="231">
        <v>0.2361655572892214</v>
      </c>
      <c r="R88" s="231">
        <v>0.51265305027768826</v>
      </c>
      <c r="S88" s="231">
        <v>0.51163564149968899</v>
      </c>
      <c r="T88" s="231">
        <v>0.50922247130092058</v>
      </c>
      <c r="U88" s="231">
        <v>0.40771770634899679</v>
      </c>
      <c r="V88" s="231">
        <v>0.25101263570849042</v>
      </c>
      <c r="W88" s="231">
        <v>0.27412414458076551</v>
      </c>
      <c r="DA88" s="73" t="s">
        <v>245</v>
      </c>
    </row>
    <row r="89" spans="1:105" ht="12" customHeight="1" x14ac:dyDescent="0.25">
      <c r="A89" s="64" t="s">
        <v>70</v>
      </c>
      <c r="B89" s="231">
        <v>1.2149499664530079</v>
      </c>
      <c r="C89" s="231">
        <v>0.94950441063584401</v>
      </c>
      <c r="D89" s="231">
        <v>0.90891103014265473</v>
      </c>
      <c r="E89" s="231">
        <v>0.848953620604598</v>
      </c>
      <c r="F89" s="231">
        <v>0.80347674485801268</v>
      </c>
      <c r="G89" s="231">
        <v>0.73047599776089467</v>
      </c>
      <c r="H89" s="231">
        <v>0.55439753961807037</v>
      </c>
      <c r="I89" s="231">
        <v>0.54505144298546793</v>
      </c>
      <c r="J89" s="231">
        <v>0.46809209726006312</v>
      </c>
      <c r="K89" s="231">
        <v>0.54333025684419645</v>
      </c>
      <c r="L89" s="231">
        <v>0.47474337273807549</v>
      </c>
      <c r="M89" s="231">
        <v>0.53376759171874943</v>
      </c>
      <c r="N89" s="231">
        <v>0.47735093878070739</v>
      </c>
      <c r="O89" s="231">
        <v>0.5985266336710231</v>
      </c>
      <c r="P89" s="231">
        <v>0.47934660839880677</v>
      </c>
      <c r="Q89" s="231">
        <v>0.25415681372078702</v>
      </c>
      <c r="R89" s="231">
        <v>0.1871515007280396</v>
      </c>
      <c r="S89" s="231">
        <v>0.2283560868055107</v>
      </c>
      <c r="T89" s="231">
        <v>0.27387547409304808</v>
      </c>
      <c r="U89" s="231">
        <v>0.17265802608827369</v>
      </c>
      <c r="V89" s="231">
        <v>8.7849991196084498E-2</v>
      </c>
      <c r="W89" s="231">
        <v>8.7310118283684721E-2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0.26955866609462231</v>
      </c>
      <c r="H90" s="231">
        <v>5.737505801912187</v>
      </c>
      <c r="I90" s="231">
        <v>5.381448799881734</v>
      </c>
      <c r="J90" s="231">
        <v>5.7362602031391576</v>
      </c>
      <c r="K90" s="231">
        <v>1.159338491906639</v>
      </c>
      <c r="L90" s="231">
        <v>3.932678994383755</v>
      </c>
      <c r="M90" s="231">
        <v>2.3366501001675379</v>
      </c>
      <c r="N90" s="231">
        <v>2.799851104351327</v>
      </c>
      <c r="O90" s="231">
        <v>1.624348323482091E-3</v>
      </c>
      <c r="P90" s="231">
        <v>2.8172459784664089E-3</v>
      </c>
      <c r="Q90" s="231">
        <v>2.8448602627799192E-3</v>
      </c>
      <c r="R90" s="231">
        <v>1.2468891001686159E-2</v>
      </c>
      <c r="S90" s="231">
        <v>1.123878235109114E-2</v>
      </c>
      <c r="T90" s="231">
        <v>0.31068802813845231</v>
      </c>
      <c r="U90" s="231">
        <v>0.62254355367048086</v>
      </c>
      <c r="V90" s="231">
        <v>0.41495338883370869</v>
      </c>
      <c r="W90" s="231">
        <v>0.21902009714044829</v>
      </c>
      <c r="DA90" s="73" t="s">
        <v>247</v>
      </c>
    </row>
    <row r="91" spans="1:105" ht="12" customHeight="1" x14ac:dyDescent="0.25">
      <c r="A91" s="64" t="s">
        <v>162</v>
      </c>
      <c r="B91" s="231">
        <v>0.2126212583167284</v>
      </c>
      <c r="C91" s="231">
        <v>0.15186716260182501</v>
      </c>
      <c r="D91" s="231">
        <v>0.16195640052563251</v>
      </c>
      <c r="E91" s="231">
        <v>0.13147061544391689</v>
      </c>
      <c r="F91" s="231">
        <v>0.14896256435508731</v>
      </c>
      <c r="G91" s="231">
        <v>0.1644200591794843</v>
      </c>
      <c r="H91" s="231">
        <v>0.12845517688622871</v>
      </c>
      <c r="I91" s="231">
        <v>0.14022034001013781</v>
      </c>
      <c r="J91" s="231">
        <v>0.13667647086439219</v>
      </c>
      <c r="K91" s="231">
        <v>0.15170234073366509</v>
      </c>
      <c r="L91" s="231">
        <v>0.1139711359023039</v>
      </c>
      <c r="M91" s="231">
        <v>0.1436641216320633</v>
      </c>
      <c r="N91" s="231">
        <v>0.15655038224132509</v>
      </c>
      <c r="O91" s="231">
        <v>0.21966406609421579</v>
      </c>
      <c r="P91" s="231">
        <v>0.2164575007653568</v>
      </c>
      <c r="Q91" s="231">
        <v>0.62729968737125996</v>
      </c>
      <c r="R91" s="231">
        <v>0.172177152824318</v>
      </c>
      <c r="S91" s="231">
        <v>0.45920161549215938</v>
      </c>
      <c r="T91" s="231">
        <v>0.57953701357616749</v>
      </c>
      <c r="U91" s="231">
        <v>0.51916876436297354</v>
      </c>
      <c r="V91" s="231">
        <v>0.43140331483003957</v>
      </c>
      <c r="W91" s="231">
        <v>0.32833568613217451</v>
      </c>
      <c r="DA91" s="73" t="s">
        <v>248</v>
      </c>
    </row>
    <row r="92" spans="1:105" ht="12" customHeight="1" x14ac:dyDescent="0.25">
      <c r="A92" s="64" t="s">
        <v>36</v>
      </c>
      <c r="B92" s="231">
        <v>2.5506428003530792</v>
      </c>
      <c r="C92" s="231">
        <v>2.0915831677712688</v>
      </c>
      <c r="D92" s="231">
        <v>1.8538766935503399</v>
      </c>
      <c r="E92" s="231">
        <v>1.7142565462771879</v>
      </c>
      <c r="F92" s="231">
        <v>1.6954385510039049</v>
      </c>
      <c r="G92" s="231">
        <v>1.7911706932252549</v>
      </c>
      <c r="H92" s="231">
        <v>1.151732418635947</v>
      </c>
      <c r="I92" s="231">
        <v>1.179463525146011</v>
      </c>
      <c r="J92" s="231">
        <v>1.0701830431032771</v>
      </c>
      <c r="K92" s="231">
        <v>0.82256308721030746</v>
      </c>
      <c r="L92" s="231">
        <v>0.83414872701446419</v>
      </c>
      <c r="M92" s="231">
        <v>0.9850637630049327</v>
      </c>
      <c r="N92" s="231">
        <v>1.180693483344964</v>
      </c>
      <c r="O92" s="231">
        <v>1.460395862529007</v>
      </c>
      <c r="P92" s="231">
        <v>1.4359438054824329</v>
      </c>
      <c r="Q92" s="231">
        <v>1.869410798266552</v>
      </c>
      <c r="R92" s="231">
        <v>1.703856311826992</v>
      </c>
      <c r="S92" s="231">
        <v>1.748973361196233</v>
      </c>
      <c r="T92" s="231">
        <v>1.669562891664927</v>
      </c>
      <c r="U92" s="231">
        <v>1.564620373809787</v>
      </c>
      <c r="V92" s="231">
        <v>1.1116370940781559</v>
      </c>
      <c r="W92" s="231">
        <v>1.0514161870737659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4.2093975072521023E-2</v>
      </c>
      <c r="W93" s="231">
        <v>3.1477450005813201E-2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3.1959594827338371</v>
      </c>
      <c r="W94" s="231">
        <v>3.2841430869465098</v>
      </c>
      <c r="DA94" s="73" t="s">
        <v>251</v>
      </c>
    </row>
    <row r="95" spans="1:105" ht="12" customHeight="1" x14ac:dyDescent="0.25">
      <c r="A95" s="61" t="s">
        <v>209</v>
      </c>
      <c r="B95" s="265">
        <v>12.958269950506001</v>
      </c>
      <c r="C95" s="265">
        <v>10.561042228066009</v>
      </c>
      <c r="D95" s="265">
        <v>9.94682299332894</v>
      </c>
      <c r="E95" s="265">
        <v>9.2795721270859008</v>
      </c>
      <c r="F95" s="265">
        <v>9.2492677494897837</v>
      </c>
      <c r="G95" s="265">
        <v>10.25384210628429</v>
      </c>
      <c r="H95" s="265">
        <v>10.649173025590761</v>
      </c>
      <c r="I95" s="265">
        <v>10.402265565142679</v>
      </c>
      <c r="J95" s="265">
        <v>10.30894511687776</v>
      </c>
      <c r="K95" s="265">
        <v>7.1071628818776889</v>
      </c>
      <c r="L95" s="265">
        <v>8.4228036902651358</v>
      </c>
      <c r="M95" s="265">
        <v>9.9517847963346462</v>
      </c>
      <c r="N95" s="265">
        <v>9.0186406566316268</v>
      </c>
      <c r="O95" s="265">
        <v>8.6656571316194722</v>
      </c>
      <c r="P95" s="265">
        <v>8.2798669501225763</v>
      </c>
      <c r="Q95" s="265">
        <v>9.2980811261837708</v>
      </c>
      <c r="R95" s="265">
        <v>9.1109441379264648</v>
      </c>
      <c r="S95" s="265">
        <v>9.7728078961878957</v>
      </c>
      <c r="T95" s="265">
        <v>9.9302053501145586</v>
      </c>
      <c r="U95" s="265">
        <v>8.6509174564183464</v>
      </c>
      <c r="V95" s="265">
        <v>7.8897666419120522</v>
      </c>
      <c r="W95" s="265">
        <v>8.4031932947624188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1.0000000000000002</v>
      </c>
      <c r="C100" s="234">
        <f t="shared" si="2"/>
        <v>1</v>
      </c>
      <c r="D100" s="234">
        <f t="shared" si="2"/>
        <v>1</v>
      </c>
      <c r="E100" s="234">
        <f t="shared" si="2"/>
        <v>0.99999999999999989</v>
      </c>
      <c r="F100" s="234">
        <f t="shared" si="2"/>
        <v>1</v>
      </c>
      <c r="G100" s="234">
        <f t="shared" si="2"/>
        <v>1</v>
      </c>
      <c r="H100" s="234">
        <f t="shared" si="2"/>
        <v>1</v>
      </c>
      <c r="I100" s="234">
        <f t="shared" si="2"/>
        <v>1</v>
      </c>
      <c r="J100" s="234">
        <f t="shared" si="2"/>
        <v>1</v>
      </c>
      <c r="K100" s="234">
        <f t="shared" si="2"/>
        <v>1</v>
      </c>
      <c r="L100" s="234">
        <f t="shared" si="2"/>
        <v>0.99999999999999989</v>
      </c>
      <c r="M100" s="234">
        <f t="shared" si="2"/>
        <v>1</v>
      </c>
      <c r="N100" s="234">
        <f t="shared" si="2"/>
        <v>1</v>
      </c>
      <c r="O100" s="234">
        <f t="shared" si="2"/>
        <v>0.99999999999999989</v>
      </c>
      <c r="P100" s="234">
        <f t="shared" si="2"/>
        <v>1</v>
      </c>
      <c r="Q100" s="234">
        <f t="shared" si="2"/>
        <v>1</v>
      </c>
      <c r="R100" s="234">
        <f t="shared" si="2"/>
        <v>0.99999999999999989</v>
      </c>
      <c r="S100" s="234">
        <f t="shared" si="2"/>
        <v>0.99999999999999989</v>
      </c>
      <c r="T100" s="234">
        <f t="shared" si="2"/>
        <v>1</v>
      </c>
      <c r="U100" s="234">
        <f t="shared" si="2"/>
        <v>1.0000000000000002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3.274040124560396E-3</v>
      </c>
      <c r="C101" s="268">
        <f t="shared" si="3"/>
        <v>3.4121393406697799E-3</v>
      </c>
      <c r="D101" s="268">
        <f t="shared" si="3"/>
        <v>3.4126239839505452E-3</v>
      </c>
      <c r="E101" s="268">
        <f t="shared" si="3"/>
        <v>3.4255569350806858E-3</v>
      </c>
      <c r="F101" s="268">
        <f t="shared" si="3"/>
        <v>3.4433562646672702E-3</v>
      </c>
      <c r="G101" s="268">
        <f t="shared" si="3"/>
        <v>3.5081817046256234E-3</v>
      </c>
      <c r="H101" s="268">
        <f t="shared" si="3"/>
        <v>3.4533957137494234E-3</v>
      </c>
      <c r="I101" s="268">
        <f t="shared" si="3"/>
        <v>3.4279143549464887E-3</v>
      </c>
      <c r="J101" s="268">
        <f t="shared" si="3"/>
        <v>3.4728329976612959E-3</v>
      </c>
      <c r="K101" s="268">
        <f t="shared" si="3"/>
        <v>3.5988236834542295E-3</v>
      </c>
      <c r="L101" s="268">
        <f t="shared" si="3"/>
        <v>3.5045826967696719E-3</v>
      </c>
      <c r="M101" s="268">
        <f t="shared" si="3"/>
        <v>3.6142044145145574E-3</v>
      </c>
      <c r="N101" s="268">
        <f t="shared" si="3"/>
        <v>3.517604331938999E-3</v>
      </c>
      <c r="O101" s="268">
        <f t="shared" si="3"/>
        <v>3.5913885764900636E-3</v>
      </c>
      <c r="P101" s="268">
        <f t="shared" si="3"/>
        <v>3.5637369622770611E-3</v>
      </c>
      <c r="Q101" s="268">
        <f t="shared" si="3"/>
        <v>3.4842552131132709E-3</v>
      </c>
      <c r="R101" s="268">
        <f t="shared" si="3"/>
        <v>3.5018556867070119E-3</v>
      </c>
      <c r="S101" s="268">
        <f t="shared" si="3"/>
        <v>3.5200866820783785E-3</v>
      </c>
      <c r="T101" s="268">
        <f t="shared" si="3"/>
        <v>3.4842307707938858E-3</v>
      </c>
      <c r="U101" s="268">
        <f t="shared" si="3"/>
        <v>3.5190106716737023E-3</v>
      </c>
      <c r="V101" s="268">
        <f t="shared" si="3"/>
        <v>3.4810586241699423E-3</v>
      </c>
      <c r="W101" s="268">
        <f t="shared" si="3"/>
        <v>3.5178687994818886E-3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1.7461547330988767E-3</v>
      </c>
      <c r="C102" s="269">
        <f t="shared" si="4"/>
        <v>1.8198076483572163E-3</v>
      </c>
      <c r="D102" s="269">
        <f t="shared" si="4"/>
        <v>1.8200661247736232E-3</v>
      </c>
      <c r="E102" s="269">
        <f t="shared" si="4"/>
        <v>1.8269636987096988E-3</v>
      </c>
      <c r="F102" s="269">
        <f t="shared" si="4"/>
        <v>1.8364566744892101E-3</v>
      </c>
      <c r="G102" s="269">
        <f t="shared" si="4"/>
        <v>1.8710302424669993E-3</v>
      </c>
      <c r="H102" s="269">
        <f t="shared" si="4"/>
        <v>1.8418110473330254E-3</v>
      </c>
      <c r="I102" s="269">
        <f t="shared" si="4"/>
        <v>1.8282209893047939E-3</v>
      </c>
      <c r="J102" s="269">
        <f t="shared" si="4"/>
        <v>1.8521775987526913E-3</v>
      </c>
      <c r="K102" s="269">
        <f t="shared" si="4"/>
        <v>1.9193726311755891E-3</v>
      </c>
      <c r="L102" s="269">
        <f t="shared" si="4"/>
        <v>1.8691107716104916E-3</v>
      </c>
      <c r="M102" s="269">
        <f t="shared" si="4"/>
        <v>1.9275756877410969E-3</v>
      </c>
      <c r="N102" s="269">
        <f t="shared" si="4"/>
        <v>1.8760556437007996E-3</v>
      </c>
      <c r="O102" s="269">
        <f t="shared" si="4"/>
        <v>1.9154072407947011E-3</v>
      </c>
      <c r="P102" s="269">
        <f t="shared" si="4"/>
        <v>1.9006597132144327E-3</v>
      </c>
      <c r="Q102" s="269">
        <f t="shared" si="4"/>
        <v>1.8582694469937437E-3</v>
      </c>
      <c r="R102" s="269">
        <f t="shared" si="4"/>
        <v>1.8676563662437399E-3</v>
      </c>
      <c r="S102" s="269">
        <f t="shared" si="4"/>
        <v>1.8773795637751348E-3</v>
      </c>
      <c r="T102" s="269">
        <f t="shared" si="4"/>
        <v>1.8582564110900734E-3</v>
      </c>
      <c r="U102" s="269">
        <f t="shared" si="4"/>
        <v>1.8768056915593081E-3</v>
      </c>
      <c r="V102" s="269">
        <f t="shared" si="4"/>
        <v>1.8565645995573018E-3</v>
      </c>
      <c r="W102" s="269">
        <f t="shared" si="4"/>
        <v>1.8761966930570066E-3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4.365386832747193E-2</v>
      </c>
      <c r="C103" s="269">
        <f t="shared" si="5"/>
        <v>4.5495191208930398E-2</v>
      </c>
      <c r="D103" s="269">
        <f t="shared" si="5"/>
        <v>4.5501653119340603E-2</v>
      </c>
      <c r="E103" s="269">
        <f t="shared" si="5"/>
        <v>4.567409246774249E-2</v>
      </c>
      <c r="F103" s="269">
        <f t="shared" si="5"/>
        <v>4.591141686223027E-2</v>
      </c>
      <c r="G103" s="269">
        <f t="shared" si="5"/>
        <v>4.6775756061674979E-2</v>
      </c>
      <c r="H103" s="269">
        <f t="shared" si="5"/>
        <v>4.6045276183325649E-2</v>
      </c>
      <c r="I103" s="269">
        <f t="shared" si="5"/>
        <v>4.5705524732619837E-2</v>
      </c>
      <c r="J103" s="269">
        <f t="shared" si="5"/>
        <v>4.6304439968817293E-2</v>
      </c>
      <c r="K103" s="269">
        <f t="shared" si="5"/>
        <v>4.7984315779389726E-2</v>
      </c>
      <c r="L103" s="269">
        <f t="shared" si="5"/>
        <v>4.6727769290262275E-2</v>
      </c>
      <c r="M103" s="269">
        <f t="shared" si="5"/>
        <v>4.8189392193527442E-2</v>
      </c>
      <c r="N103" s="269">
        <f t="shared" si="5"/>
        <v>4.6901391092520013E-2</v>
      </c>
      <c r="O103" s="269">
        <f t="shared" si="5"/>
        <v>4.7885181019867537E-2</v>
      </c>
      <c r="P103" s="269">
        <f t="shared" si="5"/>
        <v>4.7516492830360815E-2</v>
      </c>
      <c r="Q103" s="269">
        <f t="shared" si="5"/>
        <v>4.6456736174843624E-2</v>
      </c>
      <c r="R103" s="269">
        <f t="shared" si="5"/>
        <v>4.6691409156093482E-2</v>
      </c>
      <c r="S103" s="269">
        <f t="shared" si="5"/>
        <v>4.6934489094378397E-2</v>
      </c>
      <c r="T103" s="269">
        <f t="shared" si="5"/>
        <v>4.6456410277251815E-2</v>
      </c>
      <c r="U103" s="269">
        <f t="shared" si="5"/>
        <v>4.6920142288982711E-2</v>
      </c>
      <c r="V103" s="269">
        <f t="shared" si="5"/>
        <v>4.6414114988932567E-2</v>
      </c>
      <c r="W103" s="269">
        <f t="shared" si="5"/>
        <v>4.6904917326425176E-2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1.0913467081867982E-3</v>
      </c>
      <c r="C104" s="269">
        <f t="shared" si="6"/>
        <v>1.1373797802232601E-3</v>
      </c>
      <c r="D104" s="269">
        <f t="shared" si="6"/>
        <v>1.1375413279835149E-3</v>
      </c>
      <c r="E104" s="269">
        <f t="shared" si="6"/>
        <v>1.1418523116935616E-3</v>
      </c>
      <c r="F104" s="269">
        <f t="shared" si="6"/>
        <v>1.1477854215557564E-3</v>
      </c>
      <c r="G104" s="269">
        <f t="shared" si="6"/>
        <v>1.1693939015418743E-3</v>
      </c>
      <c r="H104" s="269">
        <f t="shared" si="6"/>
        <v>1.1511319045831407E-3</v>
      </c>
      <c r="I104" s="269">
        <f t="shared" si="6"/>
        <v>1.1426381183154961E-3</v>
      </c>
      <c r="J104" s="269">
        <f t="shared" si="6"/>
        <v>1.1576109992204331E-3</v>
      </c>
      <c r="K104" s="269">
        <f t="shared" si="6"/>
        <v>1.1996078944847431E-3</v>
      </c>
      <c r="L104" s="269">
        <f t="shared" si="6"/>
        <v>1.1681942322565569E-3</v>
      </c>
      <c r="M104" s="269">
        <f t="shared" si="6"/>
        <v>1.2047348048381864E-3</v>
      </c>
      <c r="N104" s="269">
        <f t="shared" si="6"/>
        <v>1.172534777313E-3</v>
      </c>
      <c r="O104" s="269">
        <f t="shared" si="6"/>
        <v>1.1971295254966882E-3</v>
      </c>
      <c r="P104" s="269">
        <f t="shared" si="6"/>
        <v>1.1879123207590202E-3</v>
      </c>
      <c r="Q104" s="269">
        <f t="shared" si="6"/>
        <v>1.16141840437109E-3</v>
      </c>
      <c r="R104" s="269">
        <f t="shared" si="6"/>
        <v>1.1672852289023371E-3</v>
      </c>
      <c r="S104" s="269">
        <f t="shared" si="6"/>
        <v>1.1733622273594599E-3</v>
      </c>
      <c r="T104" s="269">
        <f t="shared" si="6"/>
        <v>1.1614102569312956E-3</v>
      </c>
      <c r="U104" s="269">
        <f t="shared" si="6"/>
        <v>1.1730035572245674E-3</v>
      </c>
      <c r="V104" s="269">
        <f t="shared" si="6"/>
        <v>1.1603528747233141E-3</v>
      </c>
      <c r="W104" s="269">
        <f t="shared" si="6"/>
        <v>1.1726229331606296E-3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2.2276446317333284E-3</v>
      </c>
      <c r="C105" s="270">
        <f t="shared" si="7"/>
        <v>2.3058977385961056E-3</v>
      </c>
      <c r="D105" s="270">
        <f t="shared" si="7"/>
        <v>2.3048763103024981E-3</v>
      </c>
      <c r="E105" s="270">
        <f t="shared" si="7"/>
        <v>2.3285554516472764E-3</v>
      </c>
      <c r="F105" s="270">
        <f t="shared" si="7"/>
        <v>2.331055081950644E-3</v>
      </c>
      <c r="G105" s="270">
        <f t="shared" si="7"/>
        <v>2.3519346383032227E-3</v>
      </c>
      <c r="H105" s="270">
        <f t="shared" si="7"/>
        <v>2.3153925285598347E-3</v>
      </c>
      <c r="I105" s="270">
        <f t="shared" si="7"/>
        <v>2.2989696346978243E-3</v>
      </c>
      <c r="J105" s="270">
        <f t="shared" si="7"/>
        <v>2.3248259124765184E-3</v>
      </c>
      <c r="K105" s="270">
        <f t="shared" si="7"/>
        <v>2.4033061530535377E-3</v>
      </c>
      <c r="L105" s="270">
        <f t="shared" si="7"/>
        <v>2.3557837769762236E-3</v>
      </c>
      <c r="M105" s="270">
        <f t="shared" si="7"/>
        <v>2.415903218166223E-3</v>
      </c>
      <c r="N105" s="270">
        <f t="shared" si="7"/>
        <v>2.3465551011402513E-3</v>
      </c>
      <c r="O105" s="270">
        <f t="shared" si="7"/>
        <v>2.385501050010441E-3</v>
      </c>
      <c r="P105" s="270">
        <f t="shared" si="7"/>
        <v>2.3663528463405557E-3</v>
      </c>
      <c r="Q105" s="270">
        <f t="shared" si="7"/>
        <v>2.2859051262325799E-3</v>
      </c>
      <c r="R105" s="270">
        <f t="shared" si="7"/>
        <v>2.3704613870275848E-3</v>
      </c>
      <c r="S105" s="270">
        <f t="shared" si="7"/>
        <v>2.3484046366699933E-3</v>
      </c>
      <c r="T105" s="270">
        <f t="shared" si="7"/>
        <v>2.3185201448536223E-3</v>
      </c>
      <c r="U105" s="270">
        <f t="shared" si="7"/>
        <v>2.329293948073703E-3</v>
      </c>
      <c r="V105" s="270">
        <f t="shared" si="7"/>
        <v>2.2890674128469438E-3</v>
      </c>
      <c r="W105" s="270">
        <f t="shared" si="7"/>
        <v>2.3243319640861093E-3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0.20262559343130268</v>
      </c>
      <c r="C106" s="271">
        <f t="shared" si="8"/>
        <v>0.20600994995807514</v>
      </c>
      <c r="D106" s="271">
        <f t="shared" si="8"/>
        <v>0.20459736818065097</v>
      </c>
      <c r="E106" s="271">
        <f t="shared" si="8"/>
        <v>0.20446515900526555</v>
      </c>
      <c r="F106" s="271">
        <f t="shared" si="8"/>
        <v>0.20462402501446186</v>
      </c>
      <c r="G106" s="271">
        <f t="shared" si="8"/>
        <v>0.20708381470929921</v>
      </c>
      <c r="H106" s="271">
        <f t="shared" si="8"/>
        <v>0.20266286400780084</v>
      </c>
      <c r="I106" s="271">
        <f t="shared" si="8"/>
        <v>0.2020718078142156</v>
      </c>
      <c r="J106" s="271">
        <f t="shared" si="8"/>
        <v>0.20314428907063325</v>
      </c>
      <c r="K106" s="271">
        <f t="shared" si="8"/>
        <v>0.20832843088280895</v>
      </c>
      <c r="L106" s="271">
        <f t="shared" si="8"/>
        <v>0.20377576116446516</v>
      </c>
      <c r="M106" s="271">
        <f t="shared" si="8"/>
        <v>0.20799375314906141</v>
      </c>
      <c r="N106" s="271">
        <f t="shared" si="8"/>
        <v>0.20634781549308273</v>
      </c>
      <c r="O106" s="271">
        <f t="shared" si="8"/>
        <v>0.20986283747232073</v>
      </c>
      <c r="P106" s="271">
        <f t="shared" si="8"/>
        <v>0.208637193284851</v>
      </c>
      <c r="Q106" s="271">
        <f t="shared" si="8"/>
        <v>0.20711191454631622</v>
      </c>
      <c r="R106" s="271">
        <f t="shared" si="8"/>
        <v>0.20646409269171442</v>
      </c>
      <c r="S106" s="271">
        <f t="shared" si="8"/>
        <v>0.20704078305641513</v>
      </c>
      <c r="T106" s="271">
        <f t="shared" si="8"/>
        <v>0.20552442047015884</v>
      </c>
      <c r="U106" s="271">
        <f t="shared" si="8"/>
        <v>0.20694854253288181</v>
      </c>
      <c r="V106" s="271">
        <f t="shared" si="8"/>
        <v>0.20496324219850098</v>
      </c>
      <c r="W106" s="271">
        <f t="shared" si="8"/>
        <v>0.2050369023689132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0.36830712467803511</v>
      </c>
      <c r="C107" s="271">
        <f t="shared" si="9"/>
        <v>0.34726114078863529</v>
      </c>
      <c r="D107" s="271">
        <f t="shared" si="9"/>
        <v>0.34162087243883182</v>
      </c>
      <c r="E107" s="271">
        <f t="shared" si="9"/>
        <v>0.33916611121015783</v>
      </c>
      <c r="F107" s="271">
        <f t="shared" si="9"/>
        <v>0.33663120966192839</v>
      </c>
      <c r="G107" s="271">
        <f t="shared" si="9"/>
        <v>0.33597253621648393</v>
      </c>
      <c r="H107" s="271">
        <f t="shared" si="9"/>
        <v>0.32056854611957553</v>
      </c>
      <c r="I107" s="271">
        <f t="shared" si="9"/>
        <v>0.32439521296204482</v>
      </c>
      <c r="J107" s="271">
        <f t="shared" si="9"/>
        <v>0.31984403967608399</v>
      </c>
      <c r="K107" s="271">
        <f t="shared" si="9"/>
        <v>0.32243547276701323</v>
      </c>
      <c r="L107" s="271">
        <f t="shared" si="9"/>
        <v>0.31931151141102126</v>
      </c>
      <c r="M107" s="271">
        <f t="shared" si="9"/>
        <v>0.3139420273138811</v>
      </c>
      <c r="N107" s="271">
        <f t="shared" si="9"/>
        <v>0.3277870567755507</v>
      </c>
      <c r="O107" s="271">
        <f t="shared" si="9"/>
        <v>0.33123722529607164</v>
      </c>
      <c r="P107" s="271">
        <f t="shared" si="9"/>
        <v>0.33252233594268676</v>
      </c>
      <c r="Q107" s="271">
        <f t="shared" si="9"/>
        <v>0.34315877339993334</v>
      </c>
      <c r="R107" s="271">
        <f t="shared" si="9"/>
        <v>0.33232453421957997</v>
      </c>
      <c r="S107" s="271">
        <f t="shared" si="9"/>
        <v>0.33229421844741303</v>
      </c>
      <c r="T107" s="271">
        <f t="shared" si="9"/>
        <v>0.33417076086652481</v>
      </c>
      <c r="U107" s="271">
        <f t="shared" si="9"/>
        <v>0.33466372734664568</v>
      </c>
      <c r="V107" s="271">
        <f t="shared" si="9"/>
        <v>0.33093018066608509</v>
      </c>
      <c r="W107" s="271">
        <f t="shared" si="9"/>
        <v>0.32305833851200727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0.20120494639971145</v>
      </c>
      <c r="C108" s="271">
        <f t="shared" si="10"/>
        <v>0.20962545146246381</v>
      </c>
      <c r="D108" s="271">
        <f t="shared" si="10"/>
        <v>0.21322461572401646</v>
      </c>
      <c r="E108" s="271">
        <f t="shared" si="10"/>
        <v>0.21446086763300398</v>
      </c>
      <c r="F108" s="271">
        <f t="shared" si="10"/>
        <v>0.21570964863388697</v>
      </c>
      <c r="G108" s="271">
        <f t="shared" si="10"/>
        <v>0.21430478629191738</v>
      </c>
      <c r="H108" s="271">
        <f t="shared" si="10"/>
        <v>0.2148458453100533</v>
      </c>
      <c r="I108" s="271">
        <f t="shared" si="10"/>
        <v>0.21408562755846744</v>
      </c>
      <c r="J108" s="271">
        <f t="shared" si="10"/>
        <v>0.21433031737414437</v>
      </c>
      <c r="K108" s="271">
        <f t="shared" si="10"/>
        <v>0.21702299852918966</v>
      </c>
      <c r="L108" s="271">
        <f t="shared" si="10"/>
        <v>0.21575244371799474</v>
      </c>
      <c r="M108" s="271">
        <f t="shared" si="10"/>
        <v>0.22043248096271073</v>
      </c>
      <c r="N108" s="271">
        <f t="shared" si="10"/>
        <v>0.21341864418010761</v>
      </c>
      <c r="O108" s="271">
        <f t="shared" si="10"/>
        <v>0.21544888190751058</v>
      </c>
      <c r="P108" s="271">
        <f t="shared" si="10"/>
        <v>0.21589083977196466</v>
      </c>
      <c r="Q108" s="271">
        <f t="shared" si="10"/>
        <v>0.21239959247099913</v>
      </c>
      <c r="R108" s="271">
        <f t="shared" si="10"/>
        <v>0.21858067647361565</v>
      </c>
      <c r="S108" s="271">
        <f t="shared" si="10"/>
        <v>0.21804096922954141</v>
      </c>
      <c r="T108" s="271">
        <f t="shared" si="10"/>
        <v>0.21738023291288042</v>
      </c>
      <c r="U108" s="271">
        <f t="shared" si="10"/>
        <v>0.21588182921453414</v>
      </c>
      <c r="V108" s="271">
        <f t="shared" si="10"/>
        <v>0.2118473315008346</v>
      </c>
      <c r="W108" s="271">
        <f t="shared" si="10"/>
        <v>0.21644268235112196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0.10767811558125563</v>
      </c>
      <c r="C109" s="272">
        <f t="shared" si="11"/>
        <v>0.11549337881516575</v>
      </c>
      <c r="D109" s="272">
        <f t="shared" si="11"/>
        <v>0.1245623226148362</v>
      </c>
      <c r="E109" s="272">
        <f t="shared" si="11"/>
        <v>0.1266836096462767</v>
      </c>
      <c r="F109" s="272">
        <f t="shared" si="11"/>
        <v>0.12754954451266876</v>
      </c>
      <c r="G109" s="272">
        <f t="shared" si="11"/>
        <v>0.11454216915142033</v>
      </c>
      <c r="H109" s="272">
        <f t="shared" si="11"/>
        <v>0.12096341032689156</v>
      </c>
      <c r="I109" s="272">
        <f t="shared" si="11"/>
        <v>0.12158770966423189</v>
      </c>
      <c r="J109" s="272">
        <f t="shared" si="11"/>
        <v>0.11641822678374417</v>
      </c>
      <c r="K109" s="272">
        <f t="shared" si="11"/>
        <v>0.11682133602270522</v>
      </c>
      <c r="L109" s="272">
        <f t="shared" si="11"/>
        <v>0.11984404238110834</v>
      </c>
      <c r="M109" s="272">
        <f t="shared" si="11"/>
        <v>0.11485160489510592</v>
      </c>
      <c r="N109" s="272">
        <f t="shared" si="11"/>
        <v>0.11009270833679267</v>
      </c>
      <c r="O109" s="272">
        <f t="shared" si="11"/>
        <v>0.10993276763648838</v>
      </c>
      <c r="P109" s="272">
        <f t="shared" si="11"/>
        <v>0.11105755386751016</v>
      </c>
      <c r="Q109" s="272">
        <f t="shared" si="11"/>
        <v>0.11100774648538511</v>
      </c>
      <c r="R109" s="272">
        <f t="shared" si="11"/>
        <v>0.11124690405270166</v>
      </c>
      <c r="S109" s="272">
        <f t="shared" si="11"/>
        <v>0.11534632558705282</v>
      </c>
      <c r="T109" s="272">
        <f t="shared" si="11"/>
        <v>0.12063658656541702</v>
      </c>
      <c r="U109" s="272">
        <f t="shared" si="11"/>
        <v>0.11464006923821121</v>
      </c>
      <c r="V109" s="272">
        <f t="shared" si="11"/>
        <v>0.10972909826381898</v>
      </c>
      <c r="W109" s="272">
        <f t="shared" si="11"/>
        <v>0.11081975115546258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9.3526830818455864E-2</v>
      </c>
      <c r="C110" s="272">
        <f t="shared" si="12"/>
        <v>9.413207264729806E-2</v>
      </c>
      <c r="D110" s="272">
        <f t="shared" si="12"/>
        <v>8.8662293109180335E-2</v>
      </c>
      <c r="E110" s="272">
        <f t="shared" si="12"/>
        <v>8.7777257986727322E-2</v>
      </c>
      <c r="F110" s="272">
        <f t="shared" si="12"/>
        <v>8.816010412121815E-2</v>
      </c>
      <c r="G110" s="272">
        <f t="shared" si="12"/>
        <v>9.9762617140496987E-2</v>
      </c>
      <c r="H110" s="272">
        <f t="shared" si="12"/>
        <v>9.3882434983161692E-2</v>
      </c>
      <c r="I110" s="272">
        <f t="shared" si="12"/>
        <v>9.2497917894235546E-2</v>
      </c>
      <c r="J110" s="272">
        <f t="shared" si="12"/>
        <v>9.7912090590400153E-2</v>
      </c>
      <c r="K110" s="272">
        <f t="shared" si="12"/>
        <v>0.10020166250648448</v>
      </c>
      <c r="L110" s="272">
        <f t="shared" si="12"/>
        <v>9.5908401336886356E-2</v>
      </c>
      <c r="M110" s="272">
        <f t="shared" si="12"/>
        <v>0.10558087606760487</v>
      </c>
      <c r="N110" s="272">
        <f t="shared" si="12"/>
        <v>0.10332593584331497</v>
      </c>
      <c r="O110" s="272">
        <f t="shared" si="12"/>
        <v>0.10551611427102223</v>
      </c>
      <c r="P110" s="272">
        <f t="shared" si="12"/>
        <v>0.10483328590445457</v>
      </c>
      <c r="Q110" s="272">
        <f t="shared" si="12"/>
        <v>0.10139184598561402</v>
      </c>
      <c r="R110" s="272">
        <f t="shared" si="12"/>
        <v>0.10733377242091399</v>
      </c>
      <c r="S110" s="272">
        <f t="shared" si="12"/>
        <v>0.10269464364248861</v>
      </c>
      <c r="T110" s="272">
        <f t="shared" si="12"/>
        <v>9.6743646347463408E-2</v>
      </c>
      <c r="U110" s="272">
        <f t="shared" si="12"/>
        <v>0.1012417599763229</v>
      </c>
      <c r="V110" s="272">
        <f t="shared" si="12"/>
        <v>0.10211823323701566</v>
      </c>
      <c r="W110" s="272">
        <f t="shared" si="12"/>
        <v>0.10562293119565941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0.1758692809658996</v>
      </c>
      <c r="C111" s="271">
        <f t="shared" si="13"/>
        <v>0.18293304207404906</v>
      </c>
      <c r="D111" s="271">
        <f t="shared" si="13"/>
        <v>0.18638038279014982</v>
      </c>
      <c r="E111" s="271">
        <f t="shared" si="13"/>
        <v>0.18751084128669879</v>
      </c>
      <c r="F111" s="271">
        <f t="shared" si="13"/>
        <v>0.18836504638482973</v>
      </c>
      <c r="G111" s="271">
        <f t="shared" si="13"/>
        <v>0.18696256623368684</v>
      </c>
      <c r="H111" s="271">
        <f t="shared" si="13"/>
        <v>0.20711573718501941</v>
      </c>
      <c r="I111" s="271">
        <f t="shared" si="13"/>
        <v>0.20504408383538761</v>
      </c>
      <c r="J111" s="271">
        <f t="shared" si="13"/>
        <v>0.20756946640221036</v>
      </c>
      <c r="K111" s="271">
        <f t="shared" si="13"/>
        <v>0.1951076716794303</v>
      </c>
      <c r="L111" s="271">
        <f t="shared" si="13"/>
        <v>0.20553484293864363</v>
      </c>
      <c r="M111" s="271">
        <f t="shared" si="13"/>
        <v>0.20027992825555929</v>
      </c>
      <c r="N111" s="271">
        <f t="shared" si="13"/>
        <v>0.19663234260464599</v>
      </c>
      <c r="O111" s="271">
        <f t="shared" si="13"/>
        <v>0.18647644791143753</v>
      </c>
      <c r="P111" s="271">
        <f t="shared" si="13"/>
        <v>0.18641447632754574</v>
      </c>
      <c r="Q111" s="271">
        <f t="shared" si="13"/>
        <v>0.18208313521719693</v>
      </c>
      <c r="R111" s="271">
        <f t="shared" si="13"/>
        <v>0.1870320287901158</v>
      </c>
      <c r="S111" s="271">
        <f t="shared" si="13"/>
        <v>0.18677030706236888</v>
      </c>
      <c r="T111" s="271">
        <f t="shared" si="13"/>
        <v>0.18764575788951526</v>
      </c>
      <c r="U111" s="271">
        <f t="shared" si="13"/>
        <v>0.18668764474842456</v>
      </c>
      <c r="V111" s="271">
        <f t="shared" si="13"/>
        <v>0.19705808713434927</v>
      </c>
      <c r="W111" s="271">
        <f t="shared" si="13"/>
        <v>0.19966613905174679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6.2041173027118514E-2</v>
      </c>
      <c r="C112" s="272">
        <f t="shared" si="14"/>
        <v>6.7827548982356434E-2</v>
      </c>
      <c r="D112" s="272">
        <f t="shared" si="14"/>
        <v>7.4709168143335059E-2</v>
      </c>
      <c r="E112" s="272">
        <f t="shared" si="14"/>
        <v>7.6318303861208733E-2</v>
      </c>
      <c r="F112" s="272">
        <f t="shared" si="14"/>
        <v>7.7200563201730216E-2</v>
      </c>
      <c r="G112" s="272">
        <f t="shared" si="14"/>
        <v>6.8484282389033146E-2</v>
      </c>
      <c r="H112" s="272">
        <f t="shared" si="14"/>
        <v>7.3234018806132992E-2</v>
      </c>
      <c r="I112" s="272">
        <f t="shared" si="14"/>
        <v>7.3716717874512214E-2</v>
      </c>
      <c r="J112" s="272">
        <f t="shared" si="14"/>
        <v>7.0418950988588802E-2</v>
      </c>
      <c r="K112" s="272">
        <f t="shared" si="14"/>
        <v>6.965274633105388E-2</v>
      </c>
      <c r="L112" s="272">
        <f t="shared" si="14"/>
        <v>7.2460050692893657E-2</v>
      </c>
      <c r="M112" s="272">
        <f t="shared" si="14"/>
        <v>6.983804521931225E-2</v>
      </c>
      <c r="N112" s="272">
        <f t="shared" si="14"/>
        <v>6.5755882578677718E-2</v>
      </c>
      <c r="O112" s="272">
        <f t="shared" si="14"/>
        <v>6.5363777148210525E-2</v>
      </c>
      <c r="P112" s="272">
        <f t="shared" si="14"/>
        <v>6.6935495659638425E-2</v>
      </c>
      <c r="Q112" s="272">
        <f t="shared" si="14"/>
        <v>6.8409803684725545E-2</v>
      </c>
      <c r="R112" s="272">
        <f t="shared" si="14"/>
        <v>6.8995855280731072E-2</v>
      </c>
      <c r="S112" s="272">
        <f t="shared" si="14"/>
        <v>7.1506987164206517E-2</v>
      </c>
      <c r="T112" s="272">
        <f t="shared" si="14"/>
        <v>7.4788523763839029E-2</v>
      </c>
      <c r="U112" s="272">
        <f t="shared" si="14"/>
        <v>7.1100577590856029E-2</v>
      </c>
      <c r="V112" s="272">
        <f t="shared" si="14"/>
        <v>6.8163983502574396E-2</v>
      </c>
      <c r="W112" s="272">
        <f t="shared" si="14"/>
        <v>6.9001190017737107E-2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4.6585489340020672E-2</v>
      </c>
      <c r="C113" s="272">
        <f t="shared" si="15"/>
        <v>4.7281544159751276E-2</v>
      </c>
      <c r="D113" s="272">
        <f t="shared" si="15"/>
        <v>4.8058480600003825E-2</v>
      </c>
      <c r="E113" s="272">
        <f t="shared" si="15"/>
        <v>4.8137003008907386E-2</v>
      </c>
      <c r="F113" s="272">
        <f t="shared" si="15"/>
        <v>4.8284753362692522E-2</v>
      </c>
      <c r="G113" s="272">
        <f t="shared" si="15"/>
        <v>4.8432498041440557E-2</v>
      </c>
      <c r="H113" s="272">
        <f t="shared" si="15"/>
        <v>6.7632548426771327E-2</v>
      </c>
      <c r="I113" s="272">
        <f t="shared" si="15"/>
        <v>6.6323579324685286E-2</v>
      </c>
      <c r="J113" s="272">
        <f t="shared" si="15"/>
        <v>6.8858758868247494E-2</v>
      </c>
      <c r="K113" s="272">
        <f t="shared" si="15"/>
        <v>5.3640314820321063E-2</v>
      </c>
      <c r="L113" s="272">
        <f t="shared" si="15"/>
        <v>6.5122820547660748E-2</v>
      </c>
      <c r="M113" s="272">
        <f t="shared" si="15"/>
        <v>5.7388936476089572E-2</v>
      </c>
      <c r="N113" s="272">
        <f t="shared" si="15"/>
        <v>5.8841134668642679E-2</v>
      </c>
      <c r="O113" s="272">
        <f t="shared" si="15"/>
        <v>4.7356826096404063E-2</v>
      </c>
      <c r="P113" s="272">
        <f t="shared" si="15"/>
        <v>4.7642334927696671E-2</v>
      </c>
      <c r="Q113" s="272">
        <f t="shared" si="15"/>
        <v>4.7668779384481511E-2</v>
      </c>
      <c r="R113" s="272">
        <f t="shared" si="15"/>
        <v>4.8616258796985036E-2</v>
      </c>
      <c r="S113" s="272">
        <f t="shared" si="15"/>
        <v>4.8713626124234181E-2</v>
      </c>
      <c r="T113" s="272">
        <f t="shared" si="15"/>
        <v>4.9876921652930326E-2</v>
      </c>
      <c r="U113" s="272">
        <f t="shared" si="15"/>
        <v>5.0206582689544074E-2</v>
      </c>
      <c r="V113" s="272">
        <f t="shared" si="15"/>
        <v>6.343081192153624E-2</v>
      </c>
      <c r="W113" s="272">
        <f t="shared" si="15"/>
        <v>6.3058186279737638E-2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6.7242618598760406E-2</v>
      </c>
      <c r="C114" s="273">
        <f t="shared" si="16"/>
        <v>6.7823948931941325E-2</v>
      </c>
      <c r="D114" s="273">
        <f t="shared" si="16"/>
        <v>6.3612734046810948E-2</v>
      </c>
      <c r="E114" s="273">
        <f t="shared" si="16"/>
        <v>6.3055534416582695E-2</v>
      </c>
      <c r="F114" s="273">
        <f t="shared" si="16"/>
        <v>6.2879729820407002E-2</v>
      </c>
      <c r="G114" s="273">
        <f t="shared" si="16"/>
        <v>7.0045785803213134E-2</v>
      </c>
      <c r="H114" s="273">
        <f t="shared" si="16"/>
        <v>6.6249169952115092E-2</v>
      </c>
      <c r="I114" s="273">
        <f t="shared" si="16"/>
        <v>6.5003786636190122E-2</v>
      </c>
      <c r="J114" s="273">
        <f t="shared" si="16"/>
        <v>6.829175654537406E-2</v>
      </c>
      <c r="K114" s="273">
        <f t="shared" si="16"/>
        <v>7.1814610528055337E-2</v>
      </c>
      <c r="L114" s="273">
        <f t="shared" si="16"/>
        <v>6.7951971698089225E-2</v>
      </c>
      <c r="M114" s="273">
        <f t="shared" si="16"/>
        <v>7.3052946560157442E-2</v>
      </c>
      <c r="N114" s="273">
        <f t="shared" si="16"/>
        <v>7.2035325357325597E-2</v>
      </c>
      <c r="O114" s="273">
        <f t="shared" si="16"/>
        <v>7.3755844666822931E-2</v>
      </c>
      <c r="P114" s="273">
        <f t="shared" si="16"/>
        <v>7.1836645740210647E-2</v>
      </c>
      <c r="Q114" s="273">
        <f t="shared" si="16"/>
        <v>6.6004552147989878E-2</v>
      </c>
      <c r="R114" s="273">
        <f t="shared" si="16"/>
        <v>6.941991471239968E-2</v>
      </c>
      <c r="S114" s="273">
        <f t="shared" si="16"/>
        <v>6.6549693773928206E-2</v>
      </c>
      <c r="T114" s="273">
        <f t="shared" si="16"/>
        <v>6.2980312472745895E-2</v>
      </c>
      <c r="U114" s="273">
        <f t="shared" si="16"/>
        <v>6.5380484468024455E-2</v>
      </c>
      <c r="V114" s="273">
        <f t="shared" si="16"/>
        <v>6.5463291710238625E-2</v>
      </c>
      <c r="W114" s="273">
        <f t="shared" si="16"/>
        <v>6.7606762754272062E-2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0.99999999999999978</v>
      </c>
      <c r="D117" s="234">
        <f t="shared" si="17"/>
        <v>0.99999999999999978</v>
      </c>
      <c r="E117" s="234">
        <f t="shared" si="17"/>
        <v>1</v>
      </c>
      <c r="F117" s="234">
        <f t="shared" si="17"/>
        <v>0.99999999999999989</v>
      </c>
      <c r="G117" s="234">
        <f t="shared" si="17"/>
        <v>0.99999999999999967</v>
      </c>
      <c r="H117" s="234">
        <f t="shared" si="17"/>
        <v>1</v>
      </c>
      <c r="I117" s="234">
        <f t="shared" si="17"/>
        <v>1.0000000000000002</v>
      </c>
      <c r="J117" s="234">
        <f t="shared" si="17"/>
        <v>0.99999999999999989</v>
      </c>
      <c r="K117" s="234">
        <f t="shared" si="17"/>
        <v>1.0000000000000002</v>
      </c>
      <c r="L117" s="234">
        <f t="shared" si="17"/>
        <v>0.99999999999999989</v>
      </c>
      <c r="M117" s="234">
        <f t="shared" si="17"/>
        <v>0.99999999999999989</v>
      </c>
      <c r="N117" s="234">
        <f t="shared" si="17"/>
        <v>0.99999999999999967</v>
      </c>
      <c r="O117" s="234">
        <f t="shared" si="17"/>
        <v>1</v>
      </c>
      <c r="P117" s="234">
        <f t="shared" si="17"/>
        <v>0.99999999999999989</v>
      </c>
      <c r="Q117" s="234">
        <f t="shared" si="17"/>
        <v>0.99999999999999967</v>
      </c>
      <c r="R117" s="234">
        <f t="shared" si="17"/>
        <v>1</v>
      </c>
      <c r="S117" s="234">
        <f t="shared" si="17"/>
        <v>0.99999999999999978</v>
      </c>
      <c r="T117" s="234">
        <f t="shared" si="17"/>
        <v>0.99999999999999978</v>
      </c>
      <c r="U117" s="234">
        <f t="shared" si="17"/>
        <v>0.99999999999999989</v>
      </c>
      <c r="V117" s="234">
        <f t="shared" si="17"/>
        <v>1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2.8457579983667525E-3</v>
      </c>
      <c r="C118" s="268">
        <f t="shared" si="18"/>
        <v>2.8628480026078409E-3</v>
      </c>
      <c r="D118" s="268">
        <f t="shared" si="18"/>
        <v>2.845062226105974E-3</v>
      </c>
      <c r="E118" s="268">
        <f t="shared" si="18"/>
        <v>2.8450219410425985E-3</v>
      </c>
      <c r="F118" s="268">
        <f t="shared" si="18"/>
        <v>2.8475344000995564E-3</v>
      </c>
      <c r="G118" s="268">
        <f t="shared" si="18"/>
        <v>2.8861436928322745E-3</v>
      </c>
      <c r="H118" s="268">
        <f t="shared" si="18"/>
        <v>2.8285156673702816E-3</v>
      </c>
      <c r="I118" s="268">
        <f t="shared" si="18"/>
        <v>2.8231137462958068E-3</v>
      </c>
      <c r="J118" s="268">
        <f t="shared" si="18"/>
        <v>2.8402883653450982E-3</v>
      </c>
      <c r="K118" s="268">
        <f t="shared" si="18"/>
        <v>2.9056999513282986E-3</v>
      </c>
      <c r="L118" s="268">
        <f t="shared" si="18"/>
        <v>2.8539388533004532E-3</v>
      </c>
      <c r="M118" s="268">
        <f t="shared" si="18"/>
        <v>2.897460136408749E-3</v>
      </c>
      <c r="N118" s="268">
        <f t="shared" si="18"/>
        <v>2.8798445624004295E-3</v>
      </c>
      <c r="O118" s="268">
        <f t="shared" si="18"/>
        <v>2.9196718327990086E-3</v>
      </c>
      <c r="P118" s="268">
        <f t="shared" si="18"/>
        <v>2.9075643954198072E-3</v>
      </c>
      <c r="Q118" s="268">
        <f t="shared" si="18"/>
        <v>2.8909107581579496E-3</v>
      </c>
      <c r="R118" s="268">
        <f t="shared" si="18"/>
        <v>2.8702490208433232E-3</v>
      </c>
      <c r="S118" s="268">
        <f t="shared" si="18"/>
        <v>2.8797829643990424E-3</v>
      </c>
      <c r="T118" s="268">
        <f t="shared" si="18"/>
        <v>2.8648670016058718E-3</v>
      </c>
      <c r="U118" s="268">
        <f t="shared" si="18"/>
        <v>2.8871909618456118E-3</v>
      </c>
      <c r="V118" s="268">
        <f t="shared" si="18"/>
        <v>2.8691021757598556E-3</v>
      </c>
      <c r="W118" s="268">
        <f t="shared" si="18"/>
        <v>2.868772616410286E-3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2.1027136154155956E-3</v>
      </c>
      <c r="C119" s="269">
        <f t="shared" si="19"/>
        <v>2.1153413176397029E-3</v>
      </c>
      <c r="D119" s="269">
        <f t="shared" si="19"/>
        <v>2.1021995134410743E-3</v>
      </c>
      <c r="E119" s="269">
        <f t="shared" si="19"/>
        <v>2.1021697470479713E-3</v>
      </c>
      <c r="F119" s="269">
        <f t="shared" si="19"/>
        <v>2.10402618806308E-3</v>
      </c>
      <c r="G119" s="269">
        <f t="shared" si="19"/>
        <v>2.1325543642316948E-3</v>
      </c>
      <c r="H119" s="269">
        <f t="shared" si="19"/>
        <v>2.0899733598602776E-3</v>
      </c>
      <c r="I119" s="269">
        <f t="shared" si="19"/>
        <v>2.0859819125906166E-3</v>
      </c>
      <c r="J119" s="269">
        <f t="shared" si="19"/>
        <v>2.0986721361919373E-3</v>
      </c>
      <c r="K119" s="269">
        <f t="shared" si="19"/>
        <v>2.147004367018221E-3</v>
      </c>
      <c r="L119" s="269">
        <f t="shared" si="19"/>
        <v>2.1087584003427421E-3</v>
      </c>
      <c r="M119" s="269">
        <f t="shared" si="19"/>
        <v>2.1409160169091166E-3</v>
      </c>
      <c r="N119" s="269">
        <f t="shared" si="19"/>
        <v>2.1278999743180333E-3</v>
      </c>
      <c r="O119" s="269">
        <f t="shared" si="19"/>
        <v>2.1573281069210146E-3</v>
      </c>
      <c r="P119" s="269">
        <f t="shared" si="19"/>
        <v>2.1483819936395452E-3</v>
      </c>
      <c r="Q119" s="269">
        <f t="shared" si="19"/>
        <v>2.1360767203742843E-3</v>
      </c>
      <c r="R119" s="269">
        <f t="shared" si="19"/>
        <v>2.1208098858807893E-3</v>
      </c>
      <c r="S119" s="269">
        <f t="shared" si="19"/>
        <v>2.1278544599221245E-3</v>
      </c>
      <c r="T119" s="269">
        <f t="shared" si="19"/>
        <v>2.1168331439598287E-3</v>
      </c>
      <c r="U119" s="269">
        <f t="shared" si="19"/>
        <v>2.1333281850606659E-3</v>
      </c>
      <c r="V119" s="269">
        <f t="shared" si="19"/>
        <v>2.1199624888873832E-3</v>
      </c>
      <c r="W119" s="269">
        <f t="shared" si="19"/>
        <v>2.1197189794491846E-3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5.2567840385389857E-2</v>
      </c>
      <c r="C120" s="269">
        <f t="shared" si="20"/>
        <v>5.2883532940992545E-2</v>
      </c>
      <c r="D120" s="269">
        <f t="shared" si="20"/>
        <v>5.2554987836026863E-2</v>
      </c>
      <c r="E120" s="269">
        <f t="shared" si="20"/>
        <v>5.2554243676199312E-2</v>
      </c>
      <c r="F120" s="269">
        <f t="shared" si="20"/>
        <v>5.2600654701577029E-2</v>
      </c>
      <c r="G120" s="269">
        <f t="shared" si="20"/>
        <v>5.3313859105792373E-2</v>
      </c>
      <c r="H120" s="269">
        <f t="shared" si="20"/>
        <v>5.2249333996506955E-2</v>
      </c>
      <c r="I120" s="269">
        <f t="shared" si="20"/>
        <v>5.2149547814765412E-2</v>
      </c>
      <c r="J120" s="269">
        <f t="shared" si="20"/>
        <v>5.246680340479843E-2</v>
      </c>
      <c r="K120" s="269">
        <f t="shared" si="20"/>
        <v>5.367510917545551E-2</v>
      </c>
      <c r="L120" s="269">
        <f t="shared" si="20"/>
        <v>5.271896000856853E-2</v>
      </c>
      <c r="M120" s="269">
        <f t="shared" si="20"/>
        <v>5.3522900422727893E-2</v>
      </c>
      <c r="N120" s="269">
        <f t="shared" si="20"/>
        <v>5.3197499357950803E-2</v>
      </c>
      <c r="O120" s="269">
        <f t="shared" si="20"/>
        <v>5.3933202673025357E-2</v>
      </c>
      <c r="P120" s="269">
        <f t="shared" si="20"/>
        <v>5.3709549840988594E-2</v>
      </c>
      <c r="Q120" s="269">
        <f t="shared" si="20"/>
        <v>5.3401918009357126E-2</v>
      </c>
      <c r="R120" s="269">
        <f t="shared" si="20"/>
        <v>5.3020247147019715E-2</v>
      </c>
      <c r="S120" s="269">
        <f t="shared" si="20"/>
        <v>5.3196361498053124E-2</v>
      </c>
      <c r="T120" s="269">
        <f t="shared" si="20"/>
        <v>5.2920828598995703E-2</v>
      </c>
      <c r="U120" s="269">
        <f t="shared" si="20"/>
        <v>5.3333204626516639E-2</v>
      </c>
      <c r="V120" s="269">
        <f t="shared" si="20"/>
        <v>5.2999062222184583E-2</v>
      </c>
      <c r="W120" s="269">
        <f t="shared" si="20"/>
        <v>5.2992974486229624E-2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1.3141960096347475E-3</v>
      </c>
      <c r="C121" s="269">
        <f t="shared" si="21"/>
        <v>1.3220883235248149E-3</v>
      </c>
      <c r="D121" s="269">
        <f t="shared" si="21"/>
        <v>1.313874695900672E-3</v>
      </c>
      <c r="E121" s="269">
        <f t="shared" si="21"/>
        <v>1.3138560919049825E-3</v>
      </c>
      <c r="F121" s="269">
        <f t="shared" si="21"/>
        <v>1.315016367539426E-3</v>
      </c>
      <c r="G121" s="269">
        <f t="shared" si="21"/>
        <v>1.3328464776448097E-3</v>
      </c>
      <c r="H121" s="269">
        <f t="shared" si="21"/>
        <v>1.3062333499126741E-3</v>
      </c>
      <c r="I121" s="269">
        <f t="shared" si="21"/>
        <v>1.3037386953691354E-3</v>
      </c>
      <c r="J121" s="269">
        <f t="shared" si="21"/>
        <v>1.3116700851199617E-3</v>
      </c>
      <c r="K121" s="269">
        <f t="shared" si="21"/>
        <v>1.3418777293863887E-3</v>
      </c>
      <c r="L121" s="269">
        <f t="shared" si="21"/>
        <v>1.3179740002142134E-3</v>
      </c>
      <c r="M121" s="269">
        <f t="shared" si="21"/>
        <v>1.3380725105681984E-3</v>
      </c>
      <c r="N121" s="269">
        <f t="shared" si="21"/>
        <v>1.3299374839487708E-3</v>
      </c>
      <c r="O121" s="269">
        <f t="shared" si="21"/>
        <v>1.3483300668256349E-3</v>
      </c>
      <c r="P121" s="269">
        <f t="shared" si="21"/>
        <v>1.3427387460247153E-3</v>
      </c>
      <c r="Q121" s="269">
        <f t="shared" si="21"/>
        <v>1.3350479502339284E-3</v>
      </c>
      <c r="R121" s="269">
        <f t="shared" si="21"/>
        <v>1.3255061786754936E-3</v>
      </c>
      <c r="S121" s="269">
        <f t="shared" si="21"/>
        <v>1.3299090374513285E-3</v>
      </c>
      <c r="T121" s="269">
        <f t="shared" si="21"/>
        <v>1.3230207149748929E-3</v>
      </c>
      <c r="U121" s="269">
        <f t="shared" si="21"/>
        <v>1.3333301156629167E-3</v>
      </c>
      <c r="V121" s="269">
        <f t="shared" si="21"/>
        <v>1.3249765555546143E-3</v>
      </c>
      <c r="W121" s="269">
        <f t="shared" si="21"/>
        <v>1.3248243621557412E-3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1.9362430779998648E-3</v>
      </c>
      <c r="C122" s="270">
        <f t="shared" si="22"/>
        <v>1.9346908423329458E-3</v>
      </c>
      <c r="D122" s="270">
        <f t="shared" si="22"/>
        <v>1.9215467502801148E-3</v>
      </c>
      <c r="E122" s="270">
        <f t="shared" si="22"/>
        <v>1.9339311756950311E-3</v>
      </c>
      <c r="F122" s="270">
        <f t="shared" si="22"/>
        <v>1.9277004829538766E-3</v>
      </c>
      <c r="G122" s="270">
        <f t="shared" si="22"/>
        <v>1.9349115564175118E-3</v>
      </c>
      <c r="H122" s="270">
        <f t="shared" si="22"/>
        <v>1.8964302344700213E-3</v>
      </c>
      <c r="I122" s="270">
        <f t="shared" si="22"/>
        <v>1.8933532480666063E-3</v>
      </c>
      <c r="J122" s="270">
        <f t="shared" si="22"/>
        <v>1.9013802262033974E-3</v>
      </c>
      <c r="K122" s="270">
        <f t="shared" si="22"/>
        <v>1.9404358718824368E-3</v>
      </c>
      <c r="L122" s="270">
        <f t="shared" si="22"/>
        <v>1.9184203749235149E-3</v>
      </c>
      <c r="M122" s="270">
        <f t="shared" si="22"/>
        <v>1.9367978302351891E-3</v>
      </c>
      <c r="N122" s="270">
        <f t="shared" si="22"/>
        <v>1.9211125842191314E-3</v>
      </c>
      <c r="O122" s="270">
        <f t="shared" si="22"/>
        <v>1.9393279436320031E-3</v>
      </c>
      <c r="P122" s="270">
        <f t="shared" si="22"/>
        <v>1.9306484613903464E-3</v>
      </c>
      <c r="Q122" s="270">
        <f t="shared" si="22"/>
        <v>1.8966313652005549E-3</v>
      </c>
      <c r="R122" s="270">
        <f t="shared" si="22"/>
        <v>1.942916865732075E-3</v>
      </c>
      <c r="S122" s="270">
        <f t="shared" si="22"/>
        <v>1.9212298664773011E-3</v>
      </c>
      <c r="T122" s="270">
        <f t="shared" si="22"/>
        <v>1.9063754075153193E-3</v>
      </c>
      <c r="U122" s="270">
        <f t="shared" si="22"/>
        <v>1.9110815686050478E-3</v>
      </c>
      <c r="V122" s="270">
        <f t="shared" si="22"/>
        <v>1.8866583426833798E-3</v>
      </c>
      <c r="W122" s="270">
        <f t="shared" si="22"/>
        <v>1.8954600839574873E-3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0.10420185319973892</v>
      </c>
      <c r="C123" s="271">
        <f t="shared" si="23"/>
        <v>9.9181395124543464E-2</v>
      </c>
      <c r="D123" s="271">
        <f t="shared" si="23"/>
        <v>9.7007101296540166E-2</v>
      </c>
      <c r="E123" s="271">
        <f t="shared" si="23"/>
        <v>9.6069336432792862E-2</v>
      </c>
      <c r="F123" s="271">
        <f t="shared" si="23"/>
        <v>9.5157965125374569E-2</v>
      </c>
      <c r="G123" s="271">
        <f t="shared" si="23"/>
        <v>9.4455912677737688E-2</v>
      </c>
      <c r="H123" s="271">
        <f t="shared" si="23"/>
        <v>9.1189860209254542E-2</v>
      </c>
      <c r="I123" s="271">
        <f t="shared" si="23"/>
        <v>9.205396354107731E-2</v>
      </c>
      <c r="J123" s="271">
        <f t="shared" si="23"/>
        <v>9.0461336470755632E-2</v>
      </c>
      <c r="K123" s="271">
        <f t="shared" si="23"/>
        <v>9.0277096972153442E-2</v>
      </c>
      <c r="L123" s="271">
        <f t="shared" si="23"/>
        <v>8.9513425102547631E-2</v>
      </c>
      <c r="M123" s="271">
        <f t="shared" si="23"/>
        <v>8.6366539910124357E-2</v>
      </c>
      <c r="N123" s="271">
        <f t="shared" si="23"/>
        <v>9.2452056974626912E-2</v>
      </c>
      <c r="O123" s="271">
        <f t="shared" si="23"/>
        <v>9.3082804543259332E-2</v>
      </c>
      <c r="P123" s="271">
        <f t="shared" si="23"/>
        <v>9.2797147274492592E-2</v>
      </c>
      <c r="Q123" s="271">
        <f t="shared" si="23"/>
        <v>9.613205154157789E-2</v>
      </c>
      <c r="R123" s="271">
        <f t="shared" si="23"/>
        <v>9.2181918451353373E-2</v>
      </c>
      <c r="S123" s="271">
        <f t="shared" si="23"/>
        <v>9.2528482050721561E-2</v>
      </c>
      <c r="T123" s="271">
        <f t="shared" si="23"/>
        <v>9.3016020760870066E-2</v>
      </c>
      <c r="U123" s="271">
        <f t="shared" si="23"/>
        <v>9.3356994083748729E-2</v>
      </c>
      <c r="V123" s="271">
        <f t="shared" si="23"/>
        <v>9.3220651268694929E-2</v>
      </c>
      <c r="W123" s="271">
        <f t="shared" si="23"/>
        <v>8.9461964994466708E-2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0.39042438445050354</v>
      </c>
      <c r="C124" s="271">
        <f t="shared" si="24"/>
        <v>0.39276905128089212</v>
      </c>
      <c r="D124" s="271">
        <f t="shared" si="24"/>
        <v>0.39032892782461037</v>
      </c>
      <c r="E124" s="271">
        <f t="shared" si="24"/>
        <v>0.3903234009066226</v>
      </c>
      <c r="F124" s="271">
        <f t="shared" si="24"/>
        <v>0.3906680982706755</v>
      </c>
      <c r="G124" s="271">
        <f t="shared" si="24"/>
        <v>0.3959651085427689</v>
      </c>
      <c r="H124" s="271">
        <f t="shared" si="24"/>
        <v>0.38805881911794454</v>
      </c>
      <c r="I124" s="271">
        <f t="shared" si="24"/>
        <v>0.38731770138707544</v>
      </c>
      <c r="J124" s="271">
        <f t="shared" si="24"/>
        <v>0.38967397696438733</v>
      </c>
      <c r="K124" s="271">
        <f t="shared" si="24"/>
        <v>0.39864813365939766</v>
      </c>
      <c r="L124" s="271">
        <f t="shared" si="24"/>
        <v>0.39154675861359184</v>
      </c>
      <c r="M124" s="271">
        <f t="shared" si="24"/>
        <v>0.3975176704682909</v>
      </c>
      <c r="N124" s="271">
        <f t="shared" si="24"/>
        <v>0.39510089797994569</v>
      </c>
      <c r="O124" s="271">
        <f t="shared" si="24"/>
        <v>0.40056500896149577</v>
      </c>
      <c r="P124" s="271">
        <f t="shared" si="24"/>
        <v>0.3989039264700257</v>
      </c>
      <c r="Q124" s="271">
        <f t="shared" si="24"/>
        <v>0.39661912710178904</v>
      </c>
      <c r="R124" s="271">
        <f t="shared" si="24"/>
        <v>0.39378443557939991</v>
      </c>
      <c r="S124" s="271">
        <f t="shared" si="24"/>
        <v>0.39509244702881485</v>
      </c>
      <c r="T124" s="271">
        <f t="shared" si="24"/>
        <v>0.3930460482853686</v>
      </c>
      <c r="U124" s="271">
        <f t="shared" si="24"/>
        <v>0.39610878884169848</v>
      </c>
      <c r="V124" s="271">
        <f t="shared" si="24"/>
        <v>0.3936270939199793</v>
      </c>
      <c r="W124" s="271">
        <f t="shared" si="24"/>
        <v>0.39358187995369337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0.31890162253917415</v>
      </c>
      <c r="C125" s="271">
        <f t="shared" si="25"/>
        <v>0.32071527992352289</v>
      </c>
      <c r="D125" s="271">
        <f t="shared" si="25"/>
        <v>0.32414906959679096</v>
      </c>
      <c r="E125" s="271">
        <f t="shared" si="25"/>
        <v>0.32479295211793502</v>
      </c>
      <c r="F125" s="271">
        <f t="shared" si="25"/>
        <v>0.3252825005317781</v>
      </c>
      <c r="G125" s="271">
        <f t="shared" si="25"/>
        <v>0.32149324261892098</v>
      </c>
      <c r="H125" s="271">
        <f t="shared" si="25"/>
        <v>0.32088048903985178</v>
      </c>
      <c r="I125" s="271">
        <f t="shared" si="25"/>
        <v>0.32150670490371996</v>
      </c>
      <c r="J125" s="271">
        <f t="shared" si="25"/>
        <v>0.31964377467384331</v>
      </c>
      <c r="K125" s="271">
        <f t="shared" si="25"/>
        <v>0.3195214836057525</v>
      </c>
      <c r="L125" s="271">
        <f t="shared" si="25"/>
        <v>0.32038205531370145</v>
      </c>
      <c r="M125" s="271">
        <f t="shared" si="25"/>
        <v>0.32224371400521284</v>
      </c>
      <c r="N125" s="271">
        <f t="shared" si="25"/>
        <v>0.31860935609081309</v>
      </c>
      <c r="O125" s="271">
        <f t="shared" si="25"/>
        <v>0.31938903035030614</v>
      </c>
      <c r="P125" s="271">
        <f t="shared" si="25"/>
        <v>0.32119000662239106</v>
      </c>
      <c r="Q125" s="271">
        <f t="shared" si="25"/>
        <v>0.32135311499201602</v>
      </c>
      <c r="R125" s="271">
        <f t="shared" si="25"/>
        <v>0.32669102737285605</v>
      </c>
      <c r="S125" s="271">
        <f t="shared" si="25"/>
        <v>0.32527344709637035</v>
      </c>
      <c r="T125" s="271">
        <f t="shared" si="25"/>
        <v>0.32592802958187927</v>
      </c>
      <c r="U125" s="271">
        <f t="shared" si="25"/>
        <v>0.32297962284108983</v>
      </c>
      <c r="V125" s="271">
        <f t="shared" si="25"/>
        <v>0.31839173352264294</v>
      </c>
      <c r="W125" s="271">
        <f t="shared" si="25"/>
        <v>0.32185740400306129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0.17066541546451955</v>
      </c>
      <c r="C126" s="272">
        <f t="shared" si="26"/>
        <v>0.17669844504855814</v>
      </c>
      <c r="D126" s="272">
        <f t="shared" si="26"/>
        <v>0.1893625688821754</v>
      </c>
      <c r="E126" s="272">
        <f t="shared" si="26"/>
        <v>0.1918575822997288</v>
      </c>
      <c r="F126" s="272">
        <f t="shared" si="26"/>
        <v>0.19234018989659799</v>
      </c>
      <c r="G126" s="272">
        <f t="shared" si="26"/>
        <v>0.17183252886818015</v>
      </c>
      <c r="H126" s="272">
        <f t="shared" si="26"/>
        <v>0.18066348085812842</v>
      </c>
      <c r="I126" s="272">
        <f t="shared" si="26"/>
        <v>0.18259639536176445</v>
      </c>
      <c r="J126" s="272">
        <f t="shared" si="26"/>
        <v>0.17362154783278744</v>
      </c>
      <c r="K126" s="272">
        <f t="shared" si="26"/>
        <v>0.17199525790240347</v>
      </c>
      <c r="L126" s="272">
        <f t="shared" si="26"/>
        <v>0.17796266848012277</v>
      </c>
      <c r="M126" s="272">
        <f t="shared" si="26"/>
        <v>0.16789815892476845</v>
      </c>
      <c r="N126" s="272">
        <f t="shared" si="26"/>
        <v>0.16435568245798376</v>
      </c>
      <c r="O126" s="272">
        <f t="shared" si="26"/>
        <v>0.16296821662883534</v>
      </c>
      <c r="P126" s="272">
        <f t="shared" si="26"/>
        <v>0.16522505771828616</v>
      </c>
      <c r="Q126" s="272">
        <f t="shared" si="26"/>
        <v>0.16795081716643709</v>
      </c>
      <c r="R126" s="272">
        <f t="shared" si="26"/>
        <v>0.16626980007271394</v>
      </c>
      <c r="S126" s="272">
        <f t="shared" si="26"/>
        <v>0.17207361105656666</v>
      </c>
      <c r="T126" s="272">
        <f t="shared" si="26"/>
        <v>0.18087589854827332</v>
      </c>
      <c r="U126" s="272">
        <f t="shared" si="26"/>
        <v>0.17151237998932567</v>
      </c>
      <c r="V126" s="272">
        <f t="shared" si="26"/>
        <v>0.16491516587243918</v>
      </c>
      <c r="W126" s="272">
        <f t="shared" si="26"/>
        <v>0.1647926233019979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0.1482362070746546</v>
      </c>
      <c r="C127" s="272">
        <f t="shared" si="27"/>
        <v>0.14401683487496475</v>
      </c>
      <c r="D127" s="272">
        <f t="shared" si="27"/>
        <v>0.13478650071461554</v>
      </c>
      <c r="E127" s="272">
        <f t="shared" si="27"/>
        <v>0.13293536981820619</v>
      </c>
      <c r="F127" s="272">
        <f t="shared" si="27"/>
        <v>0.13294231063518011</v>
      </c>
      <c r="G127" s="272">
        <f t="shared" si="27"/>
        <v>0.14966071375074086</v>
      </c>
      <c r="H127" s="272">
        <f t="shared" si="27"/>
        <v>0.14021700818172333</v>
      </c>
      <c r="I127" s="272">
        <f t="shared" si="27"/>
        <v>0.13891030954195555</v>
      </c>
      <c r="J127" s="272">
        <f t="shared" si="27"/>
        <v>0.14602222684105587</v>
      </c>
      <c r="K127" s="272">
        <f t="shared" si="27"/>
        <v>0.14752622570334906</v>
      </c>
      <c r="L127" s="272">
        <f t="shared" si="27"/>
        <v>0.14241938683357869</v>
      </c>
      <c r="M127" s="272">
        <f t="shared" si="27"/>
        <v>0.15434555508044442</v>
      </c>
      <c r="N127" s="272">
        <f t="shared" si="27"/>
        <v>0.1542536736328293</v>
      </c>
      <c r="O127" s="272">
        <f t="shared" si="27"/>
        <v>0.1564208137214709</v>
      </c>
      <c r="P127" s="272">
        <f t="shared" si="27"/>
        <v>0.15596494890410487</v>
      </c>
      <c r="Q127" s="272">
        <f t="shared" si="27"/>
        <v>0.1534022978255789</v>
      </c>
      <c r="R127" s="272">
        <f t="shared" si="27"/>
        <v>0.16042122730014208</v>
      </c>
      <c r="S127" s="272">
        <f t="shared" si="27"/>
        <v>0.15319983603980369</v>
      </c>
      <c r="T127" s="272">
        <f t="shared" si="27"/>
        <v>0.14505213103360598</v>
      </c>
      <c r="U127" s="272">
        <f t="shared" si="27"/>
        <v>0.15146724285176416</v>
      </c>
      <c r="V127" s="272">
        <f t="shared" si="27"/>
        <v>0.15347656765020373</v>
      </c>
      <c r="W127" s="272">
        <f t="shared" si="27"/>
        <v>0.15706478070106331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0.12570538872377668</v>
      </c>
      <c r="C128" s="271">
        <f t="shared" si="28"/>
        <v>0.12621577224394345</v>
      </c>
      <c r="D128" s="271">
        <f t="shared" si="28"/>
        <v>0.12777723026030363</v>
      </c>
      <c r="E128" s="271">
        <f t="shared" si="28"/>
        <v>0.12806508791075963</v>
      </c>
      <c r="F128" s="271">
        <f t="shared" si="28"/>
        <v>0.12809650393193869</v>
      </c>
      <c r="G128" s="271">
        <f t="shared" si="28"/>
        <v>0.12648542096365351</v>
      </c>
      <c r="H128" s="271">
        <f t="shared" si="28"/>
        <v>0.13950034502482903</v>
      </c>
      <c r="I128" s="271">
        <f t="shared" si="28"/>
        <v>0.13886589475103989</v>
      </c>
      <c r="J128" s="271">
        <f t="shared" si="28"/>
        <v>0.13960209767335485</v>
      </c>
      <c r="K128" s="271">
        <f t="shared" si="28"/>
        <v>0.12954315866762567</v>
      </c>
      <c r="L128" s="271">
        <f t="shared" si="28"/>
        <v>0.13763970933280942</v>
      </c>
      <c r="M128" s="271">
        <f t="shared" si="28"/>
        <v>0.1320359286995226</v>
      </c>
      <c r="N128" s="271">
        <f t="shared" si="28"/>
        <v>0.13238139499177695</v>
      </c>
      <c r="O128" s="271">
        <f t="shared" si="28"/>
        <v>0.12466529552173579</v>
      </c>
      <c r="P128" s="271">
        <f t="shared" si="28"/>
        <v>0.12507003619562743</v>
      </c>
      <c r="Q128" s="271">
        <f t="shared" si="28"/>
        <v>0.12423512156129297</v>
      </c>
      <c r="R128" s="271">
        <f t="shared" si="28"/>
        <v>0.12606288949823929</v>
      </c>
      <c r="S128" s="271">
        <f t="shared" si="28"/>
        <v>0.12565048599779022</v>
      </c>
      <c r="T128" s="271">
        <f t="shared" si="28"/>
        <v>0.12687797650483021</v>
      </c>
      <c r="U128" s="271">
        <f t="shared" si="28"/>
        <v>0.12595645877577208</v>
      </c>
      <c r="V128" s="271">
        <f t="shared" si="28"/>
        <v>0.13356075950361315</v>
      </c>
      <c r="W128" s="271">
        <f t="shared" si="28"/>
        <v>0.13389700052057646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4.4344923282908053E-2</v>
      </c>
      <c r="C129" s="272">
        <f t="shared" si="29"/>
        <v>4.6798032641673724E-2</v>
      </c>
      <c r="D129" s="272">
        <f t="shared" si="29"/>
        <v>5.1218537259658262E-2</v>
      </c>
      <c r="E129" s="272">
        <f t="shared" si="29"/>
        <v>5.2123441109423803E-2</v>
      </c>
      <c r="F129" s="272">
        <f t="shared" si="29"/>
        <v>5.2499773378946527E-2</v>
      </c>
      <c r="G129" s="272">
        <f t="shared" si="29"/>
        <v>4.6331538242492379E-2</v>
      </c>
      <c r="H129" s="272">
        <f t="shared" si="29"/>
        <v>4.9325903622109174E-2</v>
      </c>
      <c r="I129" s="272">
        <f t="shared" si="29"/>
        <v>4.9924571313027091E-2</v>
      </c>
      <c r="J129" s="272">
        <f t="shared" si="29"/>
        <v>4.7360690588832556E-2</v>
      </c>
      <c r="K129" s="272">
        <f t="shared" si="29"/>
        <v>4.6246447881479531E-2</v>
      </c>
      <c r="L129" s="272">
        <f t="shared" si="29"/>
        <v>4.8524036961401118E-2</v>
      </c>
      <c r="M129" s="272">
        <f t="shared" si="29"/>
        <v>4.604121461100627E-2</v>
      </c>
      <c r="N129" s="272">
        <f t="shared" si="29"/>
        <v>4.426970329180812E-2</v>
      </c>
      <c r="O129" s="272">
        <f t="shared" si="29"/>
        <v>4.3697714568590028E-2</v>
      </c>
      <c r="P129" s="272">
        <f t="shared" si="29"/>
        <v>4.4908662834819757E-2</v>
      </c>
      <c r="Q129" s="272">
        <f t="shared" si="29"/>
        <v>4.6675933312649708E-2</v>
      </c>
      <c r="R129" s="272">
        <f t="shared" si="29"/>
        <v>4.6504424596986282E-2</v>
      </c>
      <c r="S129" s="272">
        <f t="shared" si="29"/>
        <v>4.810661732445478E-2</v>
      </c>
      <c r="T129" s="272">
        <f t="shared" si="29"/>
        <v>5.0568777400906546E-2</v>
      </c>
      <c r="U129" s="272">
        <f t="shared" si="29"/>
        <v>4.7970914102668877E-2</v>
      </c>
      <c r="V129" s="272">
        <f t="shared" si="29"/>
        <v>4.6199745160363244E-2</v>
      </c>
      <c r="W129" s="272">
        <f t="shared" si="29"/>
        <v>4.627250479026334E-2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3.3297725527803364E-2</v>
      </c>
      <c r="C130" s="272">
        <f t="shared" si="30"/>
        <v>3.2622190837418463E-2</v>
      </c>
      <c r="D130" s="272">
        <f t="shared" si="30"/>
        <v>3.2947563738513617E-2</v>
      </c>
      <c r="E130" s="272">
        <f t="shared" si="30"/>
        <v>3.2876336534966653E-2</v>
      </c>
      <c r="F130" s="272">
        <f t="shared" si="30"/>
        <v>3.2835752798534956E-2</v>
      </c>
      <c r="G130" s="272">
        <f t="shared" si="30"/>
        <v>3.2765943613739065E-2</v>
      </c>
      <c r="H130" s="272">
        <f t="shared" si="30"/>
        <v>4.5553099772495102E-2</v>
      </c>
      <c r="I130" s="272">
        <f t="shared" si="30"/>
        <v>4.4917575838998518E-2</v>
      </c>
      <c r="J130" s="272">
        <f t="shared" si="30"/>
        <v>4.6311373959810463E-2</v>
      </c>
      <c r="K130" s="272">
        <f t="shared" si="30"/>
        <v>3.5614877436328095E-2</v>
      </c>
      <c r="L130" s="272">
        <f t="shared" si="30"/>
        <v>4.3610542927694874E-2</v>
      </c>
      <c r="M130" s="272">
        <f t="shared" si="30"/>
        <v>3.7834053520478389E-2</v>
      </c>
      <c r="N130" s="272">
        <f t="shared" si="30"/>
        <v>3.9614396020270393E-2</v>
      </c>
      <c r="O130" s="272">
        <f t="shared" si="30"/>
        <v>3.1659508674701436E-2</v>
      </c>
      <c r="P130" s="272">
        <f t="shared" si="30"/>
        <v>3.1964408940974222E-2</v>
      </c>
      <c r="Q130" s="272">
        <f t="shared" si="30"/>
        <v>3.2524355396480457E-2</v>
      </c>
      <c r="R130" s="272">
        <f t="shared" si="30"/>
        <v>3.2768216760454785E-2</v>
      </c>
      <c r="S130" s="272">
        <f t="shared" si="30"/>
        <v>3.2772290700259478E-2</v>
      </c>
      <c r="T130" s="272">
        <f t="shared" si="30"/>
        <v>3.3724625404747029E-2</v>
      </c>
      <c r="U130" s="272">
        <f t="shared" si="30"/>
        <v>3.3873925461590147E-2</v>
      </c>
      <c r="V130" s="272">
        <f t="shared" si="30"/>
        <v>4.2991726649591007E-2</v>
      </c>
      <c r="W130" s="272">
        <f t="shared" si="30"/>
        <v>4.2287100062251524E-2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4.8062739913065283E-2</v>
      </c>
      <c r="C131" s="273">
        <f t="shared" si="31"/>
        <v>4.6795548764851293E-2</v>
      </c>
      <c r="D131" s="273">
        <f t="shared" si="31"/>
        <v>4.3611129262131745E-2</v>
      </c>
      <c r="E131" s="273">
        <f t="shared" si="31"/>
        <v>4.3065310266369151E-2</v>
      </c>
      <c r="F131" s="273">
        <f t="shared" si="31"/>
        <v>4.2760977754457204E-2</v>
      </c>
      <c r="G131" s="273">
        <f t="shared" si="31"/>
        <v>4.7387939107422061E-2</v>
      </c>
      <c r="H131" s="273">
        <f t="shared" si="31"/>
        <v>4.4621341630224728E-2</v>
      </c>
      <c r="I131" s="273">
        <f t="shared" si="31"/>
        <v>4.4023747599014278E-2</v>
      </c>
      <c r="J131" s="273">
        <f t="shared" si="31"/>
        <v>4.5930033124711847E-2</v>
      </c>
      <c r="K131" s="273">
        <f t="shared" si="31"/>
        <v>4.7681833349818036E-2</v>
      </c>
      <c r="L131" s="273">
        <f t="shared" si="31"/>
        <v>4.5505129443713446E-2</v>
      </c>
      <c r="M131" s="273">
        <f t="shared" si="31"/>
        <v>4.816066056803793E-2</v>
      </c>
      <c r="N131" s="273">
        <f t="shared" si="31"/>
        <v>4.8497295679698446E-2</v>
      </c>
      <c r="O131" s="273">
        <f t="shared" si="31"/>
        <v>4.9308072278444325E-2</v>
      </c>
      <c r="P131" s="273">
        <f t="shared" si="31"/>
        <v>4.8196964419833462E-2</v>
      </c>
      <c r="Q131" s="273">
        <f t="shared" si="31"/>
        <v>4.5034832852162796E-2</v>
      </c>
      <c r="R131" s="273">
        <f t="shared" si="31"/>
        <v>4.6790248140798227E-2</v>
      </c>
      <c r="S131" s="273">
        <f t="shared" si="31"/>
        <v>4.4771577973075953E-2</v>
      </c>
      <c r="T131" s="273">
        <f t="shared" si="31"/>
        <v>4.2584573699176648E-2</v>
      </c>
      <c r="U131" s="273">
        <f t="shared" si="31"/>
        <v>4.4111619211513041E-2</v>
      </c>
      <c r="V131" s="273">
        <f t="shared" si="31"/>
        <v>4.4369287693658922E-2</v>
      </c>
      <c r="W131" s="273">
        <f t="shared" si="31"/>
        <v>4.5337395668061609E-2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273.13416358784855</v>
      </c>
      <c r="C136" s="274">
        <f t="shared" si="32"/>
        <v>232.92882988909957</v>
      </c>
      <c r="D136" s="274">
        <f t="shared" si="32"/>
        <v>224.58285034711486</v>
      </c>
      <c r="E136" s="274">
        <f t="shared" si="32"/>
        <v>226.43960909848289</v>
      </c>
      <c r="F136" s="274">
        <f t="shared" si="32"/>
        <v>218.9651747259656</v>
      </c>
      <c r="G136" s="274">
        <f t="shared" si="32"/>
        <v>231.83712181450619</v>
      </c>
      <c r="H136" s="274">
        <f t="shared" si="32"/>
        <v>249.80095620645415</v>
      </c>
      <c r="I136" s="274">
        <f t="shared" si="32"/>
        <v>238.91778615740881</v>
      </c>
      <c r="J136" s="274">
        <f t="shared" si="32"/>
        <v>252.26744787933291</v>
      </c>
      <c r="K136" s="274">
        <f t="shared" si="32"/>
        <v>327.82497319930968</v>
      </c>
      <c r="L136" s="274">
        <f t="shared" si="32"/>
        <v>236.67293658899678</v>
      </c>
      <c r="M136" s="274">
        <f t="shared" si="32"/>
        <v>240.17300249163046</v>
      </c>
      <c r="N136" s="274">
        <f t="shared" si="32"/>
        <v>255.23797237422281</v>
      </c>
      <c r="O136" s="274">
        <f t="shared" si="32"/>
        <v>241.82042024368656</v>
      </c>
      <c r="P136" s="274">
        <f t="shared" si="32"/>
        <v>228.63076137092915</v>
      </c>
      <c r="Q136" s="274">
        <f t="shared" si="32"/>
        <v>241.49421964286358</v>
      </c>
      <c r="R136" s="274">
        <f t="shared" si="32"/>
        <v>215.57819908925819</v>
      </c>
      <c r="S136" s="274">
        <f t="shared" si="32"/>
        <v>226.03290146242813</v>
      </c>
      <c r="T136" s="274">
        <f t="shared" si="32"/>
        <v>252.2456107420964</v>
      </c>
      <c r="U136" s="274">
        <f t="shared" si="32"/>
        <v>238.65601507039852</v>
      </c>
      <c r="V136" s="274">
        <f t="shared" si="32"/>
        <v>236.9907061014452</v>
      </c>
      <c r="W136" s="274">
        <f t="shared" si="32"/>
        <v>231.148408155612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0.89425221097485907</v>
      </c>
      <c r="C137" s="275">
        <f>IF(C$6=0,0,C$6/ISI!C$8*1000)</f>
        <v>0.79478562404077546</v>
      </c>
      <c r="D137" s="275">
        <f>IF(D$6=0,0,D$6/ISI!D$8*1000)</f>
        <v>0.7664168214785404</v>
      </c>
      <c r="E137" s="275">
        <f>IF(E$6=0,0,E$6/ISI!E$8*1000)</f>
        <v>0.7756817733242678</v>
      </c>
      <c r="F137" s="275">
        <f>IF(F$6=0,0,F$6/ISI!F$8*1000)</f>
        <v>0.753975106136617</v>
      </c>
      <c r="G137" s="275">
        <f>IF(G$6=0,0,G$6/ISI!G$8*1000)</f>
        <v>0.81332674920271275</v>
      </c>
      <c r="H137" s="275">
        <f>IF(H$6=0,0,H$6/ISI!H$8*1000)</f>
        <v>0.86266155145387613</v>
      </c>
      <c r="I137" s="275">
        <f>IF(I$6=0,0,I$6/ISI!I$8*1000)</f>
        <v>0.81898970882101718</v>
      </c>
      <c r="J137" s="275">
        <f>IF(J$6=0,0,J$6/ISI!J$8*1000)</f>
        <v>0.87608271723114817</v>
      </c>
      <c r="K137" s="275">
        <f>IF(K$6=0,0,K$6/ISI!K$8*1000)</f>
        <v>1.1797842775774237</v>
      </c>
      <c r="L137" s="275">
        <f>IF(L$6=0,0,L$6/ISI!L$8*1000)</f>
        <v>0.82943987836346378</v>
      </c>
      <c r="M137" s="275">
        <f>IF(M$6=0,0,M$6/ISI!M$8*1000)</f>
        <v>0.86803432585246676</v>
      </c>
      <c r="N137" s="275">
        <f>IF(N$6=0,0,N$6/ISI!N$8*1000)</f>
        <v>0.89782619729889257</v>
      </c>
      <c r="O137" s="275">
        <f>IF(O$6=0,0,O$6/ISI!O$8*1000)</f>
        <v>0.86847109482520235</v>
      </c>
      <c r="P137" s="275">
        <f>IF(P$6=0,0,P$6/ISI!P$8*1000)</f>
        <v>0.81477989501112658</v>
      </c>
      <c r="Q137" s="275">
        <f>IF(Q$6=0,0,Q$6/ISI!Q$8*1000)</f>
        <v>0.84142749372736869</v>
      </c>
      <c r="R137" s="275">
        <f>IF(R$6=0,0,R$6/ISI!R$8*1000)</f>
        <v>0.75492374241077509</v>
      </c>
      <c r="S137" s="275">
        <f>IF(S$6=0,0,S$6/ISI!S$8*1000)</f>
        <v>0.79565540614942798</v>
      </c>
      <c r="T137" s="275">
        <f>IF(T$6=0,0,T$6/ISI!T$8*1000)</f>
        <v>0.87888191874530908</v>
      </c>
      <c r="U137" s="275">
        <f>IF(U$6=0,0,U$6/ISI!U$8*1000)</f>
        <v>0.83983306389185219</v>
      </c>
      <c r="V137" s="275">
        <f>IF(V$6=0,0,V$6/ISI!V$8*1000)</f>
        <v>0.82497854132255988</v>
      </c>
      <c r="W137" s="275">
        <f>IF(W$6=0,0,W$6/ISI!W$8*1000)</f>
        <v>0.81314977310053238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0.47693451251992452</v>
      </c>
      <c r="C138" s="276">
        <f>IF(C$7=0,0,C$7/ISI!C$8*1000)</f>
        <v>0.42388566615508033</v>
      </c>
      <c r="D138" s="276">
        <f>IF(D$7=0,0,D$7/ISI!D$8*1000)</f>
        <v>0.40875563812188798</v>
      </c>
      <c r="E138" s="276">
        <f>IF(E$7=0,0,E$7/ISI!E$8*1000)</f>
        <v>0.41369694577294275</v>
      </c>
      <c r="F138" s="276">
        <f>IF(F$7=0,0,F$7/ISI!F$8*1000)</f>
        <v>0.4021200566061956</v>
      </c>
      <c r="G138" s="276">
        <f>IF(G$7=0,0,G$7/ISI!G$8*1000)</f>
        <v>0.43377426624144677</v>
      </c>
      <c r="H138" s="276">
        <f>IF(H$7=0,0,H$7/ISI!H$8*1000)</f>
        <v>0.46008616077540043</v>
      </c>
      <c r="I138" s="276">
        <f>IF(I$7=0,0,I$7/ISI!I$8*1000)</f>
        <v>0.43679451137120917</v>
      </c>
      <c r="J138" s="276">
        <f>IF(J$7=0,0,J$7/ISI!J$8*1000)</f>
        <v>0.46724411585661241</v>
      </c>
      <c r="K138" s="276">
        <f>IF(K$7=0,0,K$7/ISI!K$8*1000)</f>
        <v>0.62921828137462588</v>
      </c>
      <c r="L138" s="276">
        <f>IF(L$7=0,0,L$7/ISI!L$8*1000)</f>
        <v>0.44236793512718064</v>
      </c>
      <c r="M138" s="276">
        <f>IF(M$7=0,0,M$7/ISI!M$8*1000)</f>
        <v>0.46295164045464876</v>
      </c>
      <c r="N138" s="276">
        <f>IF(N$7=0,0,N$7/ISI!N$8*1000)</f>
        <v>0.47884063855940939</v>
      </c>
      <c r="O138" s="276">
        <f>IF(O$7=0,0,O$7/ISI!O$8*1000)</f>
        <v>0.46318458390677469</v>
      </c>
      <c r="P138" s="276">
        <f>IF(P$7=0,0,P$7/ISI!P$8*1000)</f>
        <v>0.43454927733926751</v>
      </c>
      <c r="Q138" s="276">
        <f>IF(Q$7=0,0,Q$7/ISI!Q$8*1000)</f>
        <v>0.44876132998792984</v>
      </c>
      <c r="R138" s="276">
        <f>IF(R$7=0,0,R$7/ISI!R$8*1000)</f>
        <v>0.40262599595241338</v>
      </c>
      <c r="S138" s="276">
        <f>IF(S$7=0,0,S$7/ISI!S$8*1000)</f>
        <v>0.42434954994636143</v>
      </c>
      <c r="T138" s="276">
        <f>IF(T$7=0,0,T$7/ISI!T$8*1000)</f>
        <v>0.46873702333083178</v>
      </c>
      <c r="U138" s="276">
        <f>IF(U$7=0,0,U$7/ISI!U$8*1000)</f>
        <v>0.44791096740898789</v>
      </c>
      <c r="V138" s="276">
        <f>IF(V$7=0,0,V$7/ISI!V$8*1000)</f>
        <v>0.43998855537203185</v>
      </c>
      <c r="W138" s="276">
        <f>IF(W$7=0,0,W$7/ISI!W$8*1000)</f>
        <v>0.43367987898695048</v>
      </c>
      <c r="DA138" s="77"/>
    </row>
    <row r="139" spans="1:105" ht="12" customHeight="1" x14ac:dyDescent="0.25">
      <c r="A139" s="202" t="s">
        <v>94</v>
      </c>
      <c r="B139" s="276">
        <f>IF(B$8=0,0,B$8/ISI!B$8*1000)</f>
        <v>11.923362812998118</v>
      </c>
      <c r="C139" s="276">
        <f>IF(C$8=0,0,C$8/ISI!C$8*1000)</f>
        <v>10.597141653877005</v>
      </c>
      <c r="D139" s="276">
        <f>IF(D$8=0,0,D$8/ISI!D$8*1000)</f>
        <v>10.218890953047206</v>
      </c>
      <c r="E139" s="276">
        <f>IF(E$8=0,0,E$8/ISI!E$8*1000)</f>
        <v>10.342423644323572</v>
      </c>
      <c r="F139" s="276">
        <f>IF(F$8=0,0,F$8/ISI!F$8*1000)</f>
        <v>10.053001415154892</v>
      </c>
      <c r="G139" s="276">
        <f>IF(G$8=0,0,G$8/ISI!G$8*1000)</f>
        <v>10.844356656036167</v>
      </c>
      <c r="H139" s="276">
        <f>IF(H$8=0,0,H$8/ISI!H$8*1000)</f>
        <v>11.502154019385015</v>
      </c>
      <c r="I139" s="276">
        <f>IF(I$8=0,0,I$8/ISI!I$8*1000)</f>
        <v>10.919862784280227</v>
      </c>
      <c r="J139" s="276">
        <f>IF(J$8=0,0,J$8/ISI!J$8*1000)</f>
        <v>11.681102896415313</v>
      </c>
      <c r="K139" s="276">
        <f>IF(K$8=0,0,K$8/ISI!K$8*1000)</f>
        <v>15.730457034365649</v>
      </c>
      <c r="L139" s="276">
        <f>IF(L$8=0,0,L$8/ISI!L$8*1000)</f>
        <v>11.059198378179513</v>
      </c>
      <c r="M139" s="276">
        <f>IF(M$8=0,0,M$8/ISI!M$8*1000)</f>
        <v>11.573791011366223</v>
      </c>
      <c r="N139" s="276">
        <f>IF(N$8=0,0,N$8/ISI!N$8*1000)</f>
        <v>11.97101596398524</v>
      </c>
      <c r="O139" s="276">
        <f>IF(O$8=0,0,O$8/ISI!O$8*1000)</f>
        <v>11.579614597669371</v>
      </c>
      <c r="P139" s="276">
        <f>IF(P$8=0,0,P$8/ISI!P$8*1000)</f>
        <v>10.863731933481688</v>
      </c>
      <c r="Q139" s="276">
        <f>IF(Q$8=0,0,Q$8/ISI!Q$8*1000)</f>
        <v>11.219033249698251</v>
      </c>
      <c r="R139" s="276">
        <f>IF(R$8=0,0,R$8/ISI!R$8*1000)</f>
        <v>10.065649898810333</v>
      </c>
      <c r="S139" s="276">
        <f>IF(S$8=0,0,S$8/ISI!S$8*1000)</f>
        <v>10.608738748659043</v>
      </c>
      <c r="T139" s="276">
        <f>IF(T$8=0,0,T$8/ISI!T$8*1000)</f>
        <v>11.718425583270788</v>
      </c>
      <c r="U139" s="276">
        <f>IF(U$8=0,0,U$8/ISI!U$8*1000)</f>
        <v>11.197774185224699</v>
      </c>
      <c r="V139" s="276">
        <f>IF(V$8=0,0,V$8/ISI!V$8*1000)</f>
        <v>10.999713884300801</v>
      </c>
      <c r="W139" s="276">
        <f>IF(W$8=0,0,W$8/ISI!W$8*1000)</f>
        <v>10.841996974673764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0.29808407032495293</v>
      </c>
      <c r="C140" s="276">
        <f>IF(C$9=0,0,C$9/ISI!C$8*1000)</f>
        <v>0.26492854134692517</v>
      </c>
      <c r="D140" s="276">
        <f>IF(D$9=0,0,D$9/ISI!D$8*1000)</f>
        <v>0.2554722738261801</v>
      </c>
      <c r="E140" s="276">
        <f>IF(E$9=0,0,E$9/ISI!E$8*1000)</f>
        <v>0.25856059110808921</v>
      </c>
      <c r="F140" s="276">
        <f>IF(F$9=0,0,F$9/ISI!F$8*1000)</f>
        <v>0.25132503537887224</v>
      </c>
      <c r="G140" s="276">
        <f>IF(G$9=0,0,G$9/ISI!G$8*1000)</f>
        <v>0.27110891640090418</v>
      </c>
      <c r="H140" s="276">
        <f>IF(H$9=0,0,H$9/ISI!H$8*1000)</f>
        <v>0.28755385048462523</v>
      </c>
      <c r="I140" s="276">
        <f>IF(I$9=0,0,I$9/ISI!I$8*1000)</f>
        <v>0.27299656960700575</v>
      </c>
      <c r="J140" s="276">
        <f>IF(J$9=0,0,J$9/ISI!J$8*1000)</f>
        <v>0.29202757241038296</v>
      </c>
      <c r="K140" s="276">
        <f>IF(K$9=0,0,K$9/ISI!K$8*1000)</f>
        <v>0.3932614258591412</v>
      </c>
      <c r="L140" s="276">
        <f>IF(L$9=0,0,L$9/ISI!L$8*1000)</f>
        <v>0.27647995945448778</v>
      </c>
      <c r="M140" s="276">
        <f>IF(M$9=0,0,M$9/ISI!M$8*1000)</f>
        <v>0.28934477528415564</v>
      </c>
      <c r="N140" s="276">
        <f>IF(N$9=0,0,N$9/ISI!N$8*1000)</f>
        <v>0.29927539909963097</v>
      </c>
      <c r="O140" s="276">
        <f>IF(O$9=0,0,O$9/ISI!O$8*1000)</f>
        <v>0.28949036494173414</v>
      </c>
      <c r="P140" s="276">
        <f>IF(P$9=0,0,P$9/ISI!P$8*1000)</f>
        <v>0.2715932983370421</v>
      </c>
      <c r="Q140" s="276">
        <f>IF(Q$9=0,0,Q$9/ISI!Q$8*1000)</f>
        <v>0.28047583124245618</v>
      </c>
      <c r="R140" s="276">
        <f>IF(R$9=0,0,R$9/ISI!R$8*1000)</f>
        <v>0.25164124747025834</v>
      </c>
      <c r="S140" s="276">
        <f>IF(S$9=0,0,S$9/ISI!S$8*1000)</f>
        <v>0.26521846871647603</v>
      </c>
      <c r="T140" s="276">
        <f>IF(T$9=0,0,T$9/ISI!T$8*1000)</f>
        <v>0.29296063958176977</v>
      </c>
      <c r="U140" s="276">
        <f>IF(U$9=0,0,U$9/ISI!U$8*1000)</f>
        <v>0.2799443546306174</v>
      </c>
      <c r="V140" s="276">
        <f>IF(V$9=0,0,V$9/ISI!V$8*1000)</f>
        <v>0.27499284710751998</v>
      </c>
      <c r="W140" s="276">
        <f>IF(W$9=0,0,W$9/ISI!W$8*1000)</f>
        <v>0.27104992436684411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0.60844585325944356</v>
      </c>
      <c r="C141" s="277">
        <f>IF(C$10=0,0,C$10/ISI!C$8*1000)</f>
        <v>0.53711006209511158</v>
      </c>
      <c r="D141" s="277">
        <f>IF(D$10=0,0,D$10/ISI!D$8*1000)</f>
        <v>0.51763569146527633</v>
      </c>
      <c r="E141" s="277">
        <f>IF(E$10=0,0,E$10/ISI!E$8*1000)</f>
        <v>0.52727718623515063</v>
      </c>
      <c r="F141" s="277">
        <f>IF(F$10=0,0,F$10/ISI!F$8*1000)</f>
        <v>0.51041988331517274</v>
      </c>
      <c r="G141" s="277">
        <f>IF(G$10=0,0,G$10/ISI!G$8*1000)</f>
        <v>0.54526575724006077</v>
      </c>
      <c r="H141" s="277">
        <f>IF(H$10=0,0,H$10/ISI!H$8*1000)</f>
        <v>0.57838726762752624</v>
      </c>
      <c r="I141" s="277">
        <f>IF(I$10=0,0,I$10/ISI!I$8*1000)</f>
        <v>0.54926473556511113</v>
      </c>
      <c r="J141" s="277">
        <f>IF(J$10=0,0,J$10/ISI!J$8*1000)</f>
        <v>0.58647789970419251</v>
      </c>
      <c r="K141" s="277">
        <f>IF(K$10=0,0,K$10/ISI!K$8*1000)</f>
        <v>0.78786377521451201</v>
      </c>
      <c r="L141" s="277">
        <f>IF(L$10=0,0,L$10/ISI!L$8*1000)</f>
        <v>0.55755026446568101</v>
      </c>
      <c r="M141" s="277">
        <f>IF(M$10=0,0,M$10/ISI!M$8*1000)</f>
        <v>0.58023472963617428</v>
      </c>
      <c r="N141" s="277">
        <f>IF(N$10=0,0,N$10/ISI!N$8*1000)</f>
        <v>0.59892996607942695</v>
      </c>
      <c r="O141" s="277">
        <f>IF(O$10=0,0,O$10/ISI!O$8*1000)</f>
        <v>0.57686286640528039</v>
      </c>
      <c r="P141" s="277">
        <f>IF(P$10=0,0,P$10/ISI!P$8*1000)</f>
        <v>0.54102105293110647</v>
      </c>
      <c r="Q141" s="277">
        <f>IF(Q$10=0,0,Q$10/ISI!Q$8*1000)</f>
        <v>0.55203287463715855</v>
      </c>
      <c r="R141" s="277">
        <f>IF(R$10=0,0,R$10/ISI!R$8*1000)</f>
        <v>0.51101979682603171</v>
      </c>
      <c r="S141" s="277">
        <f>IF(S$10=0,0,S$10/ISI!S$8*1000)</f>
        <v>0.53081671383433804</v>
      </c>
      <c r="T141" s="277">
        <f>IF(T$10=0,0,T$10/ISI!T$8*1000)</f>
        <v>0.58483652995645585</v>
      </c>
      <c r="U141" s="277">
        <f>IF(U$10=0,0,U$10/ISI!U$8*1000)</f>
        <v>0.55590001157486568</v>
      </c>
      <c r="V141" s="277">
        <f>IF(V$10=0,0,V$10/ISI!V$8*1000)</f>
        <v>0.54248770248440548</v>
      </c>
      <c r="W141" s="277">
        <f>IF(W$10=0,0,W$10/ISI!W$8*1000)</f>
        <v>0.53726563352371137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55.343971983350308</v>
      </c>
      <c r="C142" s="278">
        <f>IF(C$16=0,0,C$16/ISI!C$8*1000)</f>
        <v>47.985656589246396</v>
      </c>
      <c r="D142" s="278">
        <f>IF(D$16=0,0,D$16/ISI!D$8*1000)</f>
        <v>45.949060119528703</v>
      </c>
      <c r="E142" s="278">
        <f>IF(E$16=0,0,E$16/ISI!E$8*1000)</f>
        <v>46.299010679411488</v>
      </c>
      <c r="F142" s="278">
        <f>IF(F$16=0,0,F$16/ISI!F$8*1000)</f>
        <v>44.805535390421994</v>
      </c>
      <c r="G142" s="278">
        <f>IF(G$16=0,0,G$16/ISI!G$8*1000)</f>
        <v>48.009715576572432</v>
      </c>
      <c r="H142" s="278">
        <f>IF(H$16=0,0,H$16/ISI!H$8*1000)</f>
        <v>50.62537721668722</v>
      </c>
      <c r="I142" s="278">
        <f>IF(I$16=0,0,I$16/ISI!I$8*1000)</f>
        <v>48.278548967797782</v>
      </c>
      <c r="J142" s="278">
        <f>IF(J$16=0,0,J$16/ISI!J$8*1000)</f>
        <v>51.246691355110102</v>
      </c>
      <c r="K142" s="278">
        <f>IF(K$16=0,0,K$16/ISI!K$8*1000)</f>
        <v>68.295262270811079</v>
      </c>
      <c r="L142" s="278">
        <f>IF(L$16=0,0,L$16/ISI!L$8*1000)</f>
        <v>48.228207800452012</v>
      </c>
      <c r="M142" s="278">
        <f>IF(M$16=0,0,M$16/ISI!M$8*1000)</f>
        <v>49.954484193313093</v>
      </c>
      <c r="N142" s="278">
        <f>IF(N$16=0,0,N$16/ISI!N$8*1000)</f>
        <v>52.667798030304674</v>
      </c>
      <c r="O142" s="278">
        <f>IF(O$16=0,0,O$16/ISI!O$8*1000)</f>
        <v>50.749119551089088</v>
      </c>
      <c r="P142" s="278">
        <f>IF(P$16=0,0,P$16/ISI!P$8*1000)</f>
        <v>47.700880351009189</v>
      </c>
      <c r="Q142" s="278">
        <f>IF(Q$16=0,0,Q$16/ISI!Q$8*1000)</f>
        <v>50.016330182102081</v>
      </c>
      <c r="R142" s="278">
        <f>IF(R$16=0,0,R$16/ISI!R$8*1000)</f>
        <v>44.509157279077463</v>
      </c>
      <c r="S142" s="278">
        <f>IF(S$16=0,0,S$16/ISI!S$8*1000)</f>
        <v>46.798028915294644</v>
      </c>
      <c r="T142" s="278">
        <f>IF(T$16=0,0,T$16/ISI!T$8*1000)</f>
        <v>51.842632963910638</v>
      </c>
      <c r="U142" s="278">
        <f>IF(U$16=0,0,U$16/ISI!U$8*1000)</f>
        <v>49.389514485524444</v>
      </c>
      <c r="V142" s="278">
        <f>IF(V$16=0,0,V$16/ISI!V$8*1000)</f>
        <v>48.574383493464282</v>
      </c>
      <c r="W142" s="278">
        <f>IF(W$16=0,0,W$16/ISI!W$8*1000)</f>
        <v>47.393953595731915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100.59725844238056</v>
      </c>
      <c r="C143" s="278">
        <f>IF(C$22=0,0,C$22/ISI!C$8*1000)</f>
        <v>80.887131189850678</v>
      </c>
      <c r="D143" s="278">
        <f>IF(D$22=0,0,D$22/ISI!D$8*1000)</f>
        <v>76.722189270380994</v>
      </c>
      <c r="E143" s="278">
        <f>IF(E$22=0,0,E$22/ISI!E$8*1000)</f>
        <v>76.800641641880716</v>
      </c>
      <c r="F143" s="278">
        <f>IF(F$22=0,0,F$22/ISI!F$8*1000)</f>
        <v>73.7105116418373</v>
      </c>
      <c r="G143" s="278">
        <f>IF(G$22=0,0,G$22/ISI!G$8*1000)</f>
        <v>77.890905805149586</v>
      </c>
      <c r="H143" s="278">
        <f>IF(H$22=0,0,H$22/ISI!H$8*1000)</f>
        <v>80.078329350382745</v>
      </c>
      <c r="I143" s="278">
        <f>IF(I$22=0,0,I$22/ISI!I$8*1000)</f>
        <v>77.503786120952924</v>
      </c>
      <c r="J143" s="278">
        <f>IF(J$22=0,0,J$22/ISI!J$8*1000)</f>
        <v>80.686239608501779</v>
      </c>
      <c r="K143" s="278">
        <f>IF(K$22=0,0,K$22/ISI!K$8*1000)</f>
        <v>105.70240021835285</v>
      </c>
      <c r="L143" s="278">
        <f>IF(L$22=0,0,L$22/ISI!L$8*1000)</f>
        <v>75.572393092317355</v>
      </c>
      <c r="M143" s="278">
        <f>IF(M$22=0,0,M$22/ISI!M$8*1000)</f>
        <v>75.400399308284278</v>
      </c>
      <c r="N143" s="278">
        <f>IF(N$22=0,0,N$22/ISI!N$8*1000)</f>
        <v>83.663703741905792</v>
      </c>
      <c r="O143" s="278">
        <f>IF(O$22=0,0,O$22/ISI!O$8*1000)</f>
        <v>80.099925021448726</v>
      </c>
      <c r="P143" s="278">
        <f>IF(P$22=0,0,P$22/ISI!P$8*1000)</f>
        <v>76.024834839416343</v>
      </c>
      <c r="Q143" s="278">
        <f>IF(Q$22=0,0,Q$22/ISI!Q$8*1000)</f>
        <v>82.870860195819162</v>
      </c>
      <c r="R143" s="278">
        <f>IF(R$22=0,0,R$22/ISI!R$8*1000)</f>
        <v>71.641924600233608</v>
      </c>
      <c r="S143" s="278">
        <f>IF(S$22=0,0,S$22/ISI!S$8*1000)</f>
        <v>75.109426334858696</v>
      </c>
      <c r="T143" s="278">
        <f>IF(T$22=0,0,T$22/ISI!T$8*1000)</f>
        <v>84.293107666927597</v>
      </c>
      <c r="U143" s="278">
        <f>IF(U$22=0,0,U$22/ISI!U$8*1000)</f>
        <v>79.869511557156798</v>
      </c>
      <c r="V143" s="278">
        <f>IF(V$22=0,0,V$22/ISI!V$8*1000)</f>
        <v>78.42737718633434</v>
      </c>
      <c r="W143" s="278">
        <f>IF(W$22=0,0,W$22/ISI!W$8*1000)</f>
        <v>74.674420688447313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54.955944744623075</v>
      </c>
      <c r="C144" s="278">
        <f>IF(C$28=0,0,C$28/ISI!C$8*1000)</f>
        <v>48.827811124125923</v>
      </c>
      <c r="D144" s="278">
        <f>IF(D$28=0,0,D$28/ISI!D$8*1000)</f>
        <v>47.886591963467872</v>
      </c>
      <c r="E144" s="278">
        <f>IF(E$28=0,0,E$28/ISI!E$8*1000)</f>
        <v>48.562435033738907</v>
      </c>
      <c r="F144" s="278">
        <f>IF(F$28=0,0,F$28/ISI!F$8*1000)</f>
        <v>47.232900903195699</v>
      </c>
      <c r="G144" s="278">
        <f>IF(G$28=0,0,G$28/ISI!G$8*1000)</f>
        <v>49.683804844990966</v>
      </c>
      <c r="H144" s="278">
        <f>IF(H$28=0,0,H$28/ISI!H$8*1000)</f>
        <v>53.668697595435241</v>
      </c>
      <c r="I144" s="278">
        <f>IF(I$28=0,0,I$28/ISI!I$8*1000)</f>
        <v>51.1488641843886</v>
      </c>
      <c r="J144" s="278">
        <f>IF(J$28=0,0,J$28/ISI!J$8*1000)</f>
        <v>54.068562167142829</v>
      </c>
      <c r="K144" s="278">
        <f>IF(K$28=0,0,K$28/ISI!K$8*1000)</f>
        <v>71.145558676465427</v>
      </c>
      <c r="L144" s="278">
        <f>IF(L$28=0,0,L$28/ISI!L$8*1000)</f>
        <v>51.06276443099005</v>
      </c>
      <c r="M144" s="278">
        <f>IF(M$28=0,0,M$28/ISI!M$8*1000)</f>
        <v>52.941930799493406</v>
      </c>
      <c r="N144" s="278">
        <f>IF(N$28=0,0,N$28/ISI!N$8*1000)</f>
        <v>54.47254200738638</v>
      </c>
      <c r="O144" s="278">
        <f>IF(O$28=0,0,O$28/ISI!O$8*1000)</f>
        <v>52.099939163906605</v>
      </c>
      <c r="P144" s="278">
        <f>IF(P$28=0,0,P$28/ISI!P$8*1000)</f>
        <v>49.359287070073549</v>
      </c>
      <c r="Q144" s="278">
        <f>IF(Q$28=0,0,Q$28/ISI!Q$8*1000)</f>
        <v>51.293273836246186</v>
      </c>
      <c r="R144" s="278">
        <f>IF(R$28=0,0,R$28/ISI!R$8*1000)</f>
        <v>47.121228589893853</v>
      </c>
      <c r="S144" s="278">
        <f>IF(S$28=0,0,S$28/ISI!S$8*1000)</f>
        <v>49.284432912633264</v>
      </c>
      <c r="T144" s="278">
        <f>IF(T$28=0,0,T$28/ISI!T$8*1000)</f>
        <v>54.833209614368691</v>
      </c>
      <c r="U144" s="278">
        <f>IF(U$28=0,0,U$28/ISI!U$8*1000)</f>
        <v>51.521497086449045</v>
      </c>
      <c r="V144" s="278">
        <f>IF(V$28=0,0,V$28/ISI!V$8*1000)</f>
        <v>50.20584867808973</v>
      </c>
      <c r="W144" s="278">
        <f>IF(W$28=0,0,W$28/ISI!W$8*1000)</f>
        <v>50.03038148239262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48.035908957417313</v>
      </c>
      <c r="C145" s="279">
        <f>IF(C$35=0,0,C$35/ISI!C$8*1000)</f>
        <v>42.610379438361662</v>
      </c>
      <c r="D145" s="279">
        <f>IF(D$35=0,0,D$35/ISI!D$8*1000)</f>
        <v>41.857837615798204</v>
      </c>
      <c r="E145" s="279">
        <f>IF(E$35=0,0,E$35/ISI!E$8*1000)</f>
        <v>42.459881602687744</v>
      </c>
      <c r="F145" s="279">
        <f>IF(F$35=0,0,F$35/ISI!F$8*1000)</f>
        <v>41.245385293918851</v>
      </c>
      <c r="G145" s="279">
        <f>IF(G$35=0,0,G$35/ISI!G$8*1000)</f>
        <v>43.344863242671934</v>
      </c>
      <c r="H145" s="279">
        <f>IF(H$35=0,0,H$35/ISI!H$8*1000)</f>
        <v>51.737709194222489</v>
      </c>
      <c r="I145" s="279">
        <f>IF(I$35=0,0,I$35/ISI!I$8*1000)</f>
        <v>48.988678574624949</v>
      </c>
      <c r="J145" s="279">
        <f>IF(J$35=0,0,J$35/ISI!J$8*1000)</f>
        <v>52.36301954696053</v>
      </c>
      <c r="K145" s="279">
        <f>IF(K$35=0,0,K$35/ISI!K$8*1000)</f>
        <v>63.961167239288947</v>
      </c>
      <c r="L145" s="279">
        <f>IF(L$35=0,0,L$35/ISI!L$8*1000)</f>
        <v>48.644534849647009</v>
      </c>
      <c r="M145" s="279">
        <f>IF(M$35=0,0,M$35/ISI!M$8*1000)</f>
        <v>48.101831707946012</v>
      </c>
      <c r="N145" s="279">
        <f>IF(N$35=0,0,N$35/ISI!N$8*1000)</f>
        <v>50.188040429603333</v>
      </c>
      <c r="O145" s="279">
        <f>IF(O$35=0,0,O$35/ISI!O$8*1000)</f>
        <v>45.09381299949375</v>
      </c>
      <c r="P145" s="279">
        <f>IF(P$35=0,0,P$35/ISI!P$8*1000)</f>
        <v>42.620083653329822</v>
      </c>
      <c r="Q145" s="279">
        <f>IF(Q$35=0,0,Q$35/ISI!Q$8*1000)</f>
        <v>43.972024649402989</v>
      </c>
      <c r="R145" s="279">
        <f>IF(R$35=0,0,R$35/ISI!R$8*1000)</f>
        <v>40.320027938583451</v>
      </c>
      <c r="S145" s="279">
        <f>IF(S$35=0,0,S$35/ISI!S$8*1000)</f>
        <v>42.216234412335879</v>
      </c>
      <c r="T145" s="279">
        <f>IF(T$35=0,0,T$35/ISI!T$8*1000)</f>
        <v>47.33281880200434</v>
      </c>
      <c r="U145" s="279">
        <f>IF(U$35=0,0,U$35/ISI!U$8*1000)</f>
        <v>44.55412935853721</v>
      </c>
      <c r="V145" s="279">
        <f>IF(V$35=0,0,V$35/ISI!V$8*1000)</f>
        <v>46.700935212969547</v>
      </c>
      <c r="W145" s="279">
        <f>IF(W$35=0,0,W$35/ISI!W$8*1000)</f>
        <v>46.152510204388349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135.34716517222995</v>
      </c>
      <c r="C147" s="274">
        <f t="shared" si="33"/>
        <v>120.68703784457323</v>
      </c>
      <c r="D147" s="274">
        <f t="shared" si="33"/>
        <v>117.56697049183792</v>
      </c>
      <c r="E147" s="274">
        <f t="shared" si="33"/>
        <v>118.26384607527268</v>
      </c>
      <c r="F147" s="274">
        <f t="shared" si="33"/>
        <v>115.45247446683457</v>
      </c>
      <c r="G147" s="274">
        <f t="shared" si="33"/>
        <v>120.27505670609681</v>
      </c>
      <c r="H147" s="274">
        <f t="shared" si="33"/>
        <v>126.87880555381504</v>
      </c>
      <c r="I147" s="274">
        <f t="shared" si="33"/>
        <v>122.88558495316407</v>
      </c>
      <c r="J147" s="274">
        <f t="shared" si="33"/>
        <v>127.77469051204541</v>
      </c>
      <c r="K147" s="274">
        <f t="shared" si="33"/>
        <v>154.17672288120409</v>
      </c>
      <c r="L147" s="274">
        <f t="shared" si="33"/>
        <v>122.04060984324106</v>
      </c>
      <c r="M147" s="274">
        <f t="shared" si="33"/>
        <v>123.33376635518118</v>
      </c>
      <c r="N147" s="274">
        <f t="shared" si="33"/>
        <v>128.8344613184502</v>
      </c>
      <c r="O147" s="274">
        <f t="shared" si="33"/>
        <v>123.94455748909832</v>
      </c>
      <c r="P147" s="274">
        <f t="shared" si="33"/>
        <v>119.06240818597688</v>
      </c>
      <c r="Q147" s="274">
        <f t="shared" si="33"/>
        <v>123.84394795542687</v>
      </c>
      <c r="R147" s="274">
        <f t="shared" si="33"/>
        <v>114.1402808808151</v>
      </c>
      <c r="S147" s="274">
        <f t="shared" si="33"/>
        <v>118.1000649304595</v>
      </c>
      <c r="T147" s="274">
        <f t="shared" si="33"/>
        <v>127.82053210479322</v>
      </c>
      <c r="U147" s="274">
        <f t="shared" si="33"/>
        <v>122.84089325518116</v>
      </c>
      <c r="V147" s="274">
        <f t="shared" si="33"/>
        <v>122.22554729074542</v>
      </c>
      <c r="W147" s="274">
        <f t="shared" si="33"/>
        <v>120.05683825200467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0.38516527784513926</v>
      </c>
      <c r="C148" s="275">
        <f>IF(C$55=0,0,C$55/ISI!C$9*1000)</f>
        <v>0.34550864523399349</v>
      </c>
      <c r="D148" s="275">
        <f>IF(D$55=0,0,D$55/ISI!D$9*1000)</f>
        <v>0.33448534678404379</v>
      </c>
      <c r="E148" s="275">
        <f>IF(E$55=0,0,E$55/ISI!E$9*1000)</f>
        <v>0.33646323691623531</v>
      </c>
      <c r="F148" s="275">
        <f>IF(F$55=0,0,F$55/ISI!F$9*1000)</f>
        <v>0.32875489262092722</v>
      </c>
      <c r="G148" s="275">
        <f>IF(G$55=0,0,G$55/ISI!G$9*1000)</f>
        <v>0.34713109631734551</v>
      </c>
      <c r="H148" s="275">
        <f>IF(H$55=0,0,H$55/ISI!H$9*1000)</f>
        <v>0.35887868936619327</v>
      </c>
      <c r="I148" s="275">
        <f>IF(I$55=0,0,I$55/ISI!I$9*1000)</f>
        <v>0.34691998410287855</v>
      </c>
      <c r="J148" s="275">
        <f>IF(J$55=0,0,J$55/ISI!J$9*1000)</f>
        <v>0.36291696684693336</v>
      </c>
      <c r="K148" s="275">
        <f>IF(K$55=0,0,K$55/ISI!K$9*1000)</f>
        <v>0.44799129617187122</v>
      </c>
      <c r="L148" s="275">
        <f>IF(L$55=0,0,L$55/ISI!L$9*1000)</f>
        <v>0.34829643811210748</v>
      </c>
      <c r="M148" s="275">
        <f>IF(M$55=0,0,M$55/ISI!M$9*1000)</f>
        <v>0.35735467148728806</v>
      </c>
      <c r="N148" s="275">
        <f>IF(N$55=0,0,N$55/ISI!N$9*1000)</f>
        <v>0.37102322287772721</v>
      </c>
      <c r="O148" s="275">
        <f>IF(O$55=0,0,O$55/ISI!O$9*1000)</f>
        <v>0.36187743332965766</v>
      </c>
      <c r="P148" s="275">
        <f>IF(P$55=0,0,P$55/ISI!P$9*1000)</f>
        <v>0.34618161887448617</v>
      </c>
      <c r="Q148" s="275">
        <f>IF(Q$55=0,0,Q$55/ISI!Q$9*1000)</f>
        <v>0.35802180147709689</v>
      </c>
      <c r="R148" s="275">
        <f>IF(R$55=0,0,R$55/ISI!R$9*1000)</f>
        <v>0.32761102943694137</v>
      </c>
      <c r="S148" s="275">
        <f>IF(S$55=0,0,S$55/ISI!S$9*1000)</f>
        <v>0.34010255508115811</v>
      </c>
      <c r="T148" s="275">
        <f>IF(T$55=0,0,T$55/ISI!T$9*1000)</f>
        <v>0.36618882455472607</v>
      </c>
      <c r="U148" s="275">
        <f>IF(U$55=0,0,U$55/ISI!U$9*1000)</f>
        <v>0.35466511675140067</v>
      </c>
      <c r="V148" s="275">
        <f>IF(V$55=0,0,V$55/ISI!V$9*1000)</f>
        <v>0.35067758366531676</v>
      </c>
      <c r="W148" s="275">
        <f>IF(W$55=0,0,W$55/ISI!W$9*1000)</f>
        <v>0.34441576999014989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0.28459632701555138</v>
      </c>
      <c r="C149" s="276">
        <f>IF(C$56=0,0,C$56/ISI!C$9*1000)</f>
        <v>0.2552942776561723</v>
      </c>
      <c r="D149" s="276">
        <f>IF(D$56=0,0,D$56/ISI!D$9*1000)</f>
        <v>0.2471492281646829</v>
      </c>
      <c r="E149" s="276">
        <f>IF(E$56=0,0,E$56/ISI!E$9*1000)</f>
        <v>0.24861067938897619</v>
      </c>
      <c r="F149" s="276">
        <f>IF(F$56=0,0,F$56/ISI!F$9*1000)</f>
        <v>0.24291502975490403</v>
      </c>
      <c r="G149" s="276">
        <f>IF(G$56=0,0,G$56/ISI!G$9*1000)</f>
        <v>0.2564930970868014</v>
      </c>
      <c r="H149" s="276">
        <f>IF(H$56=0,0,H$56/ISI!H$9*1000)</f>
        <v>0.26517332353836565</v>
      </c>
      <c r="I149" s="276">
        <f>IF(I$56=0,0,I$56/ISI!I$9*1000)</f>
        <v>0.25633710753041783</v>
      </c>
      <c r="J149" s="276">
        <f>IF(J$56=0,0,J$56/ISI!J$9*1000)</f>
        <v>0.26815718268817812</v>
      </c>
      <c r="K149" s="276">
        <f>IF(K$56=0,0,K$56/ISI!K$9*1000)</f>
        <v>0.33101809731850323</v>
      </c>
      <c r="L149" s="276">
        <f>IF(L$56=0,0,L$56/ISI!L$9*1000)</f>
        <v>0.25735416118988574</v>
      </c>
      <c r="M149" s="276">
        <f>IF(M$56=0,0,M$56/ISI!M$9*1000)</f>
        <v>0.26404723581553413</v>
      </c>
      <c r="N149" s="276">
        <f>IF(N$56=0,0,N$56/ISI!N$9*1000)</f>
        <v>0.27414684693080782</v>
      </c>
      <c r="O149" s="276">
        <f>IF(O$56=0,0,O$56/ISI!O$9*1000)</f>
        <v>0.26738907757111929</v>
      </c>
      <c r="P149" s="276">
        <f>IF(P$56=0,0,P$56/ISI!P$9*1000)</f>
        <v>0.25579153386611436</v>
      </c>
      <c r="Q149" s="276">
        <f>IF(Q$56=0,0,Q$56/ISI!Q$9*1000)</f>
        <v>0.2645401741868319</v>
      </c>
      <c r="R149" s="276">
        <f>IF(R$56=0,0,R$56/ISI!R$9*1000)</f>
        <v>0.24206983606924268</v>
      </c>
      <c r="S149" s="276">
        <f>IF(S$56=0,0,S$56/ISI!S$9*1000)</f>
        <v>0.25129974987937076</v>
      </c>
      <c r="T149" s="276">
        <f>IF(T$56=0,0,T$56/ISI!T$9*1000)</f>
        <v>0.2705747388380077</v>
      </c>
      <c r="U149" s="276">
        <f>IF(U$56=0,0,U$56/ISI!U$9*1000)</f>
        <v>0.2620599398593067</v>
      </c>
      <c r="V149" s="276">
        <f>IF(V$56=0,0,V$56/ISI!V$9*1000)</f>
        <v>0.25911357544011115</v>
      </c>
      <c r="W149" s="276">
        <f>IF(W$56=0,0,W$56/ISI!W$9*1000)</f>
        <v>0.25448675865543513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7.1149081753887797</v>
      </c>
      <c r="C150" s="276">
        <f>IF(C$57=0,0,C$57/ISI!C$9*1000)</f>
        <v>6.3823569414043044</v>
      </c>
      <c r="D150" s="276">
        <f>IF(D$57=0,0,D$57/ISI!D$9*1000)</f>
        <v>6.178730704117072</v>
      </c>
      <c r="E150" s="276">
        <f>IF(E$57=0,0,E$57/ISI!E$9*1000)</f>
        <v>6.2152669847244075</v>
      </c>
      <c r="F150" s="276">
        <f>IF(F$57=0,0,F$57/ISI!F$9*1000)</f>
        <v>6.0728757438726042</v>
      </c>
      <c r="G150" s="276">
        <f>IF(G$57=0,0,G$57/ISI!G$9*1000)</f>
        <v>6.4123274271700348</v>
      </c>
      <c r="H150" s="276">
        <f>IF(H$57=0,0,H$57/ISI!H$9*1000)</f>
        <v>6.629333088459143</v>
      </c>
      <c r="I150" s="276">
        <f>IF(I$57=0,0,I$57/ISI!I$9*1000)</f>
        <v>6.4084276882604456</v>
      </c>
      <c r="J150" s="276">
        <f>IF(J$57=0,0,J$57/ISI!J$9*1000)</f>
        <v>6.703929567204451</v>
      </c>
      <c r="K150" s="276">
        <f>IF(K$57=0,0,K$57/ISI!K$9*1000)</f>
        <v>8.2754524329625774</v>
      </c>
      <c r="L150" s="276">
        <f>IF(L$57=0,0,L$57/ISI!L$9*1000)</f>
        <v>6.4338540297471427</v>
      </c>
      <c r="M150" s="276">
        <f>IF(M$57=0,0,M$57/ISI!M$9*1000)</f>
        <v>6.6011808953883504</v>
      </c>
      <c r="N150" s="276">
        <f>IF(N$57=0,0,N$57/ISI!N$9*1000)</f>
        <v>6.8536711732701914</v>
      </c>
      <c r="O150" s="276">
        <f>IF(O$57=0,0,O$57/ISI!O$9*1000)</f>
        <v>6.6847269392779811</v>
      </c>
      <c r="P150" s="276">
        <f>IF(P$57=0,0,P$57/ISI!P$9*1000)</f>
        <v>6.394788346652855</v>
      </c>
      <c r="Q150" s="276">
        <f>IF(Q$57=0,0,Q$57/ISI!Q$9*1000)</f>
        <v>6.6135043546708001</v>
      </c>
      <c r="R150" s="276">
        <f>IF(R$57=0,0,R$57/ISI!R$9*1000)</f>
        <v>6.0517459017310653</v>
      </c>
      <c r="S150" s="276">
        <f>IF(S$57=0,0,S$57/ISI!S$9*1000)</f>
        <v>6.2824937469842705</v>
      </c>
      <c r="T150" s="276">
        <f>IF(T$57=0,0,T$57/ISI!T$9*1000)</f>
        <v>6.764368470950191</v>
      </c>
      <c r="U150" s="276">
        <f>IF(U$57=0,0,U$57/ISI!U$9*1000)</f>
        <v>6.5514984964826652</v>
      </c>
      <c r="V150" s="276">
        <f>IF(V$57=0,0,V$57/ISI!V$9*1000)</f>
        <v>6.4778393860027794</v>
      </c>
      <c r="W150" s="276">
        <f>IF(W$57=0,0,W$57/ISI!W$9*1000)</f>
        <v>6.3621689663858803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0.17787270438471967</v>
      </c>
      <c r="C151" s="276">
        <f>IF(C$58=0,0,C$58/ISI!C$9*1000)</f>
        <v>0.15955892353510776</v>
      </c>
      <c r="D151" s="276">
        <f>IF(D$58=0,0,D$58/ISI!D$9*1000)</f>
        <v>0.15446826760292684</v>
      </c>
      <c r="E151" s="276">
        <f>IF(E$58=0,0,E$58/ISI!E$9*1000)</f>
        <v>0.15538167461811014</v>
      </c>
      <c r="F151" s="276">
        <f>IF(F$58=0,0,F$58/ISI!F$9*1000)</f>
        <v>0.15182189359681514</v>
      </c>
      <c r="G151" s="276">
        <f>IF(G$58=0,0,G$58/ISI!G$9*1000)</f>
        <v>0.16030818567925093</v>
      </c>
      <c r="H151" s="276">
        <f>IF(H$58=0,0,H$58/ISI!H$9*1000)</f>
        <v>0.16573332721147857</v>
      </c>
      <c r="I151" s="276">
        <f>IF(I$58=0,0,I$58/ISI!I$9*1000)</f>
        <v>0.16021069220651116</v>
      </c>
      <c r="J151" s="276">
        <f>IF(J$58=0,0,J$58/ISI!J$9*1000)</f>
        <v>0.16759823918011141</v>
      </c>
      <c r="K151" s="276">
        <f>IF(K$58=0,0,K$58/ISI!K$9*1000)</f>
        <v>0.20688631082406461</v>
      </c>
      <c r="L151" s="276">
        <f>IF(L$58=0,0,L$58/ISI!L$9*1000)</f>
        <v>0.16084635074367856</v>
      </c>
      <c r="M151" s="276">
        <f>IF(M$58=0,0,M$58/ISI!M$9*1000)</f>
        <v>0.16502952238470889</v>
      </c>
      <c r="N151" s="276">
        <f>IF(N$58=0,0,N$58/ISI!N$9*1000)</f>
        <v>0.1713417793317549</v>
      </c>
      <c r="O151" s="276">
        <f>IF(O$58=0,0,O$58/ISI!O$9*1000)</f>
        <v>0.16711817348194966</v>
      </c>
      <c r="P151" s="276">
        <f>IF(P$58=0,0,P$58/ISI!P$9*1000)</f>
        <v>0.15986970866632144</v>
      </c>
      <c r="Q151" s="276">
        <f>IF(Q$58=0,0,Q$58/ISI!Q$9*1000)</f>
        <v>0.16533760886677004</v>
      </c>
      <c r="R151" s="276">
        <f>IF(R$58=0,0,R$58/ISI!R$9*1000)</f>
        <v>0.15129364754327673</v>
      </c>
      <c r="S151" s="276">
        <f>IF(S$58=0,0,S$58/ISI!S$9*1000)</f>
        <v>0.15706234367460681</v>
      </c>
      <c r="T151" s="276">
        <f>IF(T$58=0,0,T$58/ISI!T$9*1000)</f>
        <v>0.16910921177375482</v>
      </c>
      <c r="U151" s="276">
        <f>IF(U$58=0,0,U$58/ISI!U$9*1000)</f>
        <v>0.16378746241206671</v>
      </c>
      <c r="V151" s="276">
        <f>IF(V$58=0,0,V$58/ISI!V$9*1000)</f>
        <v>0.16194598465006943</v>
      </c>
      <c r="W151" s="276">
        <f>IF(W$58=0,0,W$58/ISI!W$9*1000)</f>
        <v>0.15905422415964707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0.26206501169163454</v>
      </c>
      <c r="C152" s="277">
        <f>IF(C$59=0,0,C$59/ISI!C$9*1000)</f>
        <v>0.23349210690618555</v>
      </c>
      <c r="D152" s="277">
        <f>IF(D$59=0,0,D$59/ISI!D$9*1000)</f>
        <v>0.22591043008886935</v>
      </c>
      <c r="E152" s="277">
        <f>IF(E$59=0,0,E$59/ISI!E$9*1000)</f>
        <v>0.22871413888256828</v>
      </c>
      <c r="F152" s="277">
        <f>IF(F$59=0,0,F$59/ISI!F$9*1000)</f>
        <v>0.22255779078793717</v>
      </c>
      <c r="G152" s="277">
        <f>IF(G$59=0,0,G$59/ISI!G$9*1000)</f>
        <v>0.23272159716939833</v>
      </c>
      <c r="H152" s="277">
        <f>IF(H$59=0,0,H$59/ISI!H$9*1000)</f>
        <v>0.24061680296569768</v>
      </c>
      <c r="I152" s="277">
        <f>IF(I$59=0,0,I$59/ISI!I$9*1000)</f>
        <v>0.23266582141163802</v>
      </c>
      <c r="J152" s="277">
        <f>IF(J$59=0,0,J$59/ISI!J$9*1000)</f>
        <v>0.24294826994886207</v>
      </c>
      <c r="K152" s="277">
        <f>IF(K$59=0,0,K$59/ISI!K$9*1000)</f>
        <v>0.29917004368796601</v>
      </c>
      <c r="L152" s="277">
        <f>IF(L$59=0,0,L$59/ISI!L$9*1000)</f>
        <v>0.23412519249136496</v>
      </c>
      <c r="M152" s="277">
        <f>IF(M$59=0,0,M$59/ISI!M$9*1000)</f>
        <v>0.23887257107144871</v>
      </c>
      <c r="N152" s="277">
        <f>IF(N$59=0,0,N$59/ISI!N$9*1000)</f>
        <v>0.24750550491996756</v>
      </c>
      <c r="O152" s="277">
        <f>IF(O$59=0,0,O$59/ISI!O$9*1000)</f>
        <v>0.24036914379971158</v>
      </c>
      <c r="P152" s="277">
        <f>IF(P$59=0,0,P$59/ISI!P$9*1000)</f>
        <v>0.22986765517368571</v>
      </c>
      <c r="Q152" s="277">
        <f>IF(Q$59=0,0,Q$59/ISI!Q$9*1000)</f>
        <v>0.23488631608252783</v>
      </c>
      <c r="R152" s="277">
        <f>IF(R$59=0,0,R$59/ISI!R$9*1000)</f>
        <v>0.22176507678273197</v>
      </c>
      <c r="S152" s="277">
        <f>IF(S$59=0,0,S$59/ISI!S$9*1000)</f>
        <v>0.22689737197730736</v>
      </c>
      <c r="T152" s="277">
        <f>IF(T$59=0,0,T$59/ISI!T$9*1000)</f>
        <v>0.24367391898010018</v>
      </c>
      <c r="U152" s="277">
        <f>IF(U$59=0,0,U$59/ISI!U$9*1000)</f>
        <v>0.23475896697095686</v>
      </c>
      <c r="V152" s="277">
        <f>IF(V$59=0,0,V$59/ISI!V$9*1000)</f>
        <v>0.23059784848512674</v>
      </c>
      <c r="W152" s="277">
        <f>IF(W$59=0,0,W$59/ISI!W$9*1000)</f>
        <v>0.22756294471281521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14.10342543627752</v>
      </c>
      <c r="C153" s="278">
        <f>IF(C$65=0,0,C$65/ISI!C$9*1000)</f>
        <v>11.969908786873352</v>
      </c>
      <c r="D153" s="278">
        <f>IF(D$65=0,0,D$65/ISI!D$9*1000)</f>
        <v>11.404831015629071</v>
      </c>
      <c r="E153" s="278">
        <f>IF(E$65=0,0,E$65/ISI!E$9*1000)</f>
        <v>11.361529216441399</v>
      </c>
      <c r="F153" s="278">
        <f>IF(F$65=0,0,F$65/ISI!F$9*1000)</f>
        <v>10.986222538953244</v>
      </c>
      <c r="G153" s="278">
        <f>IF(G$65=0,0,G$65/ISI!G$9*1000)</f>
        <v>11.360690253541032</v>
      </c>
      <c r="H153" s="278">
        <f>IF(H$65=0,0,H$65/ISI!H$9*1000)</f>
        <v>11.57006054196958</v>
      </c>
      <c r="I153" s="278">
        <f>IF(I$65=0,0,I$65/ISI!I$9*1000)</f>
        <v>11.312105157002522</v>
      </c>
      <c r="J153" s="278">
        <f>IF(J$65=0,0,J$65/ISI!J$9*1000)</f>
        <v>11.558669270856809</v>
      </c>
      <c r="K153" s="278">
        <f>IF(K$65=0,0,K$65/ISI!K$9*1000)</f>
        <v>13.918626962395289</v>
      </c>
      <c r="L153" s="278">
        <f>IF(L$65=0,0,L$65/ISI!L$9*1000)</f>
        <v>10.924272988672199</v>
      </c>
      <c r="M153" s="278">
        <f>IF(M$65=0,0,M$65/ISI!M$9*1000)</f>
        <v>10.651910654180709</v>
      </c>
      <c r="N153" s="278">
        <f>IF(N$65=0,0,N$65/ISI!N$9*1000)</f>
        <v>11.911010958108724</v>
      </c>
      <c r="O153" s="278">
        <f>IF(O$65=0,0,O$65/ISI!O$9*1000)</f>
        <v>11.537107018958507</v>
      </c>
      <c r="P153" s="278">
        <f>IF(P$65=0,0,P$65/ISI!P$9*1000)</f>
        <v>11.04865182728985</v>
      </c>
      <c r="Q153" s="278">
        <f>IF(Q$65=0,0,Q$65/ISI!Q$9*1000)</f>
        <v>11.905372787963591</v>
      </c>
      <c r="R153" s="278">
        <f>IF(R$65=0,0,R$65/ISI!R$9*1000)</f>
        <v>10.521670064169866</v>
      </c>
      <c r="S153" s="278">
        <f>IF(S$65=0,0,S$65/ISI!S$9*1000)</f>
        <v>10.927619738107074</v>
      </c>
      <c r="T153" s="278">
        <f>IF(T$65=0,0,T$65/ISI!T$9*1000)</f>
        <v>11.889357267924908</v>
      </c>
      <c r="U153" s="278">
        <f>IF(U$65=0,0,U$65/ISI!U$9*1000)</f>
        <v>11.468056544866357</v>
      </c>
      <c r="V153" s="278">
        <f>IF(V$65=0,0,V$65/ISI!V$9*1000)</f>
        <v>11.393945120115957</v>
      </c>
      <c r="W153" s="278">
        <f>IF(W$65=0,0,W$65/ISI!W$9*1000)</f>
        <v>10.74052066104719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52.842833649488504</v>
      </c>
      <c r="C154" s="278">
        <f>IF(C$71=0,0,C$71/ISI!C$9*1000)</f>
        <v>47.402133356114163</v>
      </c>
      <c r="D154" s="278">
        <f>IF(D$71=0,0,D$71/ISI!D$9*1000)</f>
        <v>45.889789539666708</v>
      </c>
      <c r="E154" s="278">
        <f>IF(E$71=0,0,E$71/ISI!E$9*1000)</f>
        <v>46.161146604397764</v>
      </c>
      <c r="F154" s="278">
        <f>IF(F$71=0,0,F$71/ISI!F$9*1000)</f>
        <v>45.103598640601987</v>
      </c>
      <c r="G154" s="278">
        <f>IF(G$71=0,0,G$71/ISI!G$9*1000)</f>
        <v>47.624725883617316</v>
      </c>
      <c r="H154" s="278">
        <f>IF(H$71=0,0,H$71/ISI!H$9*1000)</f>
        <v>49.236439454308766</v>
      </c>
      <c r="I154" s="278">
        <f>IF(I$71=0,0,I$71/ISI!I$9*1000)</f>
        <v>47.595762297665686</v>
      </c>
      <c r="J154" s="278">
        <f>IF(J$71=0,0,J$71/ISI!J$9*1000)</f>
        <v>49.790471807222509</v>
      </c>
      <c r="K154" s="278">
        <f>IF(K$71=0,0,K$71/ISI!K$9*1000)</f>
        <v>61.462262830314152</v>
      </c>
      <c r="L154" s="278">
        <f>IF(L$71=0,0,L$71/ISI!L$9*1000)</f>
        <v>47.784605203347056</v>
      </c>
      <c r="M154" s="278">
        <f>IF(M$71=0,0,M$71/ISI!M$9*1000)</f>
        <v>49.027351491592107</v>
      </c>
      <c r="N154" s="278">
        <f>IF(N$71=0,0,N$71/ISI!N$9*1000)</f>
        <v>50.902611357682254</v>
      </c>
      <c r="O154" s="278">
        <f>IF(O$71=0,0,O$71/ISI!O$9*1000)</f>
        <v>49.647852781349293</v>
      </c>
      <c r="P154" s="278">
        <f>IF(P$71=0,0,P$71/ISI!P$9*1000)</f>
        <v>47.494462120363117</v>
      </c>
      <c r="Q154" s="278">
        <f>IF(Q$71=0,0,Q$71/ISI!Q$9*1000)</f>
        <v>49.11887853492081</v>
      </c>
      <c r="R154" s="278">
        <f>IF(R$71=0,0,R$71/ISI!R$9*1000)</f>
        <v>44.946666083525947</v>
      </c>
      <c r="S154" s="278">
        <f>IF(S$71=0,0,S$71/ISI!S$9*1000)</f>
        <v>46.660443647637166</v>
      </c>
      <c r="T154" s="278">
        <f>IF(T$71=0,0,T$71/ISI!T$9*1000)</f>
        <v>50.239355033522074</v>
      </c>
      <c r="U154" s="278">
        <f>IF(U$71=0,0,U$71/ISI!U$9*1000)</f>
        <v>48.65835744754218</v>
      </c>
      <c r="V154" s="278">
        <f>IF(V$71=0,0,V$71/ISI!V$9*1000)</f>
        <v>48.111286982835111</v>
      </c>
      <c r="W154" s="278">
        <f>IF(W$71=0,0,W$71/ISI!W$9*1000)</f>
        <v>47.252196100520479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43.162430579501724</v>
      </c>
      <c r="C155" s="278">
        <f>IF(C$72=0,0,C$72/ISI!C$9*1000)</f>
        <v>38.706177125463114</v>
      </c>
      <c r="D155" s="278">
        <f>IF(D$72=0,0,D$72/ISI!D$9*1000)</f>
        <v>38.109224100242642</v>
      </c>
      <c r="E155" s="278">
        <f>IF(E$72=0,0,E$72/ISI!E$9*1000)</f>
        <v>38.411263695608874</v>
      </c>
      <c r="F155" s="278">
        <f>IF(F$72=0,0,F$72/ISI!F$9*1000)</f>
        <v>37.554669587153221</v>
      </c>
      <c r="G155" s="278">
        <f>IF(G$72=0,0,G$72/ISI!G$9*1000)</f>
        <v>38.667617986617671</v>
      </c>
      <c r="H155" s="278">
        <f>IF(H$72=0,0,H$72/ISI!H$9*1000)</f>
        <v>40.712933174900428</v>
      </c>
      <c r="I155" s="278">
        <f>IF(I$72=0,0,I$72/ISI!I$9*1000)</f>
        <v>39.508539498457921</v>
      </c>
      <c r="J155" s="278">
        <f>IF(J$72=0,0,J$72/ISI!J$9*1000)</f>
        <v>40.842384383052313</v>
      </c>
      <c r="K155" s="278">
        <f>IF(K$72=0,0,K$72/ISI!K$9*1000)</f>
        <v>49.262775232475292</v>
      </c>
      <c r="L155" s="278">
        <f>IF(L$72=0,0,L$72/ISI!L$9*1000)</f>
        <v>39.099621413315127</v>
      </c>
      <c r="M155" s="278">
        <f>IF(M$72=0,0,M$72/ISI!M$9*1000)</f>
        <v>39.743530932544751</v>
      </c>
      <c r="N155" s="278">
        <f>IF(N$72=0,0,N$72/ISI!N$9*1000)</f>
        <v>41.047864762978186</v>
      </c>
      <c r="O155" s="278">
        <f>IF(O$72=0,0,O$72/ISI!O$9*1000)</f>
        <v>39.586532033640886</v>
      </c>
      <c r="P155" s="278">
        <f>IF(P$72=0,0,P$72/ISI!P$9*1000)</f>
        <v>38.241655673731749</v>
      </c>
      <c r="Q155" s="278">
        <f>IF(Q$72=0,0,Q$72/ISI!Q$9*1000)</f>
        <v>39.797638448385555</v>
      </c>
      <c r="R155" s="278">
        <f>IF(R$72=0,0,R$72/ISI!R$9*1000)</f>
        <v>37.288605625579841</v>
      </c>
      <c r="S155" s="278">
        <f>IF(S$72=0,0,S$72/ISI!S$9*1000)</f>
        <v>38.414815222235731</v>
      </c>
      <c r="T155" s="278">
        <f>IF(T$72=0,0,T$72/ISI!T$9*1000)</f>
        <v>41.660294169022599</v>
      </c>
      <c r="U155" s="278">
        <f>IF(U$72=0,0,U$72/ISI!U$9*1000)</f>
        <v>39.67510537302099</v>
      </c>
      <c r="V155" s="278">
        <f>IF(V$72=0,0,V$72/ISI!V$9*1000)</f>
        <v>38.915603882654203</v>
      </c>
      <c r="W155" s="278">
        <f>IF(W$72=0,0,W$72/ISI!W$9*1000)</f>
        <v>38.641182292605642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17.013868010636372</v>
      </c>
      <c r="C156" s="279">
        <f>IF(C$79=0,0,C$79/ISI!C$9*1000)</f>
        <v>15.232607681386845</v>
      </c>
      <c r="D156" s="279">
        <f>IF(D$79=0,0,D$79/ISI!D$9*1000)</f>
        <v>15.022381859541898</v>
      </c>
      <c r="E156" s="279">
        <f>IF(E$79=0,0,E$79/ISI!E$9*1000)</f>
        <v>15.145469844294338</v>
      </c>
      <c r="F156" s="279">
        <f>IF(F$79=0,0,F$79/ISI!F$9*1000)</f>
        <v>14.789058349492928</v>
      </c>
      <c r="G156" s="279">
        <f>IF(G$79=0,0,G$79/ISI!G$9*1000)</f>
        <v>15.213041178897953</v>
      </c>
      <c r="H156" s="279">
        <f>IF(H$79=0,0,H$79/ISI!H$9*1000)</f>
        <v>17.699637151095388</v>
      </c>
      <c r="I156" s="279">
        <f>IF(I$79=0,0,I$79/ISI!I$9*1000)</f>
        <v>17.064616706526049</v>
      </c>
      <c r="J156" s="279">
        <f>IF(J$79=0,0,J$79/ISI!J$9*1000)</f>
        <v>17.837614825045257</v>
      </c>
      <c r="K156" s="279">
        <f>IF(K$79=0,0,K$79/ISI!K$9*1000)</f>
        <v>19.972539675054371</v>
      </c>
      <c r="L156" s="279">
        <f>IF(L$79=0,0,L$79/ISI!L$9*1000)</f>
        <v>16.797634065622503</v>
      </c>
      <c r="M156" s="279">
        <f>IF(M$79=0,0,M$79/ISI!M$9*1000)</f>
        <v>16.284488380716279</v>
      </c>
      <c r="N156" s="279">
        <f>IF(N$79=0,0,N$79/ISI!N$9*1000)</f>
        <v>17.055285712350564</v>
      </c>
      <c r="O156" s="279">
        <f>IF(O$79=0,0,O$79/ISI!O$9*1000)</f>
        <v>15.45158488768921</v>
      </c>
      <c r="P156" s="279">
        <f>IF(P$79=0,0,P$79/ISI!P$9*1000)</f>
        <v>14.8911397013587</v>
      </c>
      <c r="Q156" s="279">
        <f>IF(Q$79=0,0,Q$79/ISI!Q$9*1000)</f>
        <v>15.385767928872903</v>
      </c>
      <c r="R156" s="279">
        <f>IF(R$79=0,0,R$79/ISI!R$9*1000)</f>
        <v>14.38885361597619</v>
      </c>
      <c r="S156" s="279">
        <f>IF(S$79=0,0,S$79/ISI!S$9*1000)</f>
        <v>14.839330554882819</v>
      </c>
      <c r="T156" s="279">
        <f>IF(T$79=0,0,T$79/ISI!T$9*1000)</f>
        <v>16.217610469226852</v>
      </c>
      <c r="U156" s="279">
        <f>IF(U$79=0,0,U$79/ISI!U$9*1000)</f>
        <v>15.472603907275246</v>
      </c>
      <c r="V156" s="279">
        <f>IF(V$79=0,0,V$79/ISI!V$9*1000)</f>
        <v>16.324536926896744</v>
      </c>
      <c r="W156" s="279">
        <f>IF(W$79=0,0,W$79/ISI!W$9*1000)</f>
        <v>16.075250533927434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SE: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484.02323500355942</v>
      </c>
      <c r="C5" s="225">
        <v>465.834262949579</v>
      </c>
      <c r="D5" s="225">
        <v>469.45542132528192</v>
      </c>
      <c r="E5" s="225">
        <v>483.49858312846573</v>
      </c>
      <c r="F5" s="225">
        <v>494.33305050047392</v>
      </c>
      <c r="G5" s="225">
        <v>504.35937601048698</v>
      </c>
      <c r="H5" s="225">
        <v>493.00686855897732</v>
      </c>
      <c r="I5" s="225">
        <v>493.13548143226592</v>
      </c>
      <c r="J5" s="225">
        <v>479.48265377702012</v>
      </c>
      <c r="K5" s="225">
        <v>333.54687248033918</v>
      </c>
      <c r="L5" s="225">
        <v>434.71433612043211</v>
      </c>
      <c r="M5" s="225">
        <v>427.02487344276142</v>
      </c>
      <c r="N5" s="225">
        <v>408.49052172301498</v>
      </c>
      <c r="O5" s="225">
        <v>402.05776999690067</v>
      </c>
      <c r="P5" s="225">
        <v>394.64510889556988</v>
      </c>
      <c r="Q5" s="225">
        <v>390.00409710248141</v>
      </c>
      <c r="R5" s="225">
        <v>375.12172672653219</v>
      </c>
      <c r="S5" s="225">
        <v>388.70024986368969</v>
      </c>
      <c r="T5" s="225">
        <v>397.53168863184561</v>
      </c>
      <c r="U5" s="225">
        <v>429.41739615213419</v>
      </c>
      <c r="V5" s="225">
        <v>405.1226481481412</v>
      </c>
      <c r="W5" s="225">
        <v>420.61781518652953</v>
      </c>
      <c r="DA5" s="89" t="s">
        <v>256</v>
      </c>
    </row>
    <row r="6" spans="1:105" ht="12" customHeight="1" x14ac:dyDescent="0.25">
      <c r="A6" s="55" t="s">
        <v>92</v>
      </c>
      <c r="B6" s="261">
        <v>1.396224433090381</v>
      </c>
      <c r="C6" s="261">
        <v>1.401453210550389</v>
      </c>
      <c r="D6" s="261">
        <v>1.416256217603715</v>
      </c>
      <c r="E6" s="261">
        <v>1.4655142324759409</v>
      </c>
      <c r="F6" s="261">
        <v>1.5049130177137691</v>
      </c>
      <c r="G6" s="261">
        <v>1.551802458411832</v>
      </c>
      <c r="H6" s="261">
        <v>1.503973848574345</v>
      </c>
      <c r="I6" s="261">
        <v>1.493523467184142</v>
      </c>
      <c r="J6" s="261">
        <v>1.4659543998050191</v>
      </c>
      <c r="K6" s="261">
        <v>1.053898259915041</v>
      </c>
      <c r="L6" s="261">
        <v>1.342694374014699</v>
      </c>
      <c r="M6" s="261">
        <v>1.3472754339380759</v>
      </c>
      <c r="N6" s="261">
        <v>1.2586648514459859</v>
      </c>
      <c r="O6" s="261">
        <v>1.2611504437782479</v>
      </c>
      <c r="P6" s="261">
        <v>1.2268062781714</v>
      </c>
      <c r="Q6" s="261">
        <v>1.1824930542262799</v>
      </c>
      <c r="R6" s="261">
        <v>1.1420195887397371</v>
      </c>
      <c r="S6" s="261">
        <v>1.1910140939813649</v>
      </c>
      <c r="T6" s="261">
        <v>1.209256024567523</v>
      </c>
      <c r="U6" s="261">
        <v>1.2927073243269871</v>
      </c>
      <c r="V6" s="261">
        <v>1.2144928143785689</v>
      </c>
      <c r="W6" s="261">
        <v>1.2805189254481419</v>
      </c>
      <c r="DA6" s="67" t="s">
        <v>257</v>
      </c>
    </row>
    <row r="7" spans="1:105" ht="12" customHeight="1" x14ac:dyDescent="0.25">
      <c r="A7" s="202" t="s">
        <v>93</v>
      </c>
      <c r="B7" s="226">
        <v>0.1931290820991326</v>
      </c>
      <c r="C7" s="226">
        <v>0.19385233902503879</v>
      </c>
      <c r="D7" s="226">
        <v>0.1958999261441009</v>
      </c>
      <c r="E7" s="226">
        <v>0.2027134118365424</v>
      </c>
      <c r="F7" s="226">
        <v>0.20816314545276399</v>
      </c>
      <c r="G7" s="226">
        <v>0.21464900433586251</v>
      </c>
      <c r="H7" s="226">
        <v>0.20803323734520321</v>
      </c>
      <c r="I7" s="226">
        <v>0.20658771575308471</v>
      </c>
      <c r="J7" s="226">
        <v>0.20277429682768011</v>
      </c>
      <c r="K7" s="226">
        <v>0.1457777121925565</v>
      </c>
      <c r="L7" s="226">
        <v>0.18572467709877291</v>
      </c>
      <c r="M7" s="226">
        <v>0.18635834019553221</v>
      </c>
      <c r="N7" s="226">
        <v>0.17410151381763489</v>
      </c>
      <c r="O7" s="226">
        <v>0.174445326856732</v>
      </c>
      <c r="P7" s="226">
        <v>0.16969476024157121</v>
      </c>
      <c r="Q7" s="226">
        <v>0.16356524978283221</v>
      </c>
      <c r="R7" s="226">
        <v>0.15796686384033301</v>
      </c>
      <c r="S7" s="226">
        <v>0.1647439002543665</v>
      </c>
      <c r="T7" s="226">
        <v>0.16726716745004441</v>
      </c>
      <c r="U7" s="226">
        <v>0.18232417867117739</v>
      </c>
      <c r="V7" s="226">
        <v>0.1693438486790122</v>
      </c>
      <c r="W7" s="226">
        <v>0.1771244212758728</v>
      </c>
      <c r="DA7" s="174" t="s">
        <v>258</v>
      </c>
    </row>
    <row r="8" spans="1:105" ht="12" customHeight="1" x14ac:dyDescent="0.25">
      <c r="A8" s="202" t="s">
        <v>94</v>
      </c>
      <c r="B8" s="226">
        <v>26.669094866655922</v>
      </c>
      <c r="C8" s="226">
        <v>26.768969040759099</v>
      </c>
      <c r="D8" s="226">
        <v>27.051719284960971</v>
      </c>
      <c r="E8" s="226">
        <v>27.992589993449371</v>
      </c>
      <c r="F8" s="226">
        <v>28.745140884435411</v>
      </c>
      <c r="G8" s="226">
        <v>29.640769776599409</v>
      </c>
      <c r="H8" s="226">
        <v>28.727201941181349</v>
      </c>
      <c r="I8" s="226">
        <v>28.52759061360188</v>
      </c>
      <c r="J8" s="226">
        <v>28.000997570324689</v>
      </c>
      <c r="K8" s="226">
        <v>20.130368733963</v>
      </c>
      <c r="L8" s="226">
        <v>25.64662441715431</v>
      </c>
      <c r="M8" s="226">
        <v>25.734126625818551</v>
      </c>
      <c r="N8" s="226">
        <v>24.041587822840739</v>
      </c>
      <c r="O8" s="226">
        <v>24.08906478724408</v>
      </c>
      <c r="P8" s="226">
        <v>23.43306150512284</v>
      </c>
      <c r="Q8" s="226">
        <v>22.586640582217189</v>
      </c>
      <c r="R8" s="226">
        <v>21.813562368527819</v>
      </c>
      <c r="S8" s="226">
        <v>22.74939981504906</v>
      </c>
      <c r="T8" s="226">
        <v>23.097836474531089</v>
      </c>
      <c r="U8" s="226">
        <v>24.615731864733981</v>
      </c>
      <c r="V8" s="226">
        <v>23.063590831026161</v>
      </c>
      <c r="W8" s="226">
        <v>24.3146279635105</v>
      </c>
      <c r="DA8" s="174" t="s">
        <v>259</v>
      </c>
    </row>
    <row r="9" spans="1:105" ht="12" customHeight="1" x14ac:dyDescent="0.25">
      <c r="A9" s="202" t="s">
        <v>95</v>
      </c>
      <c r="B9" s="226">
        <v>0.46067017876482191</v>
      </c>
      <c r="C9" s="226">
        <v>0.46239536118545332</v>
      </c>
      <c r="D9" s="226">
        <v>0.46727946415908378</v>
      </c>
      <c r="E9" s="226">
        <v>0.48353164968097961</v>
      </c>
      <c r="F9" s="226">
        <v>0.49653088175891602</v>
      </c>
      <c r="G9" s="226">
        <v>0.51200158010556274</v>
      </c>
      <c r="H9" s="226">
        <v>0.49622101236750932</v>
      </c>
      <c r="I9" s="226">
        <v>0.49277301436010468</v>
      </c>
      <c r="J9" s="226">
        <v>0.48367687845464058</v>
      </c>
      <c r="K9" s="226">
        <v>0.34772310832607312</v>
      </c>
      <c r="L9" s="226">
        <v>0.44300847531711429</v>
      </c>
      <c r="M9" s="226">
        <v>0.44451994986505922</v>
      </c>
      <c r="N9" s="226">
        <v>0.41528378130243399</v>
      </c>
      <c r="O9" s="226">
        <v>0.41610387743948912</v>
      </c>
      <c r="P9" s="226">
        <v>0.4047723661618815</v>
      </c>
      <c r="Q9" s="226">
        <v>0.39015166456646472</v>
      </c>
      <c r="R9" s="226">
        <v>0.37679785257246501</v>
      </c>
      <c r="S9" s="226">
        <v>0.39296309574773192</v>
      </c>
      <c r="T9" s="226">
        <v>0.39898183687915628</v>
      </c>
      <c r="U9" s="226">
        <v>0.43495340616426248</v>
      </c>
      <c r="V9" s="226">
        <v>0.40393533793962888</v>
      </c>
      <c r="W9" s="226">
        <v>0.42249431274617139</v>
      </c>
      <c r="DA9" s="174" t="s">
        <v>260</v>
      </c>
    </row>
    <row r="10" spans="1:105" ht="12" customHeight="1" x14ac:dyDescent="0.25">
      <c r="A10" s="56" t="s">
        <v>96</v>
      </c>
      <c r="B10" s="262">
        <v>1.622235980772897</v>
      </c>
      <c r="C10" s="262">
        <v>1.6272704453605991</v>
      </c>
      <c r="D10" s="262">
        <v>1.642384178979166</v>
      </c>
      <c r="E10" s="262">
        <v>1.70184182976333</v>
      </c>
      <c r="F10" s="262">
        <v>1.7439763688351719</v>
      </c>
      <c r="G10" s="262">
        <v>1.796224102096599</v>
      </c>
      <c r="H10" s="262">
        <v>1.73955971464597</v>
      </c>
      <c r="I10" s="262">
        <v>1.725735286825508</v>
      </c>
      <c r="J10" s="262">
        <v>1.6913920805749321</v>
      </c>
      <c r="K10" s="262">
        <v>1.209539563222096</v>
      </c>
      <c r="L10" s="262">
        <v>1.549786601743355</v>
      </c>
      <c r="M10" s="262">
        <v>1.556630516712233</v>
      </c>
      <c r="N10" s="262">
        <v>1.449174864976579</v>
      </c>
      <c r="O10" s="262">
        <v>1.4464672228510549</v>
      </c>
      <c r="P10" s="262">
        <v>1.4068878938020919</v>
      </c>
      <c r="Q10" s="262">
        <v>1.321668933930612</v>
      </c>
      <c r="R10" s="262">
        <v>1.3192866721602481</v>
      </c>
      <c r="S10" s="262">
        <v>1.3469884642522301</v>
      </c>
      <c r="T10" s="262">
        <v>1.35868937234413</v>
      </c>
      <c r="U10" s="262">
        <v>1.4730051291303321</v>
      </c>
      <c r="V10" s="262">
        <v>1.356911008627</v>
      </c>
      <c r="W10" s="262">
        <v>1.438125714340369</v>
      </c>
      <c r="DA10" s="68" t="s">
        <v>261</v>
      </c>
    </row>
    <row r="11" spans="1:105" ht="12" customHeight="1" x14ac:dyDescent="0.25">
      <c r="A11" s="37" t="s">
        <v>160</v>
      </c>
      <c r="B11" s="228">
        <v>0.1192545513519018</v>
      </c>
      <c r="C11" s="228">
        <v>9.4894612648498203E-2</v>
      </c>
      <c r="D11" s="228">
        <v>9.5166631854089953E-2</v>
      </c>
      <c r="E11" s="228">
        <v>0.12627878006496071</v>
      </c>
      <c r="F11" s="228">
        <v>0.1159610424791236</v>
      </c>
      <c r="G11" s="228">
        <v>7.9084417627430209E-2</v>
      </c>
      <c r="H11" s="228">
        <v>7.7209656674193827E-2</v>
      </c>
      <c r="I11" s="228">
        <v>7.9461038795818159E-2</v>
      </c>
      <c r="J11" s="228">
        <v>7.6447747746817979E-2</v>
      </c>
      <c r="K11" s="228">
        <v>5.9356162590841893E-2</v>
      </c>
      <c r="L11" s="228">
        <v>8.7481542245270619E-2</v>
      </c>
      <c r="M11" s="228">
        <v>6.596324968538296E-2</v>
      </c>
      <c r="N11" s="228">
        <v>5.7208708853387913E-2</v>
      </c>
      <c r="O11" s="228">
        <v>5.0500849497340301E-2</v>
      </c>
      <c r="P11" s="228">
        <v>4.8029806729470562E-2</v>
      </c>
      <c r="Q11" s="228">
        <v>4.4922442969013793E-2</v>
      </c>
      <c r="R11" s="228">
        <v>9.9733151143367185E-2</v>
      </c>
      <c r="S11" s="228">
        <v>9.1864088888524598E-2</v>
      </c>
      <c r="T11" s="228">
        <v>9.2040604154941322E-2</v>
      </c>
      <c r="U11" s="228">
        <v>9.5249486816599241E-2</v>
      </c>
      <c r="V11" s="228">
        <v>7.7777222683034858E-2</v>
      </c>
      <c r="W11" s="228">
        <v>8.1083653424221386E-2</v>
      </c>
      <c r="DA11" s="69" t="s">
        <v>262</v>
      </c>
    </row>
    <row r="12" spans="1:105" ht="12" customHeight="1" x14ac:dyDescent="0.25">
      <c r="A12" s="37" t="s">
        <v>162</v>
      </c>
      <c r="B12" s="228">
        <v>4.6767339470754399E-2</v>
      </c>
      <c r="C12" s="228">
        <v>4.3364199029113627E-2</v>
      </c>
      <c r="D12" s="228">
        <v>4.9367115773383083E-2</v>
      </c>
      <c r="E12" s="228">
        <v>4.4324494059517883E-2</v>
      </c>
      <c r="F12" s="228">
        <v>5.1385920837121811E-2</v>
      </c>
      <c r="G12" s="228">
        <v>5.1290086065248208E-2</v>
      </c>
      <c r="H12" s="228">
        <v>5.4714439890321293E-2</v>
      </c>
      <c r="I12" s="228">
        <v>5.9133462408149109E-2</v>
      </c>
      <c r="J12" s="228">
        <v>5.7609188397391681E-2</v>
      </c>
      <c r="K12" s="228">
        <v>4.8382599569983822E-2</v>
      </c>
      <c r="L12" s="228">
        <v>4.9862120882119228E-2</v>
      </c>
      <c r="M12" s="228">
        <v>4.1269146071435399E-2</v>
      </c>
      <c r="N12" s="228">
        <v>5.377033311497427E-2</v>
      </c>
      <c r="O12" s="228">
        <v>6.1190101815563579E-2</v>
      </c>
      <c r="P12" s="228">
        <v>6.0060721229455737E-2</v>
      </c>
      <c r="Q12" s="228">
        <v>0.13237837040804529</v>
      </c>
      <c r="R12" s="228">
        <v>3.7160938239286553E-2</v>
      </c>
      <c r="S12" s="228">
        <v>9.147102420744814E-2</v>
      </c>
      <c r="T12" s="228">
        <v>0.1162112659558953</v>
      </c>
      <c r="U12" s="228">
        <v>0.13455715024407069</v>
      </c>
      <c r="V12" s="228">
        <v>0.14829806288210531</v>
      </c>
      <c r="W12" s="228">
        <v>0.1077455296452627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1.45621408995024</v>
      </c>
      <c r="C15" s="228">
        <v>1.4890116336829871</v>
      </c>
      <c r="D15" s="228">
        <v>1.4978504313516929</v>
      </c>
      <c r="E15" s="228">
        <v>1.5312385556388519</v>
      </c>
      <c r="F15" s="228">
        <v>1.5766294055189261</v>
      </c>
      <c r="G15" s="228">
        <v>1.6658495984039201</v>
      </c>
      <c r="H15" s="228">
        <v>1.6076356180814551</v>
      </c>
      <c r="I15" s="228">
        <v>1.5871407856215409</v>
      </c>
      <c r="J15" s="228">
        <v>1.557335144430722</v>
      </c>
      <c r="K15" s="228">
        <v>1.1018008010612701</v>
      </c>
      <c r="L15" s="228">
        <v>1.4124429386159649</v>
      </c>
      <c r="M15" s="228">
        <v>1.449398120955415</v>
      </c>
      <c r="N15" s="228">
        <v>1.3381958230082169</v>
      </c>
      <c r="O15" s="228">
        <v>1.334776271538151</v>
      </c>
      <c r="P15" s="228">
        <v>1.2987973658431651</v>
      </c>
      <c r="Q15" s="228">
        <v>1.144368120553553</v>
      </c>
      <c r="R15" s="228">
        <v>1.1823925827775941</v>
      </c>
      <c r="S15" s="228">
        <v>1.163653351156257</v>
      </c>
      <c r="T15" s="228">
        <v>1.150437502233294</v>
      </c>
      <c r="U15" s="228">
        <v>1.2431984920696619</v>
      </c>
      <c r="V15" s="228">
        <v>1.13083572306186</v>
      </c>
      <c r="W15" s="228">
        <v>1.249296531270885</v>
      </c>
      <c r="DA15" s="69" t="s">
        <v>266</v>
      </c>
    </row>
    <row r="16" spans="1:105" ht="12" customHeight="1" x14ac:dyDescent="0.25">
      <c r="A16" s="57" t="s">
        <v>167</v>
      </c>
      <c r="B16" s="263">
        <v>94.030932239347777</v>
      </c>
      <c r="C16" s="263">
        <v>92.247301559686917</v>
      </c>
      <c r="D16" s="263">
        <v>92.797458283526197</v>
      </c>
      <c r="E16" s="263">
        <v>95.60024802923212</v>
      </c>
      <c r="F16" s="263">
        <v>97.993112090051497</v>
      </c>
      <c r="G16" s="263">
        <v>101.5041127312403</v>
      </c>
      <c r="H16" s="263">
        <v>98.013213260011128</v>
      </c>
      <c r="I16" s="263">
        <v>97.653173547948455</v>
      </c>
      <c r="J16" s="263">
        <v>95.832306589390981</v>
      </c>
      <c r="K16" s="263">
        <v>68.153459574498441</v>
      </c>
      <c r="L16" s="263">
        <v>87.281315023112668</v>
      </c>
      <c r="M16" s="263">
        <v>88.399886121170709</v>
      </c>
      <c r="N16" s="263">
        <v>82.438348801323983</v>
      </c>
      <c r="O16" s="263">
        <v>82.096403891247093</v>
      </c>
      <c r="P16" s="263">
        <v>80.370797755942846</v>
      </c>
      <c r="Q16" s="263">
        <v>78.568996237691024</v>
      </c>
      <c r="R16" s="263">
        <v>76.305234927501516</v>
      </c>
      <c r="S16" s="263">
        <v>79.078576233302229</v>
      </c>
      <c r="T16" s="263">
        <v>80.290180527699675</v>
      </c>
      <c r="U16" s="263">
        <v>87.011881090481111</v>
      </c>
      <c r="V16" s="263">
        <v>80.857640959767366</v>
      </c>
      <c r="W16" s="263">
        <v>84.958261442822476</v>
      </c>
      <c r="DA16" s="70" t="s">
        <v>267</v>
      </c>
    </row>
    <row r="17" spans="1:105" ht="12" customHeight="1" x14ac:dyDescent="0.25">
      <c r="A17" s="18" t="s">
        <v>30</v>
      </c>
      <c r="B17" s="232">
        <v>2.32629691826524</v>
      </c>
      <c r="C17" s="232">
        <v>1.2778978443876849</v>
      </c>
      <c r="D17" s="232">
        <v>1.21982191086878</v>
      </c>
      <c r="E17" s="232">
        <v>1.236034852845781</v>
      </c>
      <c r="F17" s="232">
        <v>1.164083301479188</v>
      </c>
      <c r="G17" s="232">
        <v>1.171416651969035</v>
      </c>
      <c r="H17" s="232">
        <v>1.1843055227069901</v>
      </c>
      <c r="I17" s="232">
        <v>1.2166772762017359</v>
      </c>
      <c r="J17" s="232">
        <v>0.94993618898001886</v>
      </c>
      <c r="K17" s="232">
        <v>1.0944557882272881</v>
      </c>
      <c r="L17" s="232">
        <v>1.080193300477406</v>
      </c>
      <c r="M17" s="232">
        <v>1.018282610580848</v>
      </c>
      <c r="N17" s="232">
        <v>0.67353941738850476</v>
      </c>
      <c r="O17" s="232">
        <v>0.9441240163222494</v>
      </c>
      <c r="P17" s="232">
        <v>0.73224377115331074</v>
      </c>
      <c r="Q17" s="232">
        <v>0.6374081978937659</v>
      </c>
      <c r="R17" s="232">
        <v>0.91829340109884228</v>
      </c>
      <c r="S17" s="232">
        <v>1.027749597462718</v>
      </c>
      <c r="T17" s="232">
        <v>1.1664061747739249</v>
      </c>
      <c r="U17" s="232">
        <v>1.0112849823770771</v>
      </c>
      <c r="V17" s="232">
        <v>0.60366035686788277</v>
      </c>
      <c r="W17" s="232">
        <v>0.62867822728966394</v>
      </c>
      <c r="DA17" s="71" t="s">
        <v>268</v>
      </c>
    </row>
    <row r="18" spans="1:105" ht="12" customHeight="1" x14ac:dyDescent="0.25">
      <c r="A18" s="18" t="s">
        <v>70</v>
      </c>
      <c r="B18" s="232">
        <v>9.443802145497445</v>
      </c>
      <c r="C18" s="232">
        <v>9.234430408346606</v>
      </c>
      <c r="D18" s="232">
        <v>9.5372073446479959</v>
      </c>
      <c r="E18" s="232">
        <v>9.945378028115373</v>
      </c>
      <c r="F18" s="232">
        <v>9.6725098087877033</v>
      </c>
      <c r="G18" s="232">
        <v>8.161990935315071</v>
      </c>
      <c r="H18" s="232">
        <v>8.5493043741030803</v>
      </c>
      <c r="I18" s="232">
        <v>8.34334806673019</v>
      </c>
      <c r="J18" s="232">
        <v>7.3718814562166104</v>
      </c>
      <c r="K18" s="232">
        <v>6.5296041414384174</v>
      </c>
      <c r="L18" s="232">
        <v>7.8428357811057969</v>
      </c>
      <c r="M18" s="232">
        <v>6.1592225731458878</v>
      </c>
      <c r="N18" s="232">
        <v>6.0928185535463202</v>
      </c>
      <c r="O18" s="232">
        <v>6.1249647623149972</v>
      </c>
      <c r="P18" s="232">
        <v>4.98795199171352</v>
      </c>
      <c r="Q18" s="232">
        <v>2.148596864651553</v>
      </c>
      <c r="R18" s="232">
        <v>1.657214483451432</v>
      </c>
      <c r="S18" s="232">
        <v>1.905015428981661</v>
      </c>
      <c r="T18" s="232">
        <v>2.3208763022371901</v>
      </c>
      <c r="U18" s="232">
        <v>1.863711856422678</v>
      </c>
      <c r="V18" s="232">
        <v>1.2677024779271151</v>
      </c>
      <c r="W18" s="232">
        <v>1.231889876096139</v>
      </c>
      <c r="DA18" s="71" t="s">
        <v>269</v>
      </c>
    </row>
    <row r="19" spans="1:105" ht="12" customHeight="1" x14ac:dyDescent="0.25">
      <c r="A19" s="18" t="s">
        <v>162</v>
      </c>
      <c r="B19" s="232">
        <v>1.919820171656474</v>
      </c>
      <c r="C19" s="232">
        <v>1.7157040852306491</v>
      </c>
      <c r="D19" s="232">
        <v>1.97407362865647</v>
      </c>
      <c r="E19" s="232">
        <v>1.789086780638286</v>
      </c>
      <c r="F19" s="232">
        <v>2.0830916952402538</v>
      </c>
      <c r="G19" s="232">
        <v>2.1340782428051588</v>
      </c>
      <c r="H19" s="232">
        <v>2.3010522304474339</v>
      </c>
      <c r="I19" s="232">
        <v>2.493327138273159</v>
      </c>
      <c r="J19" s="232">
        <v>2.5003808861264538</v>
      </c>
      <c r="K19" s="232">
        <v>2.1177789358277082</v>
      </c>
      <c r="L19" s="232">
        <v>2.1871293448005442</v>
      </c>
      <c r="M19" s="232">
        <v>1.9256945387564499</v>
      </c>
      <c r="N19" s="232">
        <v>2.3211327342921528</v>
      </c>
      <c r="O19" s="232">
        <v>2.6112263060613028</v>
      </c>
      <c r="P19" s="232">
        <v>2.616439071224296</v>
      </c>
      <c r="Q19" s="232">
        <v>6.1601832517026054</v>
      </c>
      <c r="R19" s="232">
        <v>1.7710315920483291</v>
      </c>
      <c r="S19" s="232">
        <v>4.4499455063301134</v>
      </c>
      <c r="T19" s="232">
        <v>5.7048655077625812</v>
      </c>
      <c r="U19" s="232">
        <v>6.509774309654202</v>
      </c>
      <c r="V19" s="232">
        <v>7.2314348003047577</v>
      </c>
      <c r="W19" s="232">
        <v>5.3813442793783537</v>
      </c>
      <c r="DA19" s="71" t="s">
        <v>270</v>
      </c>
    </row>
    <row r="20" spans="1:105" ht="12" customHeight="1" x14ac:dyDescent="0.25">
      <c r="A20" s="18" t="s">
        <v>36</v>
      </c>
      <c r="B20" s="232">
        <v>20.785033080235038</v>
      </c>
      <c r="C20" s="232">
        <v>21.325580171307479</v>
      </c>
      <c r="D20" s="232">
        <v>20.393571321516109</v>
      </c>
      <c r="E20" s="232">
        <v>21.053569483784091</v>
      </c>
      <c r="F20" s="232">
        <v>21.397375693421161</v>
      </c>
      <c r="G20" s="232">
        <v>20.98165411346832</v>
      </c>
      <c r="H20" s="232">
        <v>18.619742347543699</v>
      </c>
      <c r="I20" s="232">
        <v>18.927792823156949</v>
      </c>
      <c r="J20" s="232">
        <v>17.669232684015061</v>
      </c>
      <c r="K20" s="232">
        <v>10.36345985751082</v>
      </c>
      <c r="L20" s="232">
        <v>14.44675450292574</v>
      </c>
      <c r="M20" s="232">
        <v>11.916552498941449</v>
      </c>
      <c r="N20" s="232">
        <v>15.79902261715576</v>
      </c>
      <c r="O20" s="232">
        <v>15.66762969281719</v>
      </c>
      <c r="P20" s="232">
        <v>15.66472016804606</v>
      </c>
      <c r="Q20" s="232">
        <v>16.56801648875091</v>
      </c>
      <c r="R20" s="232">
        <v>15.81724947020755</v>
      </c>
      <c r="S20" s="232">
        <v>15.29613439459888</v>
      </c>
      <c r="T20" s="232">
        <v>14.83249552029541</v>
      </c>
      <c r="U20" s="232">
        <v>17.705719040075788</v>
      </c>
      <c r="V20" s="232">
        <v>16.817105082886538</v>
      </c>
      <c r="W20" s="232">
        <v>15.55229763953515</v>
      </c>
      <c r="DA20" s="71" t="s">
        <v>271</v>
      </c>
    </row>
    <row r="21" spans="1:105" ht="12" customHeight="1" x14ac:dyDescent="0.25">
      <c r="A21" s="18" t="s">
        <v>38</v>
      </c>
      <c r="B21" s="232">
        <v>59.555979923693577</v>
      </c>
      <c r="C21" s="232">
        <v>58.693689050414513</v>
      </c>
      <c r="D21" s="232">
        <v>59.672784077836837</v>
      </c>
      <c r="E21" s="232">
        <v>61.576178883848591</v>
      </c>
      <c r="F21" s="232">
        <v>63.676051591123198</v>
      </c>
      <c r="G21" s="232">
        <v>69.054972787682672</v>
      </c>
      <c r="H21" s="232">
        <v>67.358808785209916</v>
      </c>
      <c r="I21" s="232">
        <v>66.672028243586411</v>
      </c>
      <c r="J21" s="232">
        <v>67.340875374052843</v>
      </c>
      <c r="K21" s="232">
        <v>48.048160851494202</v>
      </c>
      <c r="L21" s="232">
        <v>61.724402093803192</v>
      </c>
      <c r="M21" s="232">
        <v>67.38013389974607</v>
      </c>
      <c r="N21" s="232">
        <v>57.551835478941243</v>
      </c>
      <c r="O21" s="232">
        <v>56.748459113731357</v>
      </c>
      <c r="P21" s="232">
        <v>56.369442753805657</v>
      </c>
      <c r="Q21" s="232">
        <v>53.054791434692191</v>
      </c>
      <c r="R21" s="232">
        <v>56.141445980695373</v>
      </c>
      <c r="S21" s="232">
        <v>56.399731305928853</v>
      </c>
      <c r="T21" s="232">
        <v>56.265537022630568</v>
      </c>
      <c r="U21" s="232">
        <v>59.921390901951362</v>
      </c>
      <c r="V21" s="232">
        <v>54.937738241781076</v>
      </c>
      <c r="W21" s="232">
        <v>62.164051420523172</v>
      </c>
      <c r="DA21" s="71" t="s">
        <v>272</v>
      </c>
    </row>
    <row r="22" spans="1:105" ht="12" customHeight="1" x14ac:dyDescent="0.25">
      <c r="A22" s="57" t="s">
        <v>174</v>
      </c>
      <c r="B22" s="263">
        <v>180.57246290434571</v>
      </c>
      <c r="C22" s="263">
        <v>164.05538694063549</v>
      </c>
      <c r="D22" s="263">
        <v>163.05854656362399</v>
      </c>
      <c r="E22" s="263">
        <v>166.8389888247392</v>
      </c>
      <c r="F22" s="263">
        <v>169.27045729148361</v>
      </c>
      <c r="G22" s="263">
        <v>171.1437860843121</v>
      </c>
      <c r="H22" s="263">
        <v>160.58149760371921</v>
      </c>
      <c r="I22" s="263">
        <v>162.66962062364601</v>
      </c>
      <c r="J22" s="263">
        <v>155.5277367491897</v>
      </c>
      <c r="K22" s="263">
        <v>108.4079458318876</v>
      </c>
      <c r="L22" s="263">
        <v>140.63675607149159</v>
      </c>
      <c r="M22" s="263">
        <v>134.58037514384139</v>
      </c>
      <c r="N22" s="263">
        <v>135.255791038995</v>
      </c>
      <c r="O22" s="263">
        <v>134.07228604068939</v>
      </c>
      <c r="P22" s="263">
        <v>132.18600500467471</v>
      </c>
      <c r="Q22" s="263">
        <v>135.46254644934939</v>
      </c>
      <c r="R22" s="263">
        <v>125.4212365062978</v>
      </c>
      <c r="S22" s="263">
        <v>130.45841527619069</v>
      </c>
      <c r="T22" s="263">
        <v>134.62558283472839</v>
      </c>
      <c r="U22" s="263">
        <v>145.77969663649901</v>
      </c>
      <c r="V22" s="263">
        <v>135.70768910141169</v>
      </c>
      <c r="W22" s="263">
        <v>136.84326983650331</v>
      </c>
      <c r="DA22" s="70" t="s">
        <v>273</v>
      </c>
    </row>
    <row r="23" spans="1:105" ht="12" customHeight="1" x14ac:dyDescent="0.25">
      <c r="A23" s="18" t="s">
        <v>30</v>
      </c>
      <c r="B23" s="232">
        <v>6.9304287136596283</v>
      </c>
      <c r="C23" s="232">
        <v>4.3558782170750323</v>
      </c>
      <c r="D23" s="232">
        <v>4.1865905424550451</v>
      </c>
      <c r="E23" s="232">
        <v>4.2306093195781536</v>
      </c>
      <c r="F23" s="232">
        <v>4.0466665454289208</v>
      </c>
      <c r="G23" s="232">
        <v>4.3083521025801153</v>
      </c>
      <c r="H23" s="232">
        <v>4.6994666324021468</v>
      </c>
      <c r="I23" s="232">
        <v>4.6400355945905103</v>
      </c>
      <c r="J23" s="232">
        <v>3.817268248016938</v>
      </c>
      <c r="K23" s="232">
        <v>4.4684517648559909</v>
      </c>
      <c r="L23" s="232">
        <v>4.2615818427465744</v>
      </c>
      <c r="M23" s="232">
        <v>4.5238600558998989</v>
      </c>
      <c r="N23" s="232">
        <v>2.6570472295727918</v>
      </c>
      <c r="O23" s="232">
        <v>3.727250949158456</v>
      </c>
      <c r="P23" s="232">
        <v>2.825977606171501</v>
      </c>
      <c r="Q23" s="232">
        <v>2.3036266979900142</v>
      </c>
      <c r="R23" s="232">
        <v>3.6555488972409318</v>
      </c>
      <c r="S23" s="232">
        <v>4.0781051973512152</v>
      </c>
      <c r="T23" s="232">
        <v>4.4544566011788733</v>
      </c>
      <c r="U23" s="232">
        <v>3.7748124216751151</v>
      </c>
      <c r="V23" s="232">
        <v>2.2618050218547441</v>
      </c>
      <c r="W23" s="232">
        <v>2.5197771910423441</v>
      </c>
      <c r="DA23" s="71" t="s">
        <v>274</v>
      </c>
    </row>
    <row r="24" spans="1:105" ht="12" customHeight="1" x14ac:dyDescent="0.25">
      <c r="A24" s="18" t="s">
        <v>40</v>
      </c>
      <c r="B24" s="232">
        <v>76.756491490216362</v>
      </c>
      <c r="C24" s="232">
        <v>48.368940444132662</v>
      </c>
      <c r="D24" s="232">
        <v>48.113521761733892</v>
      </c>
      <c r="E24" s="232">
        <v>49.041452998658102</v>
      </c>
      <c r="F24" s="232">
        <v>48.664211052526063</v>
      </c>
      <c r="G24" s="232">
        <v>50.55042078327206</v>
      </c>
      <c r="H24" s="232">
        <v>37.724194614446937</v>
      </c>
      <c r="I24" s="232">
        <v>43.382823806615662</v>
      </c>
      <c r="J24" s="232">
        <v>39.987646291210908</v>
      </c>
      <c r="K24" s="232">
        <v>25.652452337858769</v>
      </c>
      <c r="L24" s="232">
        <v>38.855920452861312</v>
      </c>
      <c r="M24" s="232">
        <v>40.364888237448383</v>
      </c>
      <c r="N24" s="232">
        <v>36.215226829835807</v>
      </c>
      <c r="O24" s="232">
        <v>33.197291260634657</v>
      </c>
      <c r="P24" s="232">
        <v>38.855920452840842</v>
      </c>
      <c r="Q24" s="232">
        <v>43.382823806518218</v>
      </c>
      <c r="R24" s="232">
        <v>44.51454964501454</v>
      </c>
      <c r="S24" s="232">
        <v>40.364888237418</v>
      </c>
      <c r="T24" s="232">
        <v>43.005581860381973</v>
      </c>
      <c r="U24" s="232">
        <v>44.820693919385647</v>
      </c>
      <c r="V24" s="232">
        <v>38.974516451594212</v>
      </c>
      <c r="W24" s="232">
        <v>45.600184248429123</v>
      </c>
      <c r="DA24" s="71" t="s">
        <v>275</v>
      </c>
    </row>
    <row r="25" spans="1:105" ht="12" customHeight="1" x14ac:dyDescent="0.25">
      <c r="A25" s="18" t="s">
        <v>70</v>
      </c>
      <c r="B25" s="232">
        <v>28.682595266190379</v>
      </c>
      <c r="C25" s="232">
        <v>32.089748543015723</v>
      </c>
      <c r="D25" s="232">
        <v>33.370436863595529</v>
      </c>
      <c r="E25" s="232">
        <v>34.703246895848217</v>
      </c>
      <c r="F25" s="232">
        <v>34.279079245756243</v>
      </c>
      <c r="G25" s="232">
        <v>30.603599753882659</v>
      </c>
      <c r="H25" s="232">
        <v>34.585352357490237</v>
      </c>
      <c r="I25" s="232">
        <v>32.438658578125477</v>
      </c>
      <c r="J25" s="232">
        <v>30.200435067603351</v>
      </c>
      <c r="K25" s="232">
        <v>27.178301637298009</v>
      </c>
      <c r="L25" s="232">
        <v>31.544168588299179</v>
      </c>
      <c r="M25" s="232">
        <v>27.89609043745596</v>
      </c>
      <c r="N25" s="232">
        <v>24.503668685311311</v>
      </c>
      <c r="O25" s="232">
        <v>24.65129806681038</v>
      </c>
      <c r="P25" s="232">
        <v>19.62510117871026</v>
      </c>
      <c r="Q25" s="232">
        <v>7.916368566555815</v>
      </c>
      <c r="R25" s="232">
        <v>6.7255292196185543</v>
      </c>
      <c r="S25" s="232">
        <v>7.706305402650794</v>
      </c>
      <c r="T25" s="232">
        <v>9.0359438957625926</v>
      </c>
      <c r="U25" s="232">
        <v>7.09213828792935</v>
      </c>
      <c r="V25" s="232">
        <v>4.8423531234572996</v>
      </c>
      <c r="W25" s="232">
        <v>5.0336407435819313</v>
      </c>
      <c r="DA25" s="71" t="s">
        <v>276</v>
      </c>
    </row>
    <row r="26" spans="1:105" ht="12" customHeight="1" x14ac:dyDescent="0.25">
      <c r="A26" s="18" t="s">
        <v>162</v>
      </c>
      <c r="B26" s="232">
        <v>5.4378008893516601</v>
      </c>
      <c r="C26" s="232">
        <v>5.5601917938313301</v>
      </c>
      <c r="D26" s="232">
        <v>6.4416214650206012</v>
      </c>
      <c r="E26" s="232">
        <v>5.8219893571392136</v>
      </c>
      <c r="F26" s="232">
        <v>6.8847716847375908</v>
      </c>
      <c r="G26" s="232">
        <v>7.4623897755118502</v>
      </c>
      <c r="H26" s="232">
        <v>8.6811865315917043</v>
      </c>
      <c r="I26" s="232">
        <v>9.0405109150803202</v>
      </c>
      <c r="J26" s="232">
        <v>9.5528335972028628</v>
      </c>
      <c r="K26" s="232">
        <v>8.2206710766737565</v>
      </c>
      <c r="L26" s="232">
        <v>8.2037348846486697</v>
      </c>
      <c r="M26" s="232">
        <v>8.1338475569166988</v>
      </c>
      <c r="N26" s="232">
        <v>8.7057066530380034</v>
      </c>
      <c r="O26" s="232">
        <v>9.8010340182070017</v>
      </c>
      <c r="P26" s="232">
        <v>9.6004469325396968</v>
      </c>
      <c r="Q26" s="232">
        <v>21.166833107317121</v>
      </c>
      <c r="R26" s="232">
        <v>6.7029385477938828</v>
      </c>
      <c r="S26" s="232">
        <v>16.787792682226868</v>
      </c>
      <c r="T26" s="232">
        <v>20.71372126643962</v>
      </c>
      <c r="U26" s="232">
        <v>23.102317336778931</v>
      </c>
      <c r="V26" s="232">
        <v>25.76052906692502</v>
      </c>
      <c r="W26" s="232">
        <v>20.506535470678049</v>
      </c>
      <c r="DA26" s="71" t="s">
        <v>277</v>
      </c>
    </row>
    <row r="27" spans="1:105" ht="12" customHeight="1" x14ac:dyDescent="0.25">
      <c r="A27" s="18" t="s">
        <v>36</v>
      </c>
      <c r="B27" s="232">
        <v>62.765146544927632</v>
      </c>
      <c r="C27" s="232">
        <v>73.680627942580699</v>
      </c>
      <c r="D27" s="232">
        <v>70.946375930818988</v>
      </c>
      <c r="E27" s="232">
        <v>73.041690253515512</v>
      </c>
      <c r="F27" s="232">
        <v>75.395728763034825</v>
      </c>
      <c r="G27" s="232">
        <v>78.219023669065393</v>
      </c>
      <c r="H27" s="232">
        <v>74.891297467788192</v>
      </c>
      <c r="I27" s="232">
        <v>73.167591729234019</v>
      </c>
      <c r="J27" s="232">
        <v>71.969553545155605</v>
      </c>
      <c r="K27" s="232">
        <v>42.888069015201083</v>
      </c>
      <c r="L27" s="232">
        <v>57.771350302935943</v>
      </c>
      <c r="M27" s="232">
        <v>53.661688856120399</v>
      </c>
      <c r="N27" s="232">
        <v>63.1741416412371</v>
      </c>
      <c r="O27" s="232">
        <v>62.6954117458789</v>
      </c>
      <c r="P27" s="232">
        <v>61.278558834412387</v>
      </c>
      <c r="Q27" s="232">
        <v>60.692894270968253</v>
      </c>
      <c r="R27" s="232">
        <v>63.822670196629943</v>
      </c>
      <c r="S27" s="232">
        <v>61.521323756543786</v>
      </c>
      <c r="T27" s="232">
        <v>57.415879210965308</v>
      </c>
      <c r="U27" s="232">
        <v>66.989734670730002</v>
      </c>
      <c r="V27" s="232">
        <v>63.868485437580418</v>
      </c>
      <c r="W27" s="232">
        <v>63.183132182771828</v>
      </c>
      <c r="DA27" s="71" t="s">
        <v>278</v>
      </c>
    </row>
    <row r="28" spans="1:105" ht="12" customHeight="1" x14ac:dyDescent="0.25">
      <c r="A28" s="57" t="s">
        <v>181</v>
      </c>
      <c r="B28" s="263">
        <v>97.533424205203431</v>
      </c>
      <c r="C28" s="263">
        <v>97.559640622603013</v>
      </c>
      <c r="D28" s="263">
        <v>99.491186425658952</v>
      </c>
      <c r="E28" s="263">
        <v>102.940185740719</v>
      </c>
      <c r="F28" s="263">
        <v>105.8455490267351</v>
      </c>
      <c r="G28" s="263">
        <v>108.14555505539261</v>
      </c>
      <c r="H28" s="263">
        <v>105.9731780475713</v>
      </c>
      <c r="I28" s="263">
        <v>105.5333509782903</v>
      </c>
      <c r="J28" s="263">
        <v>103.0682460484614</v>
      </c>
      <c r="K28" s="263">
        <v>72.3622835522537</v>
      </c>
      <c r="L28" s="263">
        <v>93.757435172429922</v>
      </c>
      <c r="M28" s="263">
        <v>94.209879169092957</v>
      </c>
      <c r="N28" s="263">
        <v>87.601640868697501</v>
      </c>
      <c r="O28" s="263">
        <v>86.912731109046319</v>
      </c>
      <c r="P28" s="263">
        <v>85.406968495282428</v>
      </c>
      <c r="Q28" s="263">
        <v>83.039976898189536</v>
      </c>
      <c r="R28" s="263">
        <v>82.228023857335572</v>
      </c>
      <c r="S28" s="263">
        <v>84.746115020159209</v>
      </c>
      <c r="T28" s="263">
        <v>86.104139828700525</v>
      </c>
      <c r="U28" s="263">
        <v>92.926664136784382</v>
      </c>
      <c r="V28" s="263">
        <v>85.98722308776388</v>
      </c>
      <c r="W28" s="263">
        <v>91.014712052237954</v>
      </c>
      <c r="DA28" s="70" t="s">
        <v>279</v>
      </c>
    </row>
    <row r="29" spans="1:105" ht="12" customHeight="1" x14ac:dyDescent="0.25">
      <c r="A29" s="60" t="s">
        <v>183</v>
      </c>
      <c r="B29" s="264">
        <v>45.48247864646666</v>
      </c>
      <c r="C29" s="264">
        <v>47.103894248583273</v>
      </c>
      <c r="D29" s="264">
        <v>51.472141368779198</v>
      </c>
      <c r="E29" s="264">
        <v>53.932744347622638</v>
      </c>
      <c r="F29" s="264">
        <v>55.562372767658843</v>
      </c>
      <c r="G29" s="264">
        <v>50.556048312704029</v>
      </c>
      <c r="H29" s="264">
        <v>52.615189060666467</v>
      </c>
      <c r="I29" s="264">
        <v>52.939470630956528</v>
      </c>
      <c r="J29" s="264">
        <v>49.130343493422679</v>
      </c>
      <c r="K29" s="264">
        <v>34.067976639299793</v>
      </c>
      <c r="L29" s="264">
        <v>45.804115492097758</v>
      </c>
      <c r="M29" s="264">
        <v>42.846911447606757</v>
      </c>
      <c r="N29" s="264">
        <v>39.352050187277619</v>
      </c>
      <c r="O29" s="264">
        <v>38.557389192244948</v>
      </c>
      <c r="P29" s="264">
        <v>38.310242690602848</v>
      </c>
      <c r="Q29" s="264">
        <v>38.133101420202117</v>
      </c>
      <c r="R29" s="264">
        <v>36.547311148664107</v>
      </c>
      <c r="S29" s="264">
        <v>39.400791608646742</v>
      </c>
      <c r="T29" s="264">
        <v>42.285895870954192</v>
      </c>
      <c r="U29" s="264">
        <v>43.430887661764352</v>
      </c>
      <c r="V29" s="264">
        <v>39.117746134450748</v>
      </c>
      <c r="W29" s="264">
        <v>40.839900760379322</v>
      </c>
      <c r="DA29" s="72" t="s">
        <v>280</v>
      </c>
    </row>
    <row r="30" spans="1:105" ht="12" customHeight="1" x14ac:dyDescent="0.25">
      <c r="A30" s="59" t="s">
        <v>33</v>
      </c>
      <c r="B30" s="232">
        <v>31.167351384263871</v>
      </c>
      <c r="C30" s="232">
        <v>34.383942661796333</v>
      </c>
      <c r="D30" s="232">
        <v>39.071520573278292</v>
      </c>
      <c r="E30" s="232">
        <v>40.437314317326113</v>
      </c>
      <c r="F30" s="232">
        <v>42.4761110398657</v>
      </c>
      <c r="G30" s="232">
        <v>39.157950342772587</v>
      </c>
      <c r="H30" s="232">
        <v>41.384844885805947</v>
      </c>
      <c r="I30" s="232">
        <v>41.683210445629328</v>
      </c>
      <c r="J30" s="232">
        <v>38.500147167980877</v>
      </c>
      <c r="K30" s="232">
        <v>25.05453890291933</v>
      </c>
      <c r="L30" s="232">
        <v>34.957623552112722</v>
      </c>
      <c r="M30" s="232">
        <v>34.28003485284939</v>
      </c>
      <c r="N30" s="232">
        <v>30.17687637576174</v>
      </c>
      <c r="O30" s="232">
        <v>29.231896775912482</v>
      </c>
      <c r="P30" s="232">
        <v>30.16573308231683</v>
      </c>
      <c r="Q30" s="232">
        <v>29.287529396422741</v>
      </c>
      <c r="R30" s="232">
        <v>29.795481339821361</v>
      </c>
      <c r="S30" s="232">
        <v>30.610135797155738</v>
      </c>
      <c r="T30" s="232">
        <v>32.43056169195367</v>
      </c>
      <c r="U30" s="232">
        <v>32.614565768975737</v>
      </c>
      <c r="V30" s="232">
        <v>28.55178563705195</v>
      </c>
      <c r="W30" s="232">
        <v>32.153264643517183</v>
      </c>
      <c r="DA30" s="71" t="s">
        <v>281</v>
      </c>
    </row>
    <row r="31" spans="1:105" ht="12" customHeight="1" x14ac:dyDescent="0.25">
      <c r="A31" s="59" t="s">
        <v>160</v>
      </c>
      <c r="B31" s="232">
        <v>4.383508517316538</v>
      </c>
      <c r="C31" s="232">
        <v>3.3067213450351312</v>
      </c>
      <c r="D31" s="232">
        <v>3.1374243775410511</v>
      </c>
      <c r="E31" s="232">
        <v>4.1561675619463232</v>
      </c>
      <c r="F31" s="232">
        <v>3.803195839001388</v>
      </c>
      <c r="G31" s="232">
        <v>2.8115252522848642</v>
      </c>
      <c r="H31" s="232">
        <v>2.635281128901211</v>
      </c>
      <c r="I31" s="232">
        <v>2.707805696848498</v>
      </c>
      <c r="J31" s="232">
        <v>2.7228277137137118</v>
      </c>
      <c r="K31" s="232">
        <v>2.1214873331546742</v>
      </c>
      <c r="L31" s="232">
        <v>3.0542718819562111</v>
      </c>
      <c r="M31" s="232">
        <v>2.4038532729664328</v>
      </c>
      <c r="N31" s="232">
        <v>2.121190176186643</v>
      </c>
      <c r="O31" s="232">
        <v>1.881387100358797</v>
      </c>
      <c r="P31" s="232">
        <v>1.791033268863466</v>
      </c>
      <c r="Q31" s="232">
        <v>1.8128169423012459</v>
      </c>
      <c r="R31" s="232">
        <v>3.9623625741836261</v>
      </c>
      <c r="S31" s="232">
        <v>3.6812740430543212</v>
      </c>
      <c r="T31" s="232">
        <v>3.6050799171242289</v>
      </c>
      <c r="U31" s="232">
        <v>3.899723440142925</v>
      </c>
      <c r="V31" s="232">
        <v>3.315022771641075</v>
      </c>
      <c r="W31" s="232">
        <v>3.3488602126639369</v>
      </c>
      <c r="DA31" s="71" t="s">
        <v>282</v>
      </c>
    </row>
    <row r="32" spans="1:105" ht="12" customHeight="1" x14ac:dyDescent="0.25">
      <c r="A32" s="59" t="s">
        <v>70</v>
      </c>
      <c r="B32" s="232">
        <v>8.2537275345411398</v>
      </c>
      <c r="C32" s="232">
        <v>7.9383335096191487</v>
      </c>
      <c r="D32" s="232">
        <v>7.6746476015277993</v>
      </c>
      <c r="E32" s="232">
        <v>7.9153584986887857</v>
      </c>
      <c r="F32" s="232">
        <v>7.6381073171113156</v>
      </c>
      <c r="G32" s="232">
        <v>6.8068237959965101</v>
      </c>
      <c r="H32" s="232">
        <v>6.7722944758971524</v>
      </c>
      <c r="I32" s="232">
        <v>6.5816064319293934</v>
      </c>
      <c r="J32" s="232">
        <v>5.9046429293361582</v>
      </c>
      <c r="K32" s="232">
        <v>5.2040839978282234</v>
      </c>
      <c r="L32" s="232">
        <v>6.0930523205419833</v>
      </c>
      <c r="M32" s="232">
        <v>4.6950923351479661</v>
      </c>
      <c r="N32" s="232">
        <v>5.1080212969461147</v>
      </c>
      <c r="O32" s="232">
        <v>5.2190803051855283</v>
      </c>
      <c r="P32" s="232">
        <v>4.1674388783056964</v>
      </c>
      <c r="Q32" s="232">
        <v>1.8186250335574661</v>
      </c>
      <c r="R32" s="232">
        <v>1.348428730197387</v>
      </c>
      <c r="S32" s="232">
        <v>1.5316303594165139</v>
      </c>
      <c r="T32" s="232">
        <v>1.8074425196773289</v>
      </c>
      <c r="U32" s="232">
        <v>1.539448001303614</v>
      </c>
      <c r="V32" s="232">
        <v>1.0815252679564371</v>
      </c>
      <c r="W32" s="232">
        <v>0.99430202268104861</v>
      </c>
      <c r="DA32" s="71" t="s">
        <v>283</v>
      </c>
    </row>
    <row r="33" spans="1:105" ht="12" customHeight="1" x14ac:dyDescent="0.25">
      <c r="A33" s="59" t="s">
        <v>162</v>
      </c>
      <c r="B33" s="232">
        <v>1.6778912103451189</v>
      </c>
      <c r="C33" s="232">
        <v>1.4748967321326649</v>
      </c>
      <c r="D33" s="232">
        <v>1.5885488164320529</v>
      </c>
      <c r="E33" s="232">
        <v>1.4239039696614271</v>
      </c>
      <c r="F33" s="232">
        <v>1.644958571680434</v>
      </c>
      <c r="G33" s="232">
        <v>1.779748921650061</v>
      </c>
      <c r="H33" s="232">
        <v>1.822768570062153</v>
      </c>
      <c r="I33" s="232">
        <v>1.9668480565493121</v>
      </c>
      <c r="J33" s="232">
        <v>2.0027256823919339</v>
      </c>
      <c r="K33" s="232">
        <v>1.6878664053975569</v>
      </c>
      <c r="L33" s="232">
        <v>1.6991677374868459</v>
      </c>
      <c r="M33" s="232">
        <v>1.4679309866429711</v>
      </c>
      <c r="N33" s="232">
        <v>1.9459623383831239</v>
      </c>
      <c r="O33" s="232">
        <v>2.225025010788142</v>
      </c>
      <c r="P33" s="232">
        <v>2.1860374611168538</v>
      </c>
      <c r="Q33" s="232">
        <v>5.214130047920662</v>
      </c>
      <c r="R33" s="232">
        <v>1.44103850446174</v>
      </c>
      <c r="S33" s="232">
        <v>3.577751409020165</v>
      </c>
      <c r="T33" s="232">
        <v>4.4428117421989572</v>
      </c>
      <c r="U33" s="232">
        <v>5.377150451342068</v>
      </c>
      <c r="V33" s="232">
        <v>6.1694124578012941</v>
      </c>
      <c r="W33" s="232">
        <v>4.3434738815171574</v>
      </c>
      <c r="DA33" s="71" t="s">
        <v>284</v>
      </c>
    </row>
    <row r="34" spans="1:105" ht="12" customHeight="1" x14ac:dyDescent="0.25">
      <c r="A34" s="60" t="s">
        <v>189</v>
      </c>
      <c r="B34" s="264">
        <v>52.050945558736778</v>
      </c>
      <c r="C34" s="264">
        <v>50.455746374019739</v>
      </c>
      <c r="D34" s="264">
        <v>48.019045056879747</v>
      </c>
      <c r="E34" s="264">
        <v>49.007441393096308</v>
      </c>
      <c r="F34" s="264">
        <v>50.283176259076242</v>
      </c>
      <c r="G34" s="264">
        <v>57.589506742688528</v>
      </c>
      <c r="H34" s="264">
        <v>53.357988986904878</v>
      </c>
      <c r="I34" s="264">
        <v>52.593880347333787</v>
      </c>
      <c r="J34" s="264">
        <v>53.937902555038761</v>
      </c>
      <c r="K34" s="264">
        <v>38.294306912953907</v>
      </c>
      <c r="L34" s="264">
        <v>47.95331968033215</v>
      </c>
      <c r="M34" s="264">
        <v>51.362967721486193</v>
      </c>
      <c r="N34" s="264">
        <v>48.249590681419889</v>
      </c>
      <c r="O34" s="264">
        <v>48.355341916801358</v>
      </c>
      <c r="P34" s="264">
        <v>47.096725804679579</v>
      </c>
      <c r="Q34" s="264">
        <v>44.90687547798742</v>
      </c>
      <c r="R34" s="264">
        <v>45.680712708671457</v>
      </c>
      <c r="S34" s="264">
        <v>45.345323411512467</v>
      </c>
      <c r="T34" s="264">
        <v>43.81824395774634</v>
      </c>
      <c r="U34" s="264">
        <v>49.495776475020037</v>
      </c>
      <c r="V34" s="264">
        <v>46.869476953313132</v>
      </c>
      <c r="W34" s="264">
        <v>50.174811291858632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81.54506111327936</v>
      </c>
      <c r="C35" s="263">
        <f t="shared" si="0"/>
        <v>81.517993429773071</v>
      </c>
      <c r="D35" s="263">
        <f t="shared" si="0"/>
        <v>83.334690980625723</v>
      </c>
      <c r="E35" s="263">
        <f t="shared" si="0"/>
        <v>86.27296941656931</v>
      </c>
      <c r="F35" s="263">
        <f t="shared" si="0"/>
        <v>88.525207794007642</v>
      </c>
      <c r="G35" s="263">
        <f t="shared" si="0"/>
        <v>89.850475217992766</v>
      </c>
      <c r="H35" s="263">
        <f t="shared" si="0"/>
        <v>95.763989893561103</v>
      </c>
      <c r="I35" s="263">
        <f t="shared" si="0"/>
        <v>94.833126184656393</v>
      </c>
      <c r="J35" s="263">
        <f t="shared" si="0"/>
        <v>93.209569163991048</v>
      </c>
      <c r="K35" s="263">
        <f t="shared" si="0"/>
        <v>61.735876144080734</v>
      </c>
      <c r="L35" s="263">
        <f t="shared" si="0"/>
        <v>83.870991308069534</v>
      </c>
      <c r="M35" s="263">
        <f t="shared" si="0"/>
        <v>80.56582214212699</v>
      </c>
      <c r="N35" s="263">
        <f t="shared" si="0"/>
        <v>75.855928179615091</v>
      </c>
      <c r="O35" s="263">
        <f t="shared" si="0"/>
        <v>71.589117297748274</v>
      </c>
      <c r="P35" s="263">
        <f t="shared" si="0"/>
        <v>70.04011483617009</v>
      </c>
      <c r="Q35" s="263">
        <f t="shared" si="0"/>
        <v>67.288058032527999</v>
      </c>
      <c r="R35" s="263">
        <f t="shared" si="0"/>
        <v>66.357598089556717</v>
      </c>
      <c r="S35" s="263">
        <f t="shared" si="0"/>
        <v>68.572033964752862</v>
      </c>
      <c r="T35" s="263">
        <f t="shared" si="0"/>
        <v>70.279754564945065</v>
      </c>
      <c r="U35" s="263">
        <f t="shared" si="0"/>
        <v>75.700432385342921</v>
      </c>
      <c r="V35" s="263">
        <f t="shared" si="0"/>
        <v>76.361821158547855</v>
      </c>
      <c r="W35" s="263">
        <f t="shared" si="0"/>
        <v>80.168680517644816</v>
      </c>
      <c r="DA35" s="70"/>
    </row>
    <row r="36" spans="1:105" ht="12" customHeight="1" x14ac:dyDescent="0.25">
      <c r="A36" s="60" t="s">
        <v>192</v>
      </c>
      <c r="B36" s="264">
        <v>25.407518300809748</v>
      </c>
      <c r="C36" s="264">
        <v>26.78706799446428</v>
      </c>
      <c r="D36" s="264">
        <v>29.828385152366771</v>
      </c>
      <c r="E36" s="264">
        <v>31.37895849847482</v>
      </c>
      <c r="F36" s="264">
        <v>32.446616667747449</v>
      </c>
      <c r="G36" s="264">
        <v>29.158146766765601</v>
      </c>
      <c r="H36" s="264">
        <v>30.707432671411119</v>
      </c>
      <c r="I36" s="264">
        <v>30.924700228920301</v>
      </c>
      <c r="J36" s="264">
        <v>28.618665652275642</v>
      </c>
      <c r="K36" s="264">
        <v>19.636684533502891</v>
      </c>
      <c r="L36" s="264">
        <v>26.707442720436681</v>
      </c>
      <c r="M36" s="264">
        <v>25.05780972556942</v>
      </c>
      <c r="N36" s="264">
        <v>22.661904745541339</v>
      </c>
      <c r="O36" s="264">
        <v>22.1205844822003</v>
      </c>
      <c r="P36" s="264">
        <v>22.20861165758312</v>
      </c>
      <c r="Q36" s="264">
        <v>22.440163942092411</v>
      </c>
      <c r="R36" s="264">
        <v>21.60985919694723</v>
      </c>
      <c r="S36" s="264">
        <v>23.294818755122051</v>
      </c>
      <c r="T36" s="264">
        <v>25.013913819615919</v>
      </c>
      <c r="U36" s="264">
        <v>25.679650828367869</v>
      </c>
      <c r="V36" s="264">
        <v>23.145538412952021</v>
      </c>
      <c r="W36" s="264">
        <v>24.209602721780261</v>
      </c>
      <c r="DA36" s="72" t="s">
        <v>286</v>
      </c>
    </row>
    <row r="37" spans="1:105" ht="12" customHeight="1" x14ac:dyDescent="0.25">
      <c r="A37" s="59" t="s">
        <v>33</v>
      </c>
      <c r="B37" s="232">
        <v>21.270792788689249</v>
      </c>
      <c r="C37" s="232">
        <v>23.51670683685607</v>
      </c>
      <c r="D37" s="232">
        <v>26.609750099897251</v>
      </c>
      <c r="E37" s="232">
        <v>27.57394372463153</v>
      </c>
      <c r="F37" s="232">
        <v>28.758001390117339</v>
      </c>
      <c r="G37" s="232">
        <v>26.098137185134501</v>
      </c>
      <c r="H37" s="232">
        <v>27.72124992233568</v>
      </c>
      <c r="I37" s="232">
        <v>27.806302336878112</v>
      </c>
      <c r="J37" s="232">
        <v>25.48999379964442</v>
      </c>
      <c r="K37" s="232">
        <v>17.045104854018039</v>
      </c>
      <c r="L37" s="232">
        <v>23.51054477255542</v>
      </c>
      <c r="M37" s="232">
        <v>22.514852783207921</v>
      </c>
      <c r="N37" s="232">
        <v>19.970357463942349</v>
      </c>
      <c r="O37" s="232">
        <v>19.395904105307661</v>
      </c>
      <c r="P37" s="232">
        <v>19.62167650537803</v>
      </c>
      <c r="Q37" s="232">
        <v>18.097933014842571</v>
      </c>
      <c r="R37" s="232">
        <v>18.292517040853699</v>
      </c>
      <c r="S37" s="232">
        <v>18.82950511556183</v>
      </c>
      <c r="T37" s="232">
        <v>20.040668753927999</v>
      </c>
      <c r="U37" s="232">
        <v>19.992883215628421</v>
      </c>
      <c r="V37" s="232">
        <v>17.374135394268102</v>
      </c>
      <c r="W37" s="232">
        <v>19.535853090126778</v>
      </c>
      <c r="DA37" s="71" t="s">
        <v>287</v>
      </c>
    </row>
    <row r="38" spans="1:105" ht="12" customHeight="1" x14ac:dyDescent="0.25">
      <c r="A38" s="59" t="s">
        <v>160</v>
      </c>
      <c r="B38" s="232">
        <v>2.9916145330966728</v>
      </c>
      <c r="C38" s="232">
        <v>2.261613719731085</v>
      </c>
      <c r="D38" s="232">
        <v>2.1367501806620419</v>
      </c>
      <c r="E38" s="232">
        <v>2.8340638441990631</v>
      </c>
      <c r="F38" s="232">
        <v>2.574913487777629</v>
      </c>
      <c r="G38" s="232">
        <v>1.8738358645256119</v>
      </c>
      <c r="H38" s="232">
        <v>1.7652183303202611</v>
      </c>
      <c r="I38" s="232">
        <v>1.8063403243447911</v>
      </c>
      <c r="J38" s="232">
        <v>1.802716785399302</v>
      </c>
      <c r="K38" s="232">
        <v>1.4432903427282431</v>
      </c>
      <c r="L38" s="232">
        <v>2.0541326478112039</v>
      </c>
      <c r="M38" s="232">
        <v>1.5788316081240239</v>
      </c>
      <c r="N38" s="232">
        <v>1.403754501956163</v>
      </c>
      <c r="O38" s="232">
        <v>1.2483351341604141</v>
      </c>
      <c r="P38" s="232">
        <v>1.164999879701565</v>
      </c>
      <c r="Q38" s="232">
        <v>1.120211921799964</v>
      </c>
      <c r="R38" s="232">
        <v>2.4326368177655171</v>
      </c>
      <c r="S38" s="232">
        <v>2.2644972529627632</v>
      </c>
      <c r="T38" s="232">
        <v>2.2277817182688628</v>
      </c>
      <c r="U38" s="232">
        <v>2.390548930324599</v>
      </c>
      <c r="V38" s="232">
        <v>2.0172347607860792</v>
      </c>
      <c r="W38" s="232">
        <v>2.0347184604523232</v>
      </c>
      <c r="DA38" s="71" t="s">
        <v>288</v>
      </c>
    </row>
    <row r="39" spans="1:105" ht="12" customHeight="1" x14ac:dyDescent="0.25">
      <c r="A39" s="59" t="s">
        <v>162</v>
      </c>
      <c r="B39" s="232">
        <v>1.145110979023827</v>
      </c>
      <c r="C39" s="232">
        <v>1.008747437877122</v>
      </c>
      <c r="D39" s="232">
        <v>1.0818848718074801</v>
      </c>
      <c r="E39" s="232">
        <v>0.97095092964422869</v>
      </c>
      <c r="F39" s="232">
        <v>1.113701789852485</v>
      </c>
      <c r="G39" s="232">
        <v>1.1861737171054829</v>
      </c>
      <c r="H39" s="232">
        <v>1.220964418755182</v>
      </c>
      <c r="I39" s="232">
        <v>1.3120575676974</v>
      </c>
      <c r="J39" s="232">
        <v>1.325955067231924</v>
      </c>
      <c r="K39" s="232">
        <v>1.148289336756608</v>
      </c>
      <c r="L39" s="232">
        <v>1.1427653000700579</v>
      </c>
      <c r="M39" s="232">
        <v>0.96412533423747382</v>
      </c>
      <c r="N39" s="232">
        <v>1.2877927796428259</v>
      </c>
      <c r="O39" s="232">
        <v>1.4763452427322279</v>
      </c>
      <c r="P39" s="232">
        <v>1.421935272503525</v>
      </c>
      <c r="Q39" s="232">
        <v>3.222019005449877</v>
      </c>
      <c r="R39" s="232">
        <v>0.88470533832801457</v>
      </c>
      <c r="S39" s="232">
        <v>2.2008163865974559</v>
      </c>
      <c r="T39" s="232">
        <v>2.7454633474190522</v>
      </c>
      <c r="U39" s="232">
        <v>3.2962186824148501</v>
      </c>
      <c r="V39" s="232">
        <v>3.7541682578978421</v>
      </c>
      <c r="W39" s="232">
        <v>2.639031171201156</v>
      </c>
      <c r="DA39" s="71" t="s">
        <v>289</v>
      </c>
    </row>
    <row r="40" spans="1:105" ht="12" customHeight="1" x14ac:dyDescent="0.25">
      <c r="A40" s="60" t="s">
        <v>197</v>
      </c>
      <c r="B40" s="264">
        <v>20.614316479088171</v>
      </c>
      <c r="C40" s="264">
        <v>20.221997608630179</v>
      </c>
      <c r="D40" s="264">
        <v>20.802823336380449</v>
      </c>
      <c r="E40" s="264">
        <v>21.47615283639653</v>
      </c>
      <c r="F40" s="264">
        <v>22.034898863546811</v>
      </c>
      <c r="G40" s="264">
        <v>22.309858627386689</v>
      </c>
      <c r="H40" s="264">
        <v>29.315209099650691</v>
      </c>
      <c r="I40" s="264">
        <v>28.823764232879309</v>
      </c>
      <c r="J40" s="264">
        <v>28.87995426014486</v>
      </c>
      <c r="K40" s="264">
        <v>16.0468072832338</v>
      </c>
      <c r="L40" s="264">
        <v>24.912824574416131</v>
      </c>
      <c r="M40" s="264">
        <v>21.77322592284435</v>
      </c>
      <c r="N40" s="264">
        <v>21.26356246128746</v>
      </c>
      <c r="O40" s="264">
        <v>17.383869203486931</v>
      </c>
      <c r="P40" s="264">
        <v>17.19685174544712</v>
      </c>
      <c r="Q40" s="264">
        <v>17.098143904755521</v>
      </c>
      <c r="R40" s="264">
        <v>16.70270729431396</v>
      </c>
      <c r="S40" s="264">
        <v>17.38351343705596</v>
      </c>
      <c r="T40" s="264">
        <v>18.188082398828531</v>
      </c>
      <c r="U40" s="264">
        <v>19.679636261910719</v>
      </c>
      <c r="V40" s="264">
        <v>24.69559234826238</v>
      </c>
      <c r="W40" s="264">
        <v>25.473596676291312</v>
      </c>
      <c r="DA40" s="72" t="s">
        <v>290</v>
      </c>
    </row>
    <row r="41" spans="1:105" ht="12" customHeight="1" x14ac:dyDescent="0.25">
      <c r="A41" s="64" t="s">
        <v>30</v>
      </c>
      <c r="B41" s="231">
        <v>0.62092395089533137</v>
      </c>
      <c r="C41" s="231">
        <v>0.32494067003433441</v>
      </c>
      <c r="D41" s="231">
        <v>0.28926944666835069</v>
      </c>
      <c r="E41" s="231">
        <v>0.28756790806727422</v>
      </c>
      <c r="F41" s="231">
        <v>0.26936667766357858</v>
      </c>
      <c r="G41" s="231">
        <v>0.29700509555359828</v>
      </c>
      <c r="H41" s="231">
        <v>0.19507682969914869</v>
      </c>
      <c r="I41" s="231">
        <v>0.20288888653478671</v>
      </c>
      <c r="J41" s="231">
        <v>0.15813606925978441</v>
      </c>
      <c r="K41" s="231">
        <v>0.25265205852499029</v>
      </c>
      <c r="L41" s="231">
        <v>0.18948133332655229</v>
      </c>
      <c r="M41" s="231">
        <v>0.22639560611065701</v>
      </c>
      <c r="N41" s="231">
        <v>0.14139792353034891</v>
      </c>
      <c r="O41" s="231">
        <v>0.25852425395547463</v>
      </c>
      <c r="P41" s="231">
        <v>0.19704664216006701</v>
      </c>
      <c r="Q41" s="231">
        <v>0.1703046806910137</v>
      </c>
      <c r="R41" s="231">
        <v>0.24159335248735009</v>
      </c>
      <c r="S41" s="231">
        <v>0.26612432614956028</v>
      </c>
      <c r="T41" s="231">
        <v>0.28405458925048122</v>
      </c>
      <c r="U41" s="231">
        <v>0.24868393847591741</v>
      </c>
      <c r="V41" s="231">
        <v>0.1144482848534657</v>
      </c>
      <c r="W41" s="231">
        <v>0.1223393541825251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9.6134077335900034</v>
      </c>
      <c r="C43" s="231">
        <v>10.271924693178059</v>
      </c>
      <c r="D43" s="231">
        <v>11.62884753133331</v>
      </c>
      <c r="E43" s="231">
        <v>11.9385108326594</v>
      </c>
      <c r="F43" s="231">
        <v>12.570872667506819</v>
      </c>
      <c r="G43" s="231">
        <v>12.023516528840441</v>
      </c>
      <c r="H43" s="231">
        <v>8.6913183587659422</v>
      </c>
      <c r="I43" s="231">
        <v>8.8993835113925783</v>
      </c>
      <c r="J43" s="231">
        <v>8.0814826723480522</v>
      </c>
      <c r="K43" s="231">
        <v>7.3292753029342688</v>
      </c>
      <c r="L43" s="231">
        <v>7.9717287886705197</v>
      </c>
      <c r="M43" s="231">
        <v>10.09787821746861</v>
      </c>
      <c r="N43" s="231">
        <v>7.6318054516287086</v>
      </c>
      <c r="O43" s="231">
        <v>9.4873802369780531</v>
      </c>
      <c r="P43" s="231">
        <v>9.812681641850812</v>
      </c>
      <c r="Q43" s="231">
        <v>9.3370760610780454</v>
      </c>
      <c r="R43" s="231">
        <v>9.729983245485883</v>
      </c>
      <c r="S43" s="231">
        <v>9.9566787220960737</v>
      </c>
      <c r="T43" s="231">
        <v>10.24239255814739</v>
      </c>
      <c r="U43" s="231">
        <v>9.8063405292768788</v>
      </c>
      <c r="V43" s="231">
        <v>6.4082289912536581</v>
      </c>
      <c r="W43" s="231">
        <v>7.8293164816063197</v>
      </c>
      <c r="DA43" s="73" t="s">
        <v>293</v>
      </c>
    </row>
    <row r="44" spans="1:105" ht="12" customHeight="1" x14ac:dyDescent="0.25">
      <c r="A44" s="64" t="s">
        <v>160</v>
      </c>
      <c r="B44" s="231">
        <v>1.377782559414368</v>
      </c>
      <c r="C44" s="231">
        <v>1.00664215822391</v>
      </c>
      <c r="D44" s="231">
        <v>0.95154863996364258</v>
      </c>
      <c r="E44" s="231">
        <v>1.2503807114044241</v>
      </c>
      <c r="F44" s="231">
        <v>1.146966496802323</v>
      </c>
      <c r="G44" s="231">
        <v>0.87970063423586764</v>
      </c>
      <c r="H44" s="231">
        <v>0.56396563546824352</v>
      </c>
      <c r="I44" s="231">
        <v>0.58911166517429125</v>
      </c>
      <c r="J44" s="231">
        <v>0.58241182203150421</v>
      </c>
      <c r="K44" s="231">
        <v>0.6324066479174828</v>
      </c>
      <c r="L44" s="231">
        <v>0.70974063491290107</v>
      </c>
      <c r="M44" s="231">
        <v>0.72156954120531014</v>
      </c>
      <c r="N44" s="231">
        <v>0.54665582146600444</v>
      </c>
      <c r="O44" s="231">
        <v>0.62222697561794837</v>
      </c>
      <c r="P44" s="231">
        <v>0.59368877980097146</v>
      </c>
      <c r="Q44" s="231">
        <v>0.58892972311621605</v>
      </c>
      <c r="R44" s="231">
        <v>1.3185520026539499</v>
      </c>
      <c r="S44" s="231">
        <v>1.2201936178590009</v>
      </c>
      <c r="T44" s="231">
        <v>1.160227636049558</v>
      </c>
      <c r="U44" s="231">
        <v>1.194842168911836</v>
      </c>
      <c r="V44" s="231">
        <v>0.75818052925110357</v>
      </c>
      <c r="W44" s="231">
        <v>0.83095433235101901</v>
      </c>
      <c r="DA44" s="73" t="s">
        <v>294</v>
      </c>
    </row>
    <row r="45" spans="1:105" ht="12" customHeight="1" x14ac:dyDescent="0.25">
      <c r="A45" s="64" t="s">
        <v>70</v>
      </c>
      <c r="B45" s="231">
        <v>2.515048394707974</v>
      </c>
      <c r="C45" s="231">
        <v>2.3428487189169789</v>
      </c>
      <c r="D45" s="231">
        <v>2.2565946750707671</v>
      </c>
      <c r="E45" s="231">
        <v>2.308645211242371</v>
      </c>
      <c r="F45" s="231">
        <v>2.2331875026618571</v>
      </c>
      <c r="G45" s="231">
        <v>2.0647848963478381</v>
      </c>
      <c r="H45" s="231">
        <v>1.405073080611722</v>
      </c>
      <c r="I45" s="231">
        <v>1.388191635699372</v>
      </c>
      <c r="J45" s="231">
        <v>1.224449981645807</v>
      </c>
      <c r="K45" s="231">
        <v>1.503964797728522</v>
      </c>
      <c r="L45" s="231">
        <v>1.3726640947687661</v>
      </c>
      <c r="M45" s="231">
        <v>1.3663179201265301</v>
      </c>
      <c r="N45" s="231">
        <v>1.276216805887685</v>
      </c>
      <c r="O45" s="231">
        <v>1.673408776630577</v>
      </c>
      <c r="P45" s="231">
        <v>1.3392504991901311</v>
      </c>
      <c r="Q45" s="231">
        <v>0.57278294342505132</v>
      </c>
      <c r="R45" s="231">
        <v>0.4350192113785189</v>
      </c>
      <c r="S45" s="231">
        <v>0.49217772725822762</v>
      </c>
      <c r="T45" s="231">
        <v>0.56393648609509428</v>
      </c>
      <c r="U45" s="231">
        <v>0.45727677741846318</v>
      </c>
      <c r="V45" s="231">
        <v>0.23980606974623569</v>
      </c>
      <c r="W45" s="231">
        <v>0.2391860514516036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0.77429826103710608</v>
      </c>
      <c r="H46" s="231">
        <v>14.777020563402271</v>
      </c>
      <c r="I46" s="231">
        <v>13.92827276109216</v>
      </c>
      <c r="J46" s="231">
        <v>15.248415029963351</v>
      </c>
      <c r="K46" s="231">
        <v>3.2611453571140379</v>
      </c>
      <c r="L46" s="231">
        <v>11.55526693258968</v>
      </c>
      <c r="M46" s="231">
        <v>6.078261324073627</v>
      </c>
      <c r="N46" s="231">
        <v>7.6069004967954372</v>
      </c>
      <c r="O46" s="231">
        <v>4.6151290250487824E-3</v>
      </c>
      <c r="P46" s="231">
        <v>7.9987670060030977E-3</v>
      </c>
      <c r="Q46" s="231">
        <v>6.5153144284139956E-3</v>
      </c>
      <c r="R46" s="231">
        <v>2.9452968448033159E-2</v>
      </c>
      <c r="S46" s="231">
        <v>2.4615844851522319E-2</v>
      </c>
      <c r="T46" s="231">
        <v>0.65011126449523904</v>
      </c>
      <c r="U46" s="231">
        <v>1.6755146761971369</v>
      </c>
      <c r="V46" s="231">
        <v>1.151075699669557</v>
      </c>
      <c r="W46" s="231">
        <v>0.60973533111336997</v>
      </c>
      <c r="DA46" s="73" t="s">
        <v>296</v>
      </c>
    </row>
    <row r="47" spans="1:105" ht="12" customHeight="1" x14ac:dyDescent="0.25">
      <c r="A47" s="64" t="s">
        <v>162</v>
      </c>
      <c r="B47" s="231">
        <v>0.5162935169572016</v>
      </c>
      <c r="C47" s="231">
        <v>0.43955494859527749</v>
      </c>
      <c r="D47" s="231">
        <v>0.47166357236850381</v>
      </c>
      <c r="E47" s="231">
        <v>0.41937637590643678</v>
      </c>
      <c r="F47" s="231">
        <v>0.48565856487984932</v>
      </c>
      <c r="G47" s="231">
        <v>0.5451621548165605</v>
      </c>
      <c r="H47" s="231">
        <v>0.38188382639600038</v>
      </c>
      <c r="I47" s="231">
        <v>0.41891410192173262</v>
      </c>
      <c r="J47" s="231">
        <v>0.41937789081188892</v>
      </c>
      <c r="K47" s="231">
        <v>0.49257015846924529</v>
      </c>
      <c r="L47" s="231">
        <v>0.38654697109649172</v>
      </c>
      <c r="M47" s="231">
        <v>0.43136998128254472</v>
      </c>
      <c r="N47" s="231">
        <v>0.49095630929514422</v>
      </c>
      <c r="O47" s="231">
        <v>0.72040980472632299</v>
      </c>
      <c r="P47" s="231">
        <v>0.70939289205478662</v>
      </c>
      <c r="Q47" s="231">
        <v>1.658308877160535</v>
      </c>
      <c r="R47" s="231">
        <v>0.46945360620375032</v>
      </c>
      <c r="S47" s="231">
        <v>1.160953449905572</v>
      </c>
      <c r="T47" s="231">
        <v>1.3997815497656581</v>
      </c>
      <c r="U47" s="231">
        <v>1.610995566000752</v>
      </c>
      <c r="V47" s="231">
        <v>1.38135073058541</v>
      </c>
      <c r="W47" s="231">
        <v>1.0550945884475691</v>
      </c>
      <c r="DA47" s="73" t="s">
        <v>297</v>
      </c>
    </row>
    <row r="48" spans="1:105" ht="12" customHeight="1" x14ac:dyDescent="0.25">
      <c r="A48" s="64" t="s">
        <v>36</v>
      </c>
      <c r="B48" s="231">
        <v>5.9708603235232864</v>
      </c>
      <c r="C48" s="231">
        <v>5.8360864196816147</v>
      </c>
      <c r="D48" s="231">
        <v>5.2048994709758727</v>
      </c>
      <c r="E48" s="231">
        <v>5.2716717971166247</v>
      </c>
      <c r="F48" s="231">
        <v>5.3288469540323797</v>
      </c>
      <c r="G48" s="231">
        <v>5.7253910565552797</v>
      </c>
      <c r="H48" s="231">
        <v>3.300870805307361</v>
      </c>
      <c r="I48" s="231">
        <v>3.3970016710643862</v>
      </c>
      <c r="J48" s="231">
        <v>3.1656807940844698</v>
      </c>
      <c r="K48" s="231">
        <v>2.574792960545254</v>
      </c>
      <c r="L48" s="231">
        <v>2.727395819051222</v>
      </c>
      <c r="M48" s="231">
        <v>2.8514333325770749</v>
      </c>
      <c r="N48" s="231">
        <v>3.5696296526841289</v>
      </c>
      <c r="O48" s="231">
        <v>4.6173040265535077</v>
      </c>
      <c r="P48" s="231">
        <v>4.5367925233843476</v>
      </c>
      <c r="Q48" s="231">
        <v>4.764226304856245</v>
      </c>
      <c r="R48" s="231">
        <v>4.4786529076564738</v>
      </c>
      <c r="S48" s="231">
        <v>4.2627697489360052</v>
      </c>
      <c r="T48" s="231">
        <v>3.8875783150251069</v>
      </c>
      <c r="U48" s="231">
        <v>4.6859826056297349</v>
      </c>
      <c r="V48" s="231">
        <v>3.43147465374641</v>
      </c>
      <c r="W48" s="231">
        <v>3.2572061626057089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0.1134775032666259</v>
      </c>
      <c r="W49" s="231">
        <v>8.5161283640636187E-2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11.09754988588992</v>
      </c>
      <c r="W50" s="231">
        <v>11.444603090892549</v>
      </c>
      <c r="DA50" s="73" t="s">
        <v>300</v>
      </c>
    </row>
    <row r="51" spans="1:105" ht="12" customHeight="1" x14ac:dyDescent="0.25">
      <c r="A51" s="61" t="s">
        <v>209</v>
      </c>
      <c r="B51" s="265">
        <v>35.523226333381452</v>
      </c>
      <c r="C51" s="265">
        <v>34.508927826678608</v>
      </c>
      <c r="D51" s="265">
        <v>32.703482491878503</v>
      </c>
      <c r="E51" s="265">
        <v>33.41785808169795</v>
      </c>
      <c r="F51" s="265">
        <v>34.043692262713378</v>
      </c>
      <c r="G51" s="265">
        <v>38.382469823840488</v>
      </c>
      <c r="H51" s="265">
        <v>35.741348122499289</v>
      </c>
      <c r="I51" s="265">
        <v>35.084661722856779</v>
      </c>
      <c r="J51" s="265">
        <v>35.710949251570547</v>
      </c>
      <c r="K51" s="265">
        <v>26.05238432734404</v>
      </c>
      <c r="L51" s="265">
        <v>32.250724013216733</v>
      </c>
      <c r="M51" s="265">
        <v>33.734786493713223</v>
      </c>
      <c r="N51" s="265">
        <v>31.9304609727863</v>
      </c>
      <c r="O51" s="265">
        <v>32.084663612061043</v>
      </c>
      <c r="P51" s="265">
        <v>30.634651433139851</v>
      </c>
      <c r="Q51" s="265">
        <v>27.749750185680071</v>
      </c>
      <c r="R51" s="265">
        <v>28.04503159829552</v>
      </c>
      <c r="S51" s="265">
        <v>27.89370177257485</v>
      </c>
      <c r="T51" s="265">
        <v>27.07775834650062</v>
      </c>
      <c r="U51" s="265">
        <v>30.34114529506434</v>
      </c>
      <c r="V51" s="265">
        <v>28.52069039733345</v>
      </c>
      <c r="W51" s="265">
        <v>30.48548111957324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156.24386913786989</v>
      </c>
      <c r="C54" s="225">
        <v>130.8561022122698</v>
      </c>
      <c r="D54" s="225">
        <v>131.7945976266077</v>
      </c>
      <c r="E54" s="225">
        <v>124.41936356211851</v>
      </c>
      <c r="F54" s="225">
        <v>125.82519158676941</v>
      </c>
      <c r="G54" s="225">
        <v>126.84036765631861</v>
      </c>
      <c r="H54" s="225">
        <v>138.9415254144262</v>
      </c>
      <c r="I54" s="225">
        <v>137.47963662579639</v>
      </c>
      <c r="J54" s="225">
        <v>131.02420159998161</v>
      </c>
      <c r="K54" s="225">
        <v>87.384078883452986</v>
      </c>
      <c r="L54" s="225">
        <v>107.9862750450561</v>
      </c>
      <c r="M54" s="225">
        <v>121.41774317650309</v>
      </c>
      <c r="N54" s="225">
        <v>109.11429792886931</v>
      </c>
      <c r="O54" s="225">
        <v>103.4877994404397</v>
      </c>
      <c r="P54" s="225">
        <v>101.1311483400241</v>
      </c>
      <c r="Q54" s="225">
        <v>125.1146831658133</v>
      </c>
      <c r="R54" s="225">
        <v>120.9354869124479</v>
      </c>
      <c r="S54" s="225">
        <v>138.48588207850159</v>
      </c>
      <c r="T54" s="225">
        <v>147.954200184374</v>
      </c>
      <c r="U54" s="225">
        <v>124.9091919235135</v>
      </c>
      <c r="V54" s="225">
        <v>113.64926437186649</v>
      </c>
      <c r="W54" s="225">
        <v>118.5896495837864</v>
      </c>
      <c r="DA54" s="89" t="s">
        <v>302</v>
      </c>
    </row>
    <row r="55" spans="1:105" ht="12" customHeight="1" x14ac:dyDescent="0.25">
      <c r="A55" s="55" t="s">
        <v>92</v>
      </c>
      <c r="B55" s="261">
        <v>0.3604376073375527</v>
      </c>
      <c r="C55" s="261">
        <v>0.30352478493897872</v>
      </c>
      <c r="D55" s="261">
        <v>0.30484035705910928</v>
      </c>
      <c r="E55" s="261">
        <v>0.28799147106214018</v>
      </c>
      <c r="F55" s="261">
        <v>0.29134354190485012</v>
      </c>
      <c r="G55" s="261">
        <v>0.29540200946261602</v>
      </c>
      <c r="H55" s="261">
        <v>0.31930707374092948</v>
      </c>
      <c r="I55" s="261">
        <v>0.31553387828679469</v>
      </c>
      <c r="J55" s="261">
        <v>0.30154809932321741</v>
      </c>
      <c r="K55" s="261">
        <v>0.20486642129560079</v>
      </c>
      <c r="L55" s="261">
        <v>0.24987205027264919</v>
      </c>
      <c r="M55" s="261">
        <v>0.28320616446932101</v>
      </c>
      <c r="N55" s="261">
        <v>0.25331989560537799</v>
      </c>
      <c r="O55" s="261">
        <v>0.24271365454056351</v>
      </c>
      <c r="P55" s="261">
        <v>0.23627061182759229</v>
      </c>
      <c r="Q55" s="261">
        <v>0.28692431604805829</v>
      </c>
      <c r="R55" s="261">
        <v>0.27253999764514442</v>
      </c>
      <c r="S55" s="261">
        <v>0.31045423198157629</v>
      </c>
      <c r="T55" s="261">
        <v>0.33368633093202638</v>
      </c>
      <c r="U55" s="261">
        <v>0.28568157783878267</v>
      </c>
      <c r="V55" s="261">
        <v>0.25972910212228489</v>
      </c>
      <c r="W55" s="261">
        <v>0.27277207640855278</v>
      </c>
      <c r="DA55" s="67" t="s">
        <v>303</v>
      </c>
    </row>
    <row r="56" spans="1:105" ht="12" customHeight="1" x14ac:dyDescent="0.25">
      <c r="A56" s="202" t="s">
        <v>93</v>
      </c>
      <c r="B56" s="226">
        <v>6.9112362972989103E-2</v>
      </c>
      <c r="C56" s="226">
        <v>5.8199573743024348E-2</v>
      </c>
      <c r="D56" s="226">
        <v>5.8451829046113332E-2</v>
      </c>
      <c r="E56" s="226">
        <v>5.5221127529380368E-2</v>
      </c>
      <c r="F56" s="226">
        <v>5.5863872714889219E-2</v>
      </c>
      <c r="G56" s="226">
        <v>5.6642066436233422E-2</v>
      </c>
      <c r="H56" s="226">
        <v>6.1225759829104623E-2</v>
      </c>
      <c r="I56" s="226">
        <v>6.0502265808265732E-2</v>
      </c>
      <c r="J56" s="226">
        <v>5.7820552766913932E-2</v>
      </c>
      <c r="K56" s="226">
        <v>3.9282256294357873E-2</v>
      </c>
      <c r="L56" s="226">
        <v>4.7911892332243577E-2</v>
      </c>
      <c r="M56" s="226">
        <v>5.4303565545149833E-2</v>
      </c>
      <c r="N56" s="226">
        <v>4.857300186482106E-2</v>
      </c>
      <c r="O56" s="226">
        <v>4.653930069899348E-2</v>
      </c>
      <c r="P56" s="226">
        <v>4.5303874934410848E-2</v>
      </c>
      <c r="Q56" s="226">
        <v>5.5790615593000442E-2</v>
      </c>
      <c r="R56" s="226">
        <v>5.3717451566050997E-2</v>
      </c>
      <c r="S56" s="226">
        <v>6.1832721405316531E-2</v>
      </c>
      <c r="T56" s="226">
        <v>6.5713111739415436E-2</v>
      </c>
      <c r="U56" s="226">
        <v>5.5696296806314757E-2</v>
      </c>
      <c r="V56" s="226">
        <v>5.018447194557215E-2</v>
      </c>
      <c r="W56" s="226">
        <v>5.230287397837715E-2</v>
      </c>
      <c r="DA56" s="174" t="s">
        <v>304</v>
      </c>
    </row>
    <row r="57" spans="1:105" ht="12" customHeight="1" x14ac:dyDescent="0.25">
      <c r="A57" s="202" t="s">
        <v>94</v>
      </c>
      <c r="B57" s="226">
        <v>9.5606996818321353</v>
      </c>
      <c r="C57" s="226">
        <v>8.0510725177370297</v>
      </c>
      <c r="D57" s="226">
        <v>8.0859684045543556</v>
      </c>
      <c r="E57" s="226">
        <v>7.6390473960049157</v>
      </c>
      <c r="F57" s="226">
        <v>7.7279619320770667</v>
      </c>
      <c r="G57" s="226">
        <v>7.835613821609007</v>
      </c>
      <c r="H57" s="226">
        <v>8.4697017630091107</v>
      </c>
      <c r="I57" s="226">
        <v>8.3696167889568525</v>
      </c>
      <c r="J57" s="226">
        <v>7.9986404264319946</v>
      </c>
      <c r="K57" s="226">
        <v>5.4341341997219317</v>
      </c>
      <c r="L57" s="226">
        <v>6.6279200141931591</v>
      </c>
      <c r="M57" s="226">
        <v>7.5121159152491073</v>
      </c>
      <c r="N57" s="226">
        <v>6.7193749930981621</v>
      </c>
      <c r="O57" s="226">
        <v>6.4380417373293186</v>
      </c>
      <c r="P57" s="226">
        <v>6.2671383821801259</v>
      </c>
      <c r="Q57" s="226">
        <v>7.5847105250492426</v>
      </c>
      <c r="R57" s="226">
        <v>7.182882437866219</v>
      </c>
      <c r="S57" s="226">
        <v>8.1605852114614219</v>
      </c>
      <c r="T57" s="226">
        <v>8.7509210622826661</v>
      </c>
      <c r="U57" s="226">
        <v>7.4766540865181286</v>
      </c>
      <c r="V57" s="226">
        <v>6.7851270323628974</v>
      </c>
      <c r="W57" s="226">
        <v>7.1169216010870153</v>
      </c>
      <c r="DA57" s="174" t="s">
        <v>305</v>
      </c>
    </row>
    <row r="58" spans="1:105" ht="12" customHeight="1" x14ac:dyDescent="0.25">
      <c r="A58" s="202" t="s">
        <v>95</v>
      </c>
      <c r="B58" s="226">
        <v>0.16484366782132409</v>
      </c>
      <c r="C58" s="226">
        <v>0.1388149788075872</v>
      </c>
      <c r="D58" s="226">
        <v>0.13941664669448639</v>
      </c>
      <c r="E58" s="226">
        <v>0.131710924234059</v>
      </c>
      <c r="F58" s="226">
        <v>0.133243970845346</v>
      </c>
      <c r="G58" s="226">
        <v>0.13510008314976879</v>
      </c>
      <c r="H58" s="226">
        <v>0.14603290035563629</v>
      </c>
      <c r="I58" s="226">
        <v>0.1443072552914024</v>
      </c>
      <c r="J58" s="226">
        <v>0.13791095519740229</v>
      </c>
      <c r="K58" s="226">
        <v>9.3694252798012634E-2</v>
      </c>
      <c r="L58" s="226">
        <v>0.1142772685603896</v>
      </c>
      <c r="M58" s="226">
        <v>0.12952239708164351</v>
      </c>
      <c r="N58" s="226">
        <v>0.1158541169778617</v>
      </c>
      <c r="O58" s="226">
        <v>0.1110034253648642</v>
      </c>
      <c r="P58" s="226">
        <v>0.1080567439667131</v>
      </c>
      <c r="Q58" s="226">
        <v>0.1330692412868891</v>
      </c>
      <c r="R58" s="226">
        <v>0.12812442465066529</v>
      </c>
      <c r="S58" s="226">
        <v>0.14748059752797141</v>
      </c>
      <c r="T58" s="226">
        <v>0.15673592823488511</v>
      </c>
      <c r="U58" s="226">
        <v>0.13284427640256299</v>
      </c>
      <c r="V58" s="226">
        <v>0.1196977221921582</v>
      </c>
      <c r="W58" s="226">
        <v>0.1247504384644148</v>
      </c>
      <c r="DA58" s="174" t="s">
        <v>306</v>
      </c>
    </row>
    <row r="59" spans="1:105" ht="12" customHeight="1" x14ac:dyDescent="0.25">
      <c r="A59" s="56" t="s">
        <v>96</v>
      </c>
      <c r="B59" s="262">
        <v>0.41898789007501369</v>
      </c>
      <c r="C59" s="262">
        <v>0.3526045163785238</v>
      </c>
      <c r="D59" s="262">
        <v>0.35368607510007732</v>
      </c>
      <c r="E59" s="262">
        <v>0.33459647120902353</v>
      </c>
      <c r="F59" s="262">
        <v>0.33779029619792511</v>
      </c>
      <c r="G59" s="262">
        <v>0.34209766184716112</v>
      </c>
      <c r="H59" s="262">
        <v>0.36950487558654782</v>
      </c>
      <c r="I59" s="262">
        <v>0.36477133331278933</v>
      </c>
      <c r="J59" s="262">
        <v>0.3480911675092429</v>
      </c>
      <c r="K59" s="262">
        <v>0.2352365214415392</v>
      </c>
      <c r="L59" s="262">
        <v>0.28855259861672988</v>
      </c>
      <c r="M59" s="262">
        <v>0.32737418345859809</v>
      </c>
      <c r="N59" s="262">
        <v>0.29180488992807901</v>
      </c>
      <c r="O59" s="262">
        <v>0.27851493333146748</v>
      </c>
      <c r="P59" s="262">
        <v>0.27108518599621068</v>
      </c>
      <c r="Q59" s="262">
        <v>0.32536600119936721</v>
      </c>
      <c r="R59" s="262">
        <v>0.32379337273760672</v>
      </c>
      <c r="S59" s="262">
        <v>0.36488185718741167</v>
      </c>
      <c r="T59" s="262">
        <v>0.38524843617696208</v>
      </c>
      <c r="U59" s="262">
        <v>0.32472045120821058</v>
      </c>
      <c r="V59" s="262">
        <v>0.29022222980643608</v>
      </c>
      <c r="W59" s="262">
        <v>0.30649495940974247</v>
      </c>
      <c r="DA59" s="68" t="s">
        <v>307</v>
      </c>
    </row>
    <row r="60" spans="1:105" ht="12" customHeight="1" x14ac:dyDescent="0.25">
      <c r="A60" s="37" t="s">
        <v>160</v>
      </c>
      <c r="B60" s="228">
        <v>3.0800828883705229E-2</v>
      </c>
      <c r="C60" s="228">
        <v>2.0562205314579009E-2</v>
      </c>
      <c r="D60" s="228">
        <v>2.0494055490651461E-2</v>
      </c>
      <c r="E60" s="228">
        <v>2.4827474245472131E-2</v>
      </c>
      <c r="F60" s="228">
        <v>2.2460461957180041E-2</v>
      </c>
      <c r="G60" s="228">
        <v>1.50619259185474E-2</v>
      </c>
      <c r="H60" s="228">
        <v>1.640032494618E-2</v>
      </c>
      <c r="I60" s="228">
        <v>1.6795802513424881E-2</v>
      </c>
      <c r="J60" s="228">
        <v>1.573306749644738E-2</v>
      </c>
      <c r="K60" s="228">
        <v>1.15438449791528E-2</v>
      </c>
      <c r="L60" s="228">
        <v>1.6288065929513259E-2</v>
      </c>
      <c r="M60" s="228">
        <v>1.387269796665562E-2</v>
      </c>
      <c r="N60" s="228">
        <v>1.151950768215965E-2</v>
      </c>
      <c r="O60" s="228">
        <v>9.7238572079158189E-3</v>
      </c>
      <c r="P60" s="228">
        <v>9.2545889036217271E-3</v>
      </c>
      <c r="Q60" s="228">
        <v>1.105892350020387E-2</v>
      </c>
      <c r="R60" s="228">
        <v>2.4477571148037711E-2</v>
      </c>
      <c r="S60" s="228">
        <v>2.4884800614148109E-2</v>
      </c>
      <c r="T60" s="228">
        <v>2.6097575750002239E-2</v>
      </c>
      <c r="U60" s="228">
        <v>2.0997521138773959E-2</v>
      </c>
      <c r="V60" s="228">
        <v>1.6635342223409639E-2</v>
      </c>
      <c r="W60" s="228">
        <v>1.728063883236328E-2</v>
      </c>
      <c r="DA60" s="69" t="s">
        <v>308</v>
      </c>
    </row>
    <row r="61" spans="1:105" ht="12" customHeight="1" x14ac:dyDescent="0.25">
      <c r="A61" s="37" t="s">
        <v>162</v>
      </c>
      <c r="B61" s="228">
        <v>1.2078975637032471E-2</v>
      </c>
      <c r="C61" s="228">
        <v>9.3963560085516974E-3</v>
      </c>
      <c r="D61" s="228">
        <v>1.063116756747599E-2</v>
      </c>
      <c r="E61" s="228">
        <v>8.7145697332533419E-3</v>
      </c>
      <c r="F61" s="228">
        <v>9.9529246669597688E-3</v>
      </c>
      <c r="G61" s="228">
        <v>9.7683905356690613E-3</v>
      </c>
      <c r="H61" s="228">
        <v>1.162205133531468E-2</v>
      </c>
      <c r="I61" s="228">
        <v>1.249913129243631E-2</v>
      </c>
      <c r="J61" s="228">
        <v>1.1856062162530391E-2</v>
      </c>
      <c r="K61" s="228">
        <v>9.4096586562436042E-3</v>
      </c>
      <c r="L61" s="228">
        <v>9.28375851029563E-3</v>
      </c>
      <c r="M61" s="228">
        <v>8.6792934174933657E-3</v>
      </c>
      <c r="N61" s="228">
        <v>1.0827158623307199E-2</v>
      </c>
      <c r="O61" s="228">
        <v>1.1782055520149369E-2</v>
      </c>
      <c r="P61" s="228">
        <v>1.1572757045732259E-2</v>
      </c>
      <c r="Q61" s="228">
        <v>3.2588661138354041E-2</v>
      </c>
      <c r="R61" s="228">
        <v>9.1204328676269368E-3</v>
      </c>
      <c r="S61" s="228">
        <v>2.4778324445545161E-2</v>
      </c>
      <c r="T61" s="228">
        <v>3.2951025736230051E-2</v>
      </c>
      <c r="U61" s="228">
        <v>2.9662801355174101E-2</v>
      </c>
      <c r="V61" s="228">
        <v>3.1718656722498982E-2</v>
      </c>
      <c r="W61" s="228">
        <v>2.2962847688425492E-2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0.37610808555427599</v>
      </c>
      <c r="C64" s="228">
        <v>0.32264595505539312</v>
      </c>
      <c r="D64" s="228">
        <v>0.32256085204194979</v>
      </c>
      <c r="E64" s="228">
        <v>0.30105442723029802</v>
      </c>
      <c r="F64" s="228">
        <v>0.30537690957378533</v>
      </c>
      <c r="G64" s="228">
        <v>0.31726734539294471</v>
      </c>
      <c r="H64" s="228">
        <v>0.34148249930505309</v>
      </c>
      <c r="I64" s="228">
        <v>0.33547639950692809</v>
      </c>
      <c r="J64" s="228">
        <v>0.32050203785026521</v>
      </c>
      <c r="K64" s="228">
        <v>0.21428301780614281</v>
      </c>
      <c r="L64" s="228">
        <v>0.26298077417692112</v>
      </c>
      <c r="M64" s="228">
        <v>0.30482219207444922</v>
      </c>
      <c r="N64" s="228">
        <v>0.26945822362261218</v>
      </c>
      <c r="O64" s="228">
        <v>0.25700902060340231</v>
      </c>
      <c r="P64" s="228">
        <v>0.25025784004685669</v>
      </c>
      <c r="Q64" s="228">
        <v>0.28171841656080931</v>
      </c>
      <c r="R64" s="228">
        <v>0.29019536872194202</v>
      </c>
      <c r="S64" s="228">
        <v>0.31521873212771839</v>
      </c>
      <c r="T64" s="228">
        <v>0.32619983469072977</v>
      </c>
      <c r="U64" s="228">
        <v>0.2740601287142625</v>
      </c>
      <c r="V64" s="228">
        <v>0.24186823086052739</v>
      </c>
      <c r="W64" s="228">
        <v>0.26625147288895368</v>
      </c>
      <c r="DA64" s="69" t="s">
        <v>312</v>
      </c>
    </row>
    <row r="65" spans="1:105" ht="12" customHeight="1" x14ac:dyDescent="0.25">
      <c r="A65" s="57" t="s">
        <v>222</v>
      </c>
      <c r="B65" s="263">
        <v>11.940454499644209</v>
      </c>
      <c r="C65" s="263">
        <v>9.5320164788481794</v>
      </c>
      <c r="D65" s="263">
        <v>9.4249478604862791</v>
      </c>
      <c r="E65" s="263">
        <v>8.8106296104112172</v>
      </c>
      <c r="F65" s="263">
        <v>8.8339249930944188</v>
      </c>
      <c r="G65" s="263">
        <v>8.7874146029788616</v>
      </c>
      <c r="H65" s="263">
        <v>9.3510778197125894</v>
      </c>
      <c r="I65" s="263">
        <v>9.3546818855101286</v>
      </c>
      <c r="J65" s="263">
        <v>8.7471712533370916</v>
      </c>
      <c r="K65" s="263">
        <v>5.7783657679009757</v>
      </c>
      <c r="L65" s="263">
        <v>7.1146494753406104</v>
      </c>
      <c r="M65" s="263">
        <v>7.6690306265203434</v>
      </c>
      <c r="N65" s="263">
        <v>7.4195608901860837</v>
      </c>
      <c r="O65" s="263">
        <v>7.0615086424670599</v>
      </c>
      <c r="P65" s="263">
        <v>6.9006437487670524</v>
      </c>
      <c r="Q65" s="263">
        <v>9.0284907821930389</v>
      </c>
      <c r="R65" s="263">
        <v>8.256226778476762</v>
      </c>
      <c r="S65" s="263">
        <v>9.6086229706035446</v>
      </c>
      <c r="T65" s="263">
        <v>10.351742435256311</v>
      </c>
      <c r="U65" s="263">
        <v>8.7606942578990754</v>
      </c>
      <c r="V65" s="263">
        <v>7.9799215938379522</v>
      </c>
      <c r="W65" s="263">
        <v>7.9433862847845322</v>
      </c>
      <c r="DA65" s="70" t="s">
        <v>313</v>
      </c>
    </row>
    <row r="66" spans="1:105" ht="12" customHeight="1" x14ac:dyDescent="0.25">
      <c r="A66" s="18" t="s">
        <v>30</v>
      </c>
      <c r="B66" s="232">
        <v>0.80571663307553898</v>
      </c>
      <c r="C66" s="232">
        <v>0.36302926570490202</v>
      </c>
      <c r="D66" s="232">
        <v>0.34707535046615973</v>
      </c>
      <c r="E66" s="232">
        <v>0.32007474554115523</v>
      </c>
      <c r="F66" s="232">
        <v>0.29965924882470663</v>
      </c>
      <c r="G66" s="232">
        <v>0.31722639834492761</v>
      </c>
      <c r="H66" s="232">
        <v>0.3612705350140481</v>
      </c>
      <c r="I66" s="232">
        <v>0.3673727605736285</v>
      </c>
      <c r="J66" s="232">
        <v>0.29164047470796728</v>
      </c>
      <c r="K66" s="232">
        <v>0.31455219583171917</v>
      </c>
      <c r="L66" s="232">
        <v>0.30070911615050322</v>
      </c>
      <c r="M66" s="232">
        <v>0.37151915230656007</v>
      </c>
      <c r="N66" s="232">
        <v>0.2008062220094077</v>
      </c>
      <c r="O66" s="232">
        <v>0.26301698064034051</v>
      </c>
      <c r="P66" s="232">
        <v>0.21052783901295449</v>
      </c>
      <c r="Q66" s="232">
        <v>0.22555412107148021</v>
      </c>
      <c r="R66" s="232">
        <v>0.3760026743312872</v>
      </c>
      <c r="S66" s="232">
        <v>0.43543921314481843</v>
      </c>
      <c r="T66" s="232">
        <v>0.50258128881723441</v>
      </c>
      <c r="U66" s="232">
        <v>0.32703574119753698</v>
      </c>
      <c r="V66" s="232">
        <v>0.18584800913512781</v>
      </c>
      <c r="W66" s="232">
        <v>0.21908344282648809</v>
      </c>
      <c r="DA66" s="71" t="s">
        <v>314</v>
      </c>
    </row>
    <row r="67" spans="1:105" ht="12" customHeight="1" x14ac:dyDescent="0.25">
      <c r="A67" s="18" t="s">
        <v>70</v>
      </c>
      <c r="B67" s="232">
        <v>3.270875875026277</v>
      </c>
      <c r="C67" s="232">
        <v>2.623346228392303</v>
      </c>
      <c r="D67" s="232">
        <v>2.7136170879686849</v>
      </c>
      <c r="E67" s="232">
        <v>2.5753839661807638</v>
      </c>
      <c r="F67" s="232">
        <v>2.4899051638898091</v>
      </c>
      <c r="G67" s="232">
        <v>2.2103143090733441</v>
      </c>
      <c r="H67" s="232">
        <v>2.60795183844998</v>
      </c>
      <c r="I67" s="232">
        <v>2.5192537673343449</v>
      </c>
      <c r="J67" s="232">
        <v>2.263245713051885</v>
      </c>
      <c r="K67" s="232">
        <v>1.876641653956699</v>
      </c>
      <c r="L67" s="232">
        <v>2.183324239103809</v>
      </c>
      <c r="M67" s="232">
        <v>2.2471847456349239</v>
      </c>
      <c r="N67" s="232">
        <v>1.816487414901728</v>
      </c>
      <c r="O67" s="232">
        <v>1.7063115760871741</v>
      </c>
      <c r="P67" s="232">
        <v>1.434089022378243</v>
      </c>
      <c r="Q67" s="232">
        <v>0.76030537251450492</v>
      </c>
      <c r="R67" s="232">
        <v>0.67855989923552829</v>
      </c>
      <c r="S67" s="232">
        <v>0.80712113288334719</v>
      </c>
      <c r="T67" s="232">
        <v>1.000019571561187</v>
      </c>
      <c r="U67" s="232">
        <v>0.60269894141131841</v>
      </c>
      <c r="V67" s="232">
        <v>0.39028566149488941</v>
      </c>
      <c r="W67" s="232">
        <v>0.4292922253753943</v>
      </c>
      <c r="DA67" s="71" t="s">
        <v>315</v>
      </c>
    </row>
    <row r="68" spans="1:105" ht="12" customHeight="1" x14ac:dyDescent="0.25">
      <c r="A68" s="18" t="s">
        <v>162</v>
      </c>
      <c r="B68" s="232">
        <v>0.6649327661797596</v>
      </c>
      <c r="C68" s="232">
        <v>0.48740264878263961</v>
      </c>
      <c r="D68" s="232">
        <v>0.56168223443696752</v>
      </c>
      <c r="E68" s="232">
        <v>0.46328911741074691</v>
      </c>
      <c r="F68" s="232">
        <v>0.53623112008865015</v>
      </c>
      <c r="G68" s="232">
        <v>0.57792071985096571</v>
      </c>
      <c r="H68" s="232">
        <v>0.70193235989382974</v>
      </c>
      <c r="I68" s="232">
        <v>0.75285409838514794</v>
      </c>
      <c r="J68" s="232">
        <v>0.76764342388474394</v>
      </c>
      <c r="K68" s="232">
        <v>0.60866050663384652</v>
      </c>
      <c r="L68" s="232">
        <v>0.60886299877172501</v>
      </c>
      <c r="M68" s="232">
        <v>0.70258727312653568</v>
      </c>
      <c r="N68" s="232">
        <v>0.69201279557291817</v>
      </c>
      <c r="O68" s="232">
        <v>0.72744347873304738</v>
      </c>
      <c r="P68" s="232">
        <v>0.7522539422989285</v>
      </c>
      <c r="Q68" s="232">
        <v>2.179850719787273</v>
      </c>
      <c r="R68" s="232">
        <v>0.72516323665021376</v>
      </c>
      <c r="S68" s="232">
        <v>1.8853627134444051</v>
      </c>
      <c r="T68" s="232">
        <v>2.4581134097442701</v>
      </c>
      <c r="U68" s="232">
        <v>2.1051720370476472</v>
      </c>
      <c r="V68" s="232">
        <v>2.2263309914870839</v>
      </c>
      <c r="W68" s="232">
        <v>1.875305013891672</v>
      </c>
      <c r="DA68" s="71" t="s">
        <v>316</v>
      </c>
    </row>
    <row r="69" spans="1:105" ht="12" customHeight="1" x14ac:dyDescent="0.25">
      <c r="A69" s="18" t="s">
        <v>36</v>
      </c>
      <c r="B69" s="232">
        <v>7.1989292253626358</v>
      </c>
      <c r="C69" s="232">
        <v>6.0582383359683352</v>
      </c>
      <c r="D69" s="232">
        <v>5.8025731876144668</v>
      </c>
      <c r="E69" s="232">
        <v>5.4518817812785514</v>
      </c>
      <c r="F69" s="232">
        <v>5.5081294602912534</v>
      </c>
      <c r="G69" s="232">
        <v>5.6819531757096238</v>
      </c>
      <c r="H69" s="232">
        <v>5.679923086354731</v>
      </c>
      <c r="I69" s="232">
        <v>5.7152012592170074</v>
      </c>
      <c r="J69" s="232">
        <v>5.424641641692495</v>
      </c>
      <c r="K69" s="232">
        <v>2.9785114114787121</v>
      </c>
      <c r="L69" s="232">
        <v>4.0217531213145721</v>
      </c>
      <c r="M69" s="232">
        <v>4.3477394554523228</v>
      </c>
      <c r="N69" s="232">
        <v>4.7102544577020291</v>
      </c>
      <c r="O69" s="232">
        <v>4.3647366070064981</v>
      </c>
      <c r="P69" s="232">
        <v>4.5037729450769257</v>
      </c>
      <c r="Q69" s="232">
        <v>5.8627805688197796</v>
      </c>
      <c r="R69" s="232">
        <v>6.4765009682597334</v>
      </c>
      <c r="S69" s="232">
        <v>6.4806999111309738</v>
      </c>
      <c r="T69" s="232">
        <v>6.3910281651336218</v>
      </c>
      <c r="U69" s="232">
        <v>5.7257875382425736</v>
      </c>
      <c r="V69" s="232">
        <v>5.177456931720851</v>
      </c>
      <c r="W69" s="232">
        <v>5.4197056026909776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70.920041700082294</v>
      </c>
      <c r="C71" s="263">
        <v>59.721821382311063</v>
      </c>
      <c r="D71" s="263">
        <v>59.980674586637598</v>
      </c>
      <c r="E71" s="263">
        <v>56.66547197409249</v>
      </c>
      <c r="F71" s="263">
        <v>57.325028577252297</v>
      </c>
      <c r="G71" s="263">
        <v>58.123576460646817</v>
      </c>
      <c r="H71" s="263">
        <v>62.827159330326239</v>
      </c>
      <c r="I71" s="263">
        <v>62.08474185361937</v>
      </c>
      <c r="J71" s="263">
        <v>59.332886866478297</v>
      </c>
      <c r="K71" s="263">
        <v>40.309709213067762</v>
      </c>
      <c r="L71" s="263">
        <v>49.165058984606851</v>
      </c>
      <c r="M71" s="263">
        <v>55.72391056040626</v>
      </c>
      <c r="N71" s="263">
        <v>49.843460266256571</v>
      </c>
      <c r="O71" s="263">
        <v>47.756566325987677</v>
      </c>
      <c r="P71" s="263">
        <v>46.488827198390467</v>
      </c>
      <c r="Q71" s="263">
        <v>57.161433046051599</v>
      </c>
      <c r="R71" s="263">
        <v>54.881159436397851</v>
      </c>
      <c r="S71" s="263">
        <v>63.100064140163369</v>
      </c>
      <c r="T71" s="263">
        <v>67.431880843415925</v>
      </c>
      <c r="U71" s="263">
        <v>57.153069611984783</v>
      </c>
      <c r="V71" s="263">
        <v>51.497079393271079</v>
      </c>
      <c r="W71" s="263">
        <v>53.670889606688128</v>
      </c>
      <c r="DA71" s="70" t="s">
        <v>318</v>
      </c>
    </row>
    <row r="72" spans="1:105" ht="12" customHeight="1" x14ac:dyDescent="0.25">
      <c r="A72" s="57" t="s">
        <v>181</v>
      </c>
      <c r="B72" s="263">
        <v>45.527431305908877</v>
      </c>
      <c r="C72" s="263">
        <v>38.205911090306557</v>
      </c>
      <c r="D72" s="263">
        <v>38.722202657961091</v>
      </c>
      <c r="E72" s="263">
        <v>36.577948563180193</v>
      </c>
      <c r="F72" s="263">
        <v>37.051978924321773</v>
      </c>
      <c r="G72" s="263">
        <v>37.224639049780848</v>
      </c>
      <c r="H72" s="263">
        <v>40.68263041302135</v>
      </c>
      <c r="I72" s="263">
        <v>40.315168990930893</v>
      </c>
      <c r="J72" s="263">
        <v>38.335914810914659</v>
      </c>
      <c r="K72" s="263">
        <v>25.43484929482965</v>
      </c>
      <c r="L72" s="263">
        <v>31.549395400019058</v>
      </c>
      <c r="M72" s="263">
        <v>35.808618786490307</v>
      </c>
      <c r="N72" s="263">
        <v>31.87984846779807</v>
      </c>
      <c r="O72" s="263">
        <v>30.245134576828729</v>
      </c>
      <c r="P72" s="263">
        <v>29.742114048742501</v>
      </c>
      <c r="Q72" s="263">
        <v>36.946129017740482</v>
      </c>
      <c r="R72" s="263">
        <v>36.473787928590347</v>
      </c>
      <c r="S72" s="263">
        <v>41.489712595894908</v>
      </c>
      <c r="T72" s="263">
        <v>44.12421312349413</v>
      </c>
      <c r="U72" s="263">
        <v>37.023541997826527</v>
      </c>
      <c r="V72" s="263">
        <v>33.238810032327862</v>
      </c>
      <c r="W72" s="263">
        <v>35.05664244905978</v>
      </c>
      <c r="DA72" s="70" t="s">
        <v>319</v>
      </c>
    </row>
    <row r="73" spans="1:105" ht="12" customHeight="1" x14ac:dyDescent="0.25">
      <c r="A73" s="60" t="s">
        <v>183</v>
      </c>
      <c r="B73" s="264">
        <v>21.230674910406819</v>
      </c>
      <c r="C73" s="264">
        <v>18.446636172331552</v>
      </c>
      <c r="D73" s="264">
        <v>20.033077912990521</v>
      </c>
      <c r="E73" s="264">
        <v>19.164033311415992</v>
      </c>
      <c r="F73" s="264">
        <v>19.449999397259571</v>
      </c>
      <c r="G73" s="264">
        <v>17.401830794245381</v>
      </c>
      <c r="H73" s="264">
        <v>20.198736417109782</v>
      </c>
      <c r="I73" s="264">
        <v>20.22359457927649</v>
      </c>
      <c r="J73" s="264">
        <v>18.273879055914549</v>
      </c>
      <c r="K73" s="264">
        <v>11.974661509605999</v>
      </c>
      <c r="L73" s="264">
        <v>15.41309388370802</v>
      </c>
      <c r="M73" s="264">
        <v>16.285858040981399</v>
      </c>
      <c r="N73" s="264">
        <v>14.32093490974637</v>
      </c>
      <c r="O73" s="264">
        <v>13.41775146367744</v>
      </c>
      <c r="P73" s="264">
        <v>13.341155030012001</v>
      </c>
      <c r="Q73" s="264">
        <v>16.966171445889302</v>
      </c>
      <c r="R73" s="264">
        <v>16.211247864953549</v>
      </c>
      <c r="S73" s="264">
        <v>19.28970454285292</v>
      </c>
      <c r="T73" s="264">
        <v>21.669479368121362</v>
      </c>
      <c r="U73" s="264">
        <v>17.303594272805881</v>
      </c>
      <c r="V73" s="264">
        <v>15.121169005873631</v>
      </c>
      <c r="W73" s="264">
        <v>15.730531540768609</v>
      </c>
      <c r="DA73" s="72" t="s">
        <v>320</v>
      </c>
    </row>
    <row r="74" spans="1:105" ht="12" customHeight="1" x14ac:dyDescent="0.25">
      <c r="A74" s="59" t="s">
        <v>33</v>
      </c>
      <c r="B74" s="232">
        <v>14.548545390437489</v>
      </c>
      <c r="C74" s="232">
        <v>13.46530028080519</v>
      </c>
      <c r="D74" s="232">
        <v>15.20672727049709</v>
      </c>
      <c r="E74" s="232">
        <v>14.36867431789786</v>
      </c>
      <c r="F74" s="232">
        <v>14.869061434399381</v>
      </c>
      <c r="G74" s="232">
        <v>13.47850650627613</v>
      </c>
      <c r="H74" s="232">
        <v>15.887457375616989</v>
      </c>
      <c r="I74" s="232">
        <v>15.923550779182371</v>
      </c>
      <c r="J74" s="232">
        <v>14.320010465157459</v>
      </c>
      <c r="K74" s="232">
        <v>8.8064995998506284</v>
      </c>
      <c r="L74" s="232">
        <v>11.76324720980568</v>
      </c>
      <c r="M74" s="232">
        <v>13.029638832569409</v>
      </c>
      <c r="N74" s="232">
        <v>10.98192039042639</v>
      </c>
      <c r="O74" s="232">
        <v>10.1725333060143</v>
      </c>
      <c r="P74" s="232">
        <v>10.504911829855541</v>
      </c>
      <c r="Q74" s="232">
        <v>13.03060140560676</v>
      </c>
      <c r="R74" s="232">
        <v>13.216346649706891</v>
      </c>
      <c r="S74" s="232">
        <v>14.986005393205341</v>
      </c>
      <c r="T74" s="232">
        <v>16.619096580689739</v>
      </c>
      <c r="U74" s="232">
        <v>12.99419016818624</v>
      </c>
      <c r="V74" s="232">
        <v>11.03684180968469</v>
      </c>
      <c r="W74" s="232">
        <v>12.3846516322639</v>
      </c>
      <c r="DA74" s="71" t="s">
        <v>321</v>
      </c>
    </row>
    <row r="75" spans="1:105" ht="12" customHeight="1" x14ac:dyDescent="0.25">
      <c r="A75" s="59" t="s">
        <v>160</v>
      </c>
      <c r="B75" s="232">
        <v>2.046169141781736</v>
      </c>
      <c r="C75" s="232">
        <v>1.294964812319747</v>
      </c>
      <c r="D75" s="232">
        <v>1.2210929122043319</v>
      </c>
      <c r="E75" s="232">
        <v>1.476819593892535</v>
      </c>
      <c r="F75" s="232">
        <v>1.331335454041193</v>
      </c>
      <c r="G75" s="232">
        <v>0.96775140357864808</v>
      </c>
      <c r="H75" s="232">
        <v>1.0116726720545359</v>
      </c>
      <c r="I75" s="232">
        <v>1.034418439773692</v>
      </c>
      <c r="J75" s="232">
        <v>1.0127473327589871</v>
      </c>
      <c r="K75" s="232">
        <v>0.7456883330763634</v>
      </c>
      <c r="L75" s="232">
        <v>1.0277630897835439</v>
      </c>
      <c r="M75" s="232">
        <v>0.91369043490453328</v>
      </c>
      <c r="N75" s="232">
        <v>0.77194012255512112</v>
      </c>
      <c r="O75" s="232">
        <v>0.6547119773519422</v>
      </c>
      <c r="P75" s="232">
        <v>0.62370924394268423</v>
      </c>
      <c r="Q75" s="232">
        <v>0.80655813184923786</v>
      </c>
      <c r="R75" s="232">
        <v>1.7575805114531411</v>
      </c>
      <c r="S75" s="232">
        <v>1.802265531543477</v>
      </c>
      <c r="T75" s="232">
        <v>1.8474293443600009</v>
      </c>
      <c r="U75" s="232">
        <v>1.5537152431676251</v>
      </c>
      <c r="V75" s="232">
        <v>1.281439360437941</v>
      </c>
      <c r="W75" s="232">
        <v>1.2898990991682771</v>
      </c>
      <c r="DA75" s="71" t="s">
        <v>322</v>
      </c>
    </row>
    <row r="76" spans="1:105" ht="12" customHeight="1" x14ac:dyDescent="0.25">
      <c r="A76" s="59" t="s">
        <v>70</v>
      </c>
      <c r="B76" s="232">
        <v>3.852740908141548</v>
      </c>
      <c r="C76" s="232">
        <v>3.108777998137096</v>
      </c>
      <c r="D76" s="232">
        <v>2.986990812265069</v>
      </c>
      <c r="E76" s="232">
        <v>2.8125806645950528</v>
      </c>
      <c r="F76" s="232">
        <v>2.673773190631124</v>
      </c>
      <c r="G76" s="232">
        <v>2.3429678524618618</v>
      </c>
      <c r="H76" s="232">
        <v>2.599853644923166</v>
      </c>
      <c r="I76" s="232">
        <v>2.5142627716769361</v>
      </c>
      <c r="J76" s="232">
        <v>2.1962136449034828</v>
      </c>
      <c r="K76" s="232">
        <v>1.8292000432354101</v>
      </c>
      <c r="L76" s="232">
        <v>2.0503133058220651</v>
      </c>
      <c r="M76" s="232">
        <v>1.7845768732483649</v>
      </c>
      <c r="N76" s="232">
        <v>1.8589029075494841</v>
      </c>
      <c r="O76" s="232">
        <v>1.816210170631523</v>
      </c>
      <c r="P76" s="232">
        <v>1.451268492413216</v>
      </c>
      <c r="Q76" s="232">
        <v>0.80914226658668142</v>
      </c>
      <c r="R76" s="232">
        <v>0.59812094751746026</v>
      </c>
      <c r="S76" s="232">
        <v>0.74985034299474362</v>
      </c>
      <c r="T76" s="232">
        <v>0.92622699797442809</v>
      </c>
      <c r="U76" s="232">
        <v>0.6133419106257687</v>
      </c>
      <c r="V76" s="232">
        <v>0.41806923907840482</v>
      </c>
      <c r="W76" s="232">
        <v>0.3829808358400375</v>
      </c>
      <c r="DA76" s="71" t="s">
        <v>323</v>
      </c>
    </row>
    <row r="77" spans="1:105" ht="12" customHeight="1" x14ac:dyDescent="0.25">
      <c r="A77" s="59" t="s">
        <v>162</v>
      </c>
      <c r="B77" s="232">
        <v>0.78321947004604631</v>
      </c>
      <c r="C77" s="232">
        <v>0.57759308106951901</v>
      </c>
      <c r="D77" s="232">
        <v>0.61826691802402867</v>
      </c>
      <c r="E77" s="232">
        <v>0.50595873503054767</v>
      </c>
      <c r="F77" s="232">
        <v>0.57582931818787253</v>
      </c>
      <c r="G77" s="232">
        <v>0.61260503192874149</v>
      </c>
      <c r="H77" s="232">
        <v>0.69975272451508286</v>
      </c>
      <c r="I77" s="232">
        <v>0.75136258864348326</v>
      </c>
      <c r="J77" s="232">
        <v>0.74490761309461684</v>
      </c>
      <c r="K77" s="232">
        <v>0.59327353344359268</v>
      </c>
      <c r="L77" s="232">
        <v>0.57177027829673466</v>
      </c>
      <c r="M77" s="232">
        <v>0.55795190025909103</v>
      </c>
      <c r="N77" s="232">
        <v>0.70817148921537476</v>
      </c>
      <c r="O77" s="232">
        <v>0.77429600967967538</v>
      </c>
      <c r="P77" s="232">
        <v>0.76126546380055959</v>
      </c>
      <c r="Q77" s="232">
        <v>2.3198696418466151</v>
      </c>
      <c r="R77" s="232">
        <v>0.63919975627605452</v>
      </c>
      <c r="S77" s="232">
        <v>1.751583275109357</v>
      </c>
      <c r="T77" s="232">
        <v>2.2767264450971938</v>
      </c>
      <c r="U77" s="232">
        <v>2.1423469508262492</v>
      </c>
      <c r="V77" s="232">
        <v>2.384818596672591</v>
      </c>
      <c r="W77" s="232">
        <v>1.6729999734964021</v>
      </c>
      <c r="DA77" s="71" t="s">
        <v>324</v>
      </c>
    </row>
    <row r="78" spans="1:105" ht="12" customHeight="1" x14ac:dyDescent="0.25">
      <c r="A78" s="60" t="s">
        <v>189</v>
      </c>
      <c r="B78" s="264">
        <v>24.296756395502062</v>
      </c>
      <c r="C78" s="264">
        <v>19.759274917975009</v>
      </c>
      <c r="D78" s="264">
        <v>18.68912474497057</v>
      </c>
      <c r="E78" s="264">
        <v>17.413915251764191</v>
      </c>
      <c r="F78" s="264">
        <v>17.601979527062209</v>
      </c>
      <c r="G78" s="264">
        <v>19.82280825553547</v>
      </c>
      <c r="H78" s="264">
        <v>20.483893995911568</v>
      </c>
      <c r="I78" s="264">
        <v>20.091574411654399</v>
      </c>
      <c r="J78" s="264">
        <v>20.06203575500011</v>
      </c>
      <c r="K78" s="264">
        <v>13.460187785223649</v>
      </c>
      <c r="L78" s="264">
        <v>16.13630151631104</v>
      </c>
      <c r="M78" s="264">
        <v>19.522760745508918</v>
      </c>
      <c r="N78" s="264">
        <v>17.558913558051689</v>
      </c>
      <c r="O78" s="264">
        <v>16.827383113151289</v>
      </c>
      <c r="P78" s="264">
        <v>16.4009590187305</v>
      </c>
      <c r="Q78" s="264">
        <v>19.97995757185118</v>
      </c>
      <c r="R78" s="264">
        <v>20.262540063636809</v>
      </c>
      <c r="S78" s="264">
        <v>22.200008053042001</v>
      </c>
      <c r="T78" s="264">
        <v>22.454733755372771</v>
      </c>
      <c r="U78" s="264">
        <v>19.719947725020649</v>
      </c>
      <c r="V78" s="264">
        <v>18.11764102645423</v>
      </c>
      <c r="W78" s="264">
        <v>19.32611090829116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17.281860422195479</v>
      </c>
      <c r="C79" s="263">
        <f t="shared" si="1"/>
        <v>14.492136889198886</v>
      </c>
      <c r="D79" s="263">
        <f t="shared" si="1"/>
        <v>14.724409209068636</v>
      </c>
      <c r="E79" s="263">
        <f t="shared" si="1"/>
        <v>13.916746024395071</v>
      </c>
      <c r="F79" s="263">
        <f t="shared" si="1"/>
        <v>14.068055478360851</v>
      </c>
      <c r="G79" s="263">
        <f t="shared" si="1"/>
        <v>14.039881900407266</v>
      </c>
      <c r="H79" s="263">
        <f t="shared" si="1"/>
        <v>16.714885478844685</v>
      </c>
      <c r="I79" s="263">
        <f t="shared" si="1"/>
        <v>16.470312374079906</v>
      </c>
      <c r="J79" s="263">
        <f t="shared" si="1"/>
        <v>15.764217468022741</v>
      </c>
      <c r="K79" s="263">
        <f t="shared" si="1"/>
        <v>9.853940956103159</v>
      </c>
      <c r="L79" s="263">
        <f t="shared" si="1"/>
        <v>12.828637361114454</v>
      </c>
      <c r="M79" s="263">
        <f t="shared" si="1"/>
        <v>13.9096609772824</v>
      </c>
      <c r="N79" s="263">
        <f t="shared" si="1"/>
        <v>12.542501407154294</v>
      </c>
      <c r="O79" s="263">
        <f t="shared" si="1"/>
        <v>11.307776843890982</v>
      </c>
      <c r="P79" s="263">
        <f t="shared" si="1"/>
        <v>11.071708545218996</v>
      </c>
      <c r="Q79" s="263">
        <f t="shared" si="1"/>
        <v>13.592769620651573</v>
      </c>
      <c r="R79" s="263">
        <f t="shared" si="1"/>
        <v>13.363255084517274</v>
      </c>
      <c r="S79" s="263">
        <f t="shared" si="1"/>
        <v>15.242247752276139</v>
      </c>
      <c r="T79" s="263">
        <f t="shared" si="1"/>
        <v>16.354058912841619</v>
      </c>
      <c r="U79" s="263">
        <f t="shared" si="1"/>
        <v>13.696289367029085</v>
      </c>
      <c r="V79" s="263">
        <f t="shared" si="1"/>
        <v>13.428492794000231</v>
      </c>
      <c r="W79" s="263">
        <f t="shared" si="1"/>
        <v>14.045489293905835</v>
      </c>
      <c r="DA79" s="70"/>
    </row>
    <row r="80" spans="1:105" ht="12" customHeight="1" x14ac:dyDescent="0.25">
      <c r="A80" s="60" t="s">
        <v>192</v>
      </c>
      <c r="B80" s="264">
        <v>5.3484477168641744</v>
      </c>
      <c r="C80" s="264">
        <v>4.7307650597093076</v>
      </c>
      <c r="D80" s="264">
        <v>5.2354138500064922</v>
      </c>
      <c r="E80" s="264">
        <v>5.0282718995158922</v>
      </c>
      <c r="F80" s="264">
        <v>5.1221708230166074</v>
      </c>
      <c r="G80" s="264">
        <v>4.5261357000079183</v>
      </c>
      <c r="H80" s="264">
        <v>5.3162134095556057</v>
      </c>
      <c r="I80" s="264">
        <v>5.3275813049514911</v>
      </c>
      <c r="J80" s="264">
        <v>4.8003859754029987</v>
      </c>
      <c r="K80" s="264">
        <v>3.1126543758491052</v>
      </c>
      <c r="L80" s="264">
        <v>4.0528773395733682</v>
      </c>
      <c r="M80" s="264">
        <v>4.2951670733832374</v>
      </c>
      <c r="N80" s="264">
        <v>3.7191718734065571</v>
      </c>
      <c r="O80" s="264">
        <v>3.4714790895125089</v>
      </c>
      <c r="P80" s="264">
        <v>3.487753388954641</v>
      </c>
      <c r="Q80" s="264">
        <v>4.5024985318197199</v>
      </c>
      <c r="R80" s="264">
        <v>4.3227367097145617</v>
      </c>
      <c r="S80" s="264">
        <v>5.1431097945688311</v>
      </c>
      <c r="T80" s="264">
        <v>5.7806998733418897</v>
      </c>
      <c r="U80" s="264">
        <v>4.6139465962558273</v>
      </c>
      <c r="V80" s="264">
        <v>4.0348246277353912</v>
      </c>
      <c r="W80" s="264">
        <v>4.2052538214537707</v>
      </c>
      <c r="DA80" s="72" t="s">
        <v>326</v>
      </c>
    </row>
    <row r="81" spans="1:105" ht="12" customHeight="1" x14ac:dyDescent="0.25">
      <c r="A81" s="59" t="s">
        <v>33</v>
      </c>
      <c r="B81" s="232">
        <v>4.4776401134356432</v>
      </c>
      <c r="C81" s="232">
        <v>4.1531986646025114</v>
      </c>
      <c r="D81" s="232">
        <v>4.6704859651833921</v>
      </c>
      <c r="E81" s="232">
        <v>4.4185432858179912</v>
      </c>
      <c r="F81" s="232">
        <v>4.5398691998340892</v>
      </c>
      <c r="G81" s="232">
        <v>4.0511391674582908</v>
      </c>
      <c r="H81" s="232">
        <v>4.7992315783522947</v>
      </c>
      <c r="I81" s="232">
        <v>4.7903564268423278</v>
      </c>
      <c r="J81" s="232">
        <v>4.2755944751460744</v>
      </c>
      <c r="K81" s="232">
        <v>2.7018573385006031</v>
      </c>
      <c r="L81" s="232">
        <v>3.5677453340301311</v>
      </c>
      <c r="M81" s="232">
        <v>3.8592780213278619</v>
      </c>
      <c r="N81" s="232">
        <v>3.2774470026127052</v>
      </c>
      <c r="O81" s="232">
        <v>3.0438832019988249</v>
      </c>
      <c r="P81" s="232">
        <v>3.081487928365688</v>
      </c>
      <c r="Q81" s="232">
        <v>3.6312531868562741</v>
      </c>
      <c r="R81" s="232">
        <v>3.659150862803771</v>
      </c>
      <c r="S81" s="232">
        <v>4.1572425698927731</v>
      </c>
      <c r="T81" s="232">
        <v>4.6313860423021644</v>
      </c>
      <c r="U81" s="232">
        <v>3.5921865168114482</v>
      </c>
      <c r="V81" s="232">
        <v>3.0287301217056108</v>
      </c>
      <c r="W81" s="232">
        <v>3.3934146630463138</v>
      </c>
      <c r="DA81" s="71" t="s">
        <v>327</v>
      </c>
    </row>
    <row r="82" spans="1:105" ht="12" customHeight="1" x14ac:dyDescent="0.25">
      <c r="A82" s="59" t="s">
        <v>160</v>
      </c>
      <c r="B82" s="232">
        <v>0.62975430066968174</v>
      </c>
      <c r="C82" s="232">
        <v>0.39941523895314218</v>
      </c>
      <c r="D82" s="232">
        <v>0.37503778473754551</v>
      </c>
      <c r="E82" s="232">
        <v>0.45414010761105328</v>
      </c>
      <c r="F82" s="232">
        <v>0.40648758155412729</v>
      </c>
      <c r="G82" s="232">
        <v>0.29087018013269189</v>
      </c>
      <c r="H82" s="232">
        <v>0.30560279847747629</v>
      </c>
      <c r="I82" s="232">
        <v>0.3111889483526713</v>
      </c>
      <c r="J82" s="232">
        <v>0.30238084750000488</v>
      </c>
      <c r="K82" s="232">
        <v>0.22877915023022621</v>
      </c>
      <c r="L82" s="232">
        <v>0.3117163911175001</v>
      </c>
      <c r="M82" s="232">
        <v>0.27062802423274901</v>
      </c>
      <c r="N82" s="232">
        <v>0.23037799864860739</v>
      </c>
      <c r="O82" s="232">
        <v>0.19590663702528971</v>
      </c>
      <c r="P82" s="232">
        <v>0.182957509510663</v>
      </c>
      <c r="Q82" s="232">
        <v>0.22476451358585681</v>
      </c>
      <c r="R82" s="232">
        <v>0.48661346553538548</v>
      </c>
      <c r="S82" s="232">
        <v>0.49996345212714549</v>
      </c>
      <c r="T82" s="232">
        <v>0.5148389648057059</v>
      </c>
      <c r="U82" s="232">
        <v>0.42951772101471453</v>
      </c>
      <c r="V82" s="232">
        <v>0.3516525883964301</v>
      </c>
      <c r="W82" s="232">
        <v>0.35343444829442711</v>
      </c>
      <c r="DA82" s="71" t="s">
        <v>328</v>
      </c>
    </row>
    <row r="83" spans="1:105" ht="12" customHeight="1" x14ac:dyDescent="0.25">
      <c r="A83" s="59" t="s">
        <v>162</v>
      </c>
      <c r="B83" s="232">
        <v>0.24105330275884879</v>
      </c>
      <c r="C83" s="232">
        <v>0.17815115615365479</v>
      </c>
      <c r="D83" s="232">
        <v>0.18989010008555399</v>
      </c>
      <c r="E83" s="232">
        <v>0.15558850608684821</v>
      </c>
      <c r="F83" s="232">
        <v>0.17581404162839029</v>
      </c>
      <c r="G83" s="232">
        <v>0.1841263524169359</v>
      </c>
      <c r="H83" s="232">
        <v>0.21137903272583419</v>
      </c>
      <c r="I83" s="232">
        <v>0.22603592975649181</v>
      </c>
      <c r="J83" s="232">
        <v>0.22241065275692001</v>
      </c>
      <c r="K83" s="232">
        <v>0.1820178871182758</v>
      </c>
      <c r="L83" s="232">
        <v>0.17341561442573669</v>
      </c>
      <c r="M83" s="232">
        <v>0.16526102782262631</v>
      </c>
      <c r="N83" s="232">
        <v>0.21134687214524489</v>
      </c>
      <c r="O83" s="232">
        <v>0.23168925048839459</v>
      </c>
      <c r="P83" s="232">
        <v>0.22330795107828991</v>
      </c>
      <c r="Q83" s="232">
        <v>0.64648083137758905</v>
      </c>
      <c r="R83" s="232">
        <v>0.17697238137540511</v>
      </c>
      <c r="S83" s="232">
        <v>0.48590377254891243</v>
      </c>
      <c r="T83" s="232">
        <v>0.63447486623401994</v>
      </c>
      <c r="U83" s="232">
        <v>0.59224235842966388</v>
      </c>
      <c r="V83" s="232">
        <v>0.65444191763334958</v>
      </c>
      <c r="W83" s="232">
        <v>0.45840471011302908</v>
      </c>
      <c r="DA83" s="71" t="s">
        <v>329</v>
      </c>
    </row>
    <row r="84" spans="1:105" ht="12" customHeight="1" x14ac:dyDescent="0.25">
      <c r="A84" s="60" t="s">
        <v>197</v>
      </c>
      <c r="B84" s="264">
        <v>4.4555427091747637</v>
      </c>
      <c r="C84" s="264">
        <v>3.666877648781973</v>
      </c>
      <c r="D84" s="264">
        <v>3.7489506229212659</v>
      </c>
      <c r="E84" s="264">
        <v>3.5334819653280838</v>
      </c>
      <c r="F84" s="264">
        <v>3.5715921982462042</v>
      </c>
      <c r="G84" s="264">
        <v>3.5557452233903519</v>
      </c>
      <c r="H84" s="264">
        <v>5.2109638294750269</v>
      </c>
      <c r="I84" s="264">
        <v>5.098488554194101</v>
      </c>
      <c r="J84" s="264">
        <v>4.9738128789484062</v>
      </c>
      <c r="K84" s="264">
        <v>2.6116654143461449</v>
      </c>
      <c r="L84" s="264">
        <v>3.8816849913629952</v>
      </c>
      <c r="M84" s="264">
        <v>3.8320035042072971</v>
      </c>
      <c r="N84" s="264">
        <v>3.583043084381329</v>
      </c>
      <c r="O84" s="264">
        <v>2.8011125894956201</v>
      </c>
      <c r="P84" s="264">
        <v>2.7729336028798972</v>
      </c>
      <c r="Q84" s="264">
        <v>3.5224325564660188</v>
      </c>
      <c r="R84" s="264">
        <v>3.4305194150601621</v>
      </c>
      <c r="S84" s="264">
        <v>3.9406710341658808</v>
      </c>
      <c r="T84" s="264">
        <v>4.3157059839731344</v>
      </c>
      <c r="U84" s="264">
        <v>3.6308502642622891</v>
      </c>
      <c r="V84" s="264">
        <v>4.4218251284385186</v>
      </c>
      <c r="W84" s="264">
        <v>4.5448496930891</v>
      </c>
      <c r="DA84" s="72" t="s">
        <v>330</v>
      </c>
    </row>
    <row r="85" spans="1:105" ht="12" customHeight="1" x14ac:dyDescent="0.25">
      <c r="A85" s="64" t="s">
        <v>30</v>
      </c>
      <c r="B85" s="231">
        <v>0.13420542879363309</v>
      </c>
      <c r="C85" s="231">
        <v>5.8921858423157621E-2</v>
      </c>
      <c r="D85" s="231">
        <v>5.213027360487562E-2</v>
      </c>
      <c r="E85" s="231">
        <v>4.7313689034694503E-2</v>
      </c>
      <c r="F85" s="231">
        <v>4.3661100074406239E-2</v>
      </c>
      <c r="G85" s="231">
        <v>4.7336671535018519E-2</v>
      </c>
      <c r="H85" s="231">
        <v>3.4676140295483569E-2</v>
      </c>
      <c r="I85" s="231">
        <v>3.5887979703595543E-2</v>
      </c>
      <c r="J85" s="231">
        <v>2.7234780596451229E-2</v>
      </c>
      <c r="K85" s="231">
        <v>4.1119870854465827E-2</v>
      </c>
      <c r="L85" s="231">
        <v>2.952322188598579E-2</v>
      </c>
      <c r="M85" s="231">
        <v>3.9844750567849717E-2</v>
      </c>
      <c r="N85" s="231">
        <v>2.3826433269292409E-2</v>
      </c>
      <c r="O85" s="231">
        <v>4.1656752818836712E-2</v>
      </c>
      <c r="P85" s="231">
        <v>3.1773097975619849E-2</v>
      </c>
      <c r="Q85" s="231">
        <v>3.5084904836818552E-2</v>
      </c>
      <c r="R85" s="231">
        <v>4.9620140714521761E-2</v>
      </c>
      <c r="S85" s="231">
        <v>6.032775982494902E-2</v>
      </c>
      <c r="T85" s="231">
        <v>6.7401063164431826E-2</v>
      </c>
      <c r="U85" s="231">
        <v>4.5877247133560721E-2</v>
      </c>
      <c r="V85" s="231">
        <v>2.0484851873615852E-2</v>
      </c>
      <c r="W85" s="231">
        <v>2.181910333244828E-2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2.0778253201444912</v>
      </c>
      <c r="C87" s="231">
        <v>1.862619697438374</v>
      </c>
      <c r="D87" s="231">
        <v>2.0956758845424028</v>
      </c>
      <c r="E87" s="231">
        <v>1.9642490459736399</v>
      </c>
      <c r="F87" s="231">
        <v>2.037587330100723</v>
      </c>
      <c r="G87" s="231">
        <v>1.916308040307257</v>
      </c>
      <c r="H87" s="231">
        <v>1.544936808877178</v>
      </c>
      <c r="I87" s="231">
        <v>1.5741665316725439</v>
      </c>
      <c r="J87" s="231">
        <v>1.3918229313885859</v>
      </c>
      <c r="K87" s="231">
        <v>1.1928612641154199</v>
      </c>
      <c r="L87" s="231">
        <v>1.2420807565102789</v>
      </c>
      <c r="M87" s="231">
        <v>1.7771874894201849</v>
      </c>
      <c r="N87" s="231">
        <v>1.2860068859386371</v>
      </c>
      <c r="O87" s="231">
        <v>1.5287287261572691</v>
      </c>
      <c r="P87" s="231">
        <v>1.582261396552112</v>
      </c>
      <c r="Q87" s="231">
        <v>1.923555029303111</v>
      </c>
      <c r="R87" s="231">
        <v>1.998412343800843</v>
      </c>
      <c r="S87" s="231">
        <v>2.2570808587532971</v>
      </c>
      <c r="T87" s="231">
        <v>2.4303361885058128</v>
      </c>
      <c r="U87" s="231">
        <v>1.809075048009404</v>
      </c>
      <c r="V87" s="231">
        <v>1.146995097620868</v>
      </c>
      <c r="W87" s="231">
        <v>1.396350883786255</v>
      </c>
      <c r="DA87" s="73" t="s">
        <v>333</v>
      </c>
    </row>
    <row r="88" spans="1:105" ht="12" customHeight="1" x14ac:dyDescent="0.25">
      <c r="A88" s="64" t="s">
        <v>160</v>
      </c>
      <c r="B88" s="231">
        <v>0.29779153937285291</v>
      </c>
      <c r="C88" s="231">
        <v>0.18253555864023979</v>
      </c>
      <c r="D88" s="231">
        <v>0.1714819574655039</v>
      </c>
      <c r="E88" s="231">
        <v>0.20572575205620289</v>
      </c>
      <c r="F88" s="231">
        <v>0.18590948009323291</v>
      </c>
      <c r="G88" s="231">
        <v>0.14020668532421149</v>
      </c>
      <c r="H88" s="231">
        <v>0.1002484586585102</v>
      </c>
      <c r="I88" s="231">
        <v>0.1042049559442054</v>
      </c>
      <c r="J88" s="231">
        <v>0.1003051249727836</v>
      </c>
      <c r="K88" s="231">
        <v>0.1029260550722977</v>
      </c>
      <c r="L88" s="231">
        <v>0.1105851952705133</v>
      </c>
      <c r="M88" s="231">
        <v>0.1269934469162384</v>
      </c>
      <c r="N88" s="231">
        <v>9.2114920263552474E-2</v>
      </c>
      <c r="O88" s="231">
        <v>0.1002612131123039</v>
      </c>
      <c r="P88" s="231">
        <v>9.573028781845061E-2</v>
      </c>
      <c r="Q88" s="231">
        <v>0.1213269254096116</v>
      </c>
      <c r="R88" s="231">
        <v>0.27081347743013429</v>
      </c>
      <c r="S88" s="231">
        <v>0.27660585780784352</v>
      </c>
      <c r="T88" s="231">
        <v>0.27530122427818932</v>
      </c>
      <c r="U88" s="231">
        <v>0.22042464746502469</v>
      </c>
      <c r="V88" s="231">
        <v>0.1357050990764429</v>
      </c>
      <c r="W88" s="231">
        <v>0.14819988680880439</v>
      </c>
      <c r="DA88" s="73" t="s">
        <v>334</v>
      </c>
    </row>
    <row r="89" spans="1:105" ht="12" customHeight="1" x14ac:dyDescent="0.25">
      <c r="A89" s="64" t="s">
        <v>70</v>
      </c>
      <c r="B89" s="231">
        <v>0.54359820999306196</v>
      </c>
      <c r="C89" s="231">
        <v>0.42483140232435712</v>
      </c>
      <c r="D89" s="231">
        <v>0.40666893507635421</v>
      </c>
      <c r="E89" s="231">
        <v>0.37984252954472431</v>
      </c>
      <c r="F89" s="231">
        <v>0.36197284639790539</v>
      </c>
      <c r="G89" s="231">
        <v>0.32908541264823671</v>
      </c>
      <c r="H89" s="231">
        <v>0.2497606268455366</v>
      </c>
      <c r="I89" s="231">
        <v>0.2455501338568305</v>
      </c>
      <c r="J89" s="231">
        <v>0.21087931904181301</v>
      </c>
      <c r="K89" s="231">
        <v>0.24477472542002909</v>
      </c>
      <c r="L89" s="231">
        <v>0.2138757730553989</v>
      </c>
      <c r="M89" s="231">
        <v>0.24046666655365859</v>
      </c>
      <c r="N89" s="231">
        <v>0.21505050288879171</v>
      </c>
      <c r="O89" s="231">
        <v>0.26964114471432798</v>
      </c>
      <c r="P89" s="231">
        <v>0.21594956837731541</v>
      </c>
      <c r="Q89" s="231">
        <v>0.11800048583914891</v>
      </c>
      <c r="R89" s="231">
        <v>8.9347303060636263E-2</v>
      </c>
      <c r="S89" s="231">
        <v>0.1115718361820741</v>
      </c>
      <c r="T89" s="231">
        <v>0.13381202120450791</v>
      </c>
      <c r="U89" s="231">
        <v>8.4358482717598757E-2</v>
      </c>
      <c r="V89" s="231">
        <v>4.2922371649651431E-2</v>
      </c>
      <c r="W89" s="231">
        <v>4.2658596713830647E-2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0.1234076552947054</v>
      </c>
      <c r="H90" s="231">
        <v>2.626708866429865</v>
      </c>
      <c r="I90" s="231">
        <v>2.4637010863111719</v>
      </c>
      <c r="J90" s="231">
        <v>2.6261386142237519</v>
      </c>
      <c r="K90" s="231">
        <v>0.53076106604888895</v>
      </c>
      <c r="L90" s="231">
        <v>1.800434394319484</v>
      </c>
      <c r="M90" s="231">
        <v>1.069750471330023</v>
      </c>
      <c r="N90" s="231">
        <v>1.2818102454958771</v>
      </c>
      <c r="O90" s="231">
        <v>7.4364894620915234E-4</v>
      </c>
      <c r="P90" s="231">
        <v>1.289773857498376E-3</v>
      </c>
      <c r="Q90" s="231">
        <v>1.342236665342091E-3</v>
      </c>
      <c r="R90" s="231">
        <v>6.0492576629495518E-3</v>
      </c>
      <c r="S90" s="231">
        <v>5.5801692298368616E-3</v>
      </c>
      <c r="T90" s="231">
        <v>0.15425975168284681</v>
      </c>
      <c r="U90" s="231">
        <v>0.30909917764249961</v>
      </c>
      <c r="V90" s="231">
        <v>0.2060285589534159</v>
      </c>
      <c r="W90" s="231">
        <v>0.10874569580576959</v>
      </c>
      <c r="DA90" s="73" t="s">
        <v>336</v>
      </c>
    </row>
    <row r="91" spans="1:105" ht="12" customHeight="1" x14ac:dyDescent="0.25">
      <c r="A91" s="64" t="s">
        <v>162</v>
      </c>
      <c r="B91" s="231">
        <v>0.1115907877715191</v>
      </c>
      <c r="C91" s="231">
        <v>7.9704994907509208E-2</v>
      </c>
      <c r="D91" s="231">
        <v>8.5000166316262879E-2</v>
      </c>
      <c r="E91" s="231">
        <v>6.9000200931643482E-2</v>
      </c>
      <c r="F91" s="231">
        <v>7.8719414692022524E-2</v>
      </c>
      <c r="G91" s="231">
        <v>8.6887943143781454E-2</v>
      </c>
      <c r="H91" s="231">
        <v>6.7882265470001035E-2</v>
      </c>
      <c r="I91" s="231">
        <v>7.4099577577105988E-2</v>
      </c>
      <c r="J91" s="231">
        <v>7.2226816416568945E-2</v>
      </c>
      <c r="K91" s="231">
        <v>8.0167252233235703E-2</v>
      </c>
      <c r="L91" s="231">
        <v>6.0228159664518603E-2</v>
      </c>
      <c r="M91" s="231">
        <v>7.5919447386536151E-2</v>
      </c>
      <c r="N91" s="231">
        <v>8.2729204570306816E-2</v>
      </c>
      <c r="O91" s="231">
        <v>0.11608169332119769</v>
      </c>
      <c r="P91" s="231">
        <v>0.11438718069681909</v>
      </c>
      <c r="Q91" s="231">
        <v>0.34163247251429629</v>
      </c>
      <c r="R91" s="231">
        <v>9.6419681083689882E-2</v>
      </c>
      <c r="S91" s="231">
        <v>0.26317669604727723</v>
      </c>
      <c r="T91" s="231">
        <v>0.33214307468542859</v>
      </c>
      <c r="U91" s="231">
        <v>0.29754494646007551</v>
      </c>
      <c r="V91" s="231">
        <v>0.24724499050189361</v>
      </c>
      <c r="W91" s="231">
        <v>0.18817508073892411</v>
      </c>
      <c r="DA91" s="73" t="s">
        <v>337</v>
      </c>
    </row>
    <row r="92" spans="1:105" ht="12" customHeight="1" x14ac:dyDescent="0.25">
      <c r="A92" s="64" t="s">
        <v>36</v>
      </c>
      <c r="B92" s="231">
        <v>1.290531423099206</v>
      </c>
      <c r="C92" s="231">
        <v>1.058264137048335</v>
      </c>
      <c r="D92" s="231">
        <v>0.93799340591586711</v>
      </c>
      <c r="E92" s="231">
        <v>0.86735074778717958</v>
      </c>
      <c r="F92" s="231">
        <v>0.86374202688791324</v>
      </c>
      <c r="G92" s="231">
        <v>0.91251281513714178</v>
      </c>
      <c r="H92" s="231">
        <v>0.58675066289845157</v>
      </c>
      <c r="I92" s="231">
        <v>0.60087828912864705</v>
      </c>
      <c r="J92" s="231">
        <v>0.5452052923084505</v>
      </c>
      <c r="K92" s="231">
        <v>0.41905518060180869</v>
      </c>
      <c r="L92" s="231">
        <v>0.42495749065681487</v>
      </c>
      <c r="M92" s="231">
        <v>0.50184123203280628</v>
      </c>
      <c r="N92" s="231">
        <v>0.60150489195487244</v>
      </c>
      <c r="O92" s="231">
        <v>0.74399941042547502</v>
      </c>
      <c r="P92" s="231">
        <v>0.73154229760208112</v>
      </c>
      <c r="Q92" s="231">
        <v>0.98149050189769071</v>
      </c>
      <c r="R92" s="231">
        <v>0.91985721130738651</v>
      </c>
      <c r="S92" s="231">
        <v>0.96632785632060281</v>
      </c>
      <c r="T92" s="231">
        <v>0.92245266045191621</v>
      </c>
      <c r="U92" s="231">
        <v>0.86447071483412596</v>
      </c>
      <c r="V92" s="231">
        <v>0.61419225355856299</v>
      </c>
      <c r="W92" s="231">
        <v>0.58091951123878693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2.0311093769389912E-2</v>
      </c>
      <c r="W93" s="231">
        <v>1.518843106615316E-2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1.987940811434677</v>
      </c>
      <c r="W94" s="231">
        <v>2.0427925035981271</v>
      </c>
      <c r="DA94" s="73" t="s">
        <v>340</v>
      </c>
    </row>
    <row r="95" spans="1:105" ht="12" customHeight="1" x14ac:dyDescent="0.25">
      <c r="A95" s="61" t="s">
        <v>209</v>
      </c>
      <c r="B95" s="265">
        <v>7.4778699961565387</v>
      </c>
      <c r="C95" s="265">
        <v>6.0944941807076054</v>
      </c>
      <c r="D95" s="265">
        <v>5.7400447361408764</v>
      </c>
      <c r="E95" s="265">
        <v>5.3549921595510943</v>
      </c>
      <c r="F95" s="265">
        <v>5.3742924570980399</v>
      </c>
      <c r="G95" s="265">
        <v>5.9580009770089966</v>
      </c>
      <c r="H95" s="265">
        <v>6.1877082398140519</v>
      </c>
      <c r="I95" s="265">
        <v>6.0442425149343144</v>
      </c>
      <c r="J95" s="265">
        <v>5.9900186136713369</v>
      </c>
      <c r="K95" s="265">
        <v>4.1296211659079098</v>
      </c>
      <c r="L95" s="265">
        <v>4.8940750301780911</v>
      </c>
      <c r="M95" s="265">
        <v>5.7824903996918637</v>
      </c>
      <c r="N95" s="265">
        <v>5.2402864493664092</v>
      </c>
      <c r="O95" s="265">
        <v>5.0351851648828534</v>
      </c>
      <c r="P95" s="265">
        <v>4.8110215533844576</v>
      </c>
      <c r="Q95" s="265">
        <v>5.5678385323658341</v>
      </c>
      <c r="R95" s="265">
        <v>5.6099989597425486</v>
      </c>
      <c r="S95" s="265">
        <v>6.158466923541428</v>
      </c>
      <c r="T95" s="265">
        <v>6.2576530555265961</v>
      </c>
      <c r="U95" s="265">
        <v>5.4514925065109683</v>
      </c>
      <c r="V95" s="265">
        <v>4.9718430378263223</v>
      </c>
      <c r="W95" s="265">
        <v>5.295385779362964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1</v>
      </c>
      <c r="E100" s="234">
        <f t="shared" si="2"/>
        <v>1</v>
      </c>
      <c r="F100" s="234">
        <f t="shared" si="2"/>
        <v>1</v>
      </c>
      <c r="G100" s="234">
        <f t="shared" si="2"/>
        <v>1</v>
      </c>
      <c r="H100" s="234">
        <f t="shared" si="2"/>
        <v>0.99999999999999967</v>
      </c>
      <c r="I100" s="234">
        <f t="shared" si="2"/>
        <v>0.99999999999999989</v>
      </c>
      <c r="J100" s="234">
        <f t="shared" si="2"/>
        <v>0.99999999999999989</v>
      </c>
      <c r="K100" s="234">
        <f t="shared" si="2"/>
        <v>1.0000000000000002</v>
      </c>
      <c r="L100" s="234">
        <f t="shared" si="2"/>
        <v>0.99999999999999978</v>
      </c>
      <c r="M100" s="234">
        <f t="shared" si="2"/>
        <v>1.0000000000000002</v>
      </c>
      <c r="N100" s="234">
        <f t="shared" si="2"/>
        <v>1</v>
      </c>
      <c r="O100" s="234">
        <f t="shared" si="2"/>
        <v>1</v>
      </c>
      <c r="P100" s="234">
        <f t="shared" si="2"/>
        <v>0.99999999999999989</v>
      </c>
      <c r="Q100" s="234">
        <f t="shared" si="2"/>
        <v>0.99999999999999978</v>
      </c>
      <c r="R100" s="234">
        <f t="shared" si="2"/>
        <v>1</v>
      </c>
      <c r="S100" s="234">
        <f t="shared" si="2"/>
        <v>1.0000000000000002</v>
      </c>
      <c r="T100" s="234">
        <f t="shared" si="2"/>
        <v>1</v>
      </c>
      <c r="U100" s="234">
        <f t="shared" si="2"/>
        <v>1</v>
      </c>
      <c r="V100" s="234">
        <f t="shared" si="2"/>
        <v>0.99999999999999989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2.8846227456004532E-3</v>
      </c>
      <c r="C101" s="268">
        <f t="shared" si="3"/>
        <v>3.0084803158888286E-3</v>
      </c>
      <c r="D101" s="268">
        <f t="shared" si="3"/>
        <v>3.0168066088268738E-3</v>
      </c>
      <c r="E101" s="268">
        <f t="shared" si="3"/>
        <v>3.0310621036226562E-3</v>
      </c>
      <c r="F101" s="268">
        <f t="shared" si="3"/>
        <v>3.0443301660493089E-3</v>
      </c>
      <c r="G101" s="268">
        <f t="shared" si="3"/>
        <v>3.0767792415929349E-3</v>
      </c>
      <c r="H101" s="268">
        <f t="shared" si="3"/>
        <v>3.0506143919867678E-3</v>
      </c>
      <c r="I101" s="268">
        <f t="shared" si="3"/>
        <v>3.0286270678523122E-3</v>
      </c>
      <c r="J101" s="268">
        <f t="shared" si="3"/>
        <v>3.0573669104758698E-3</v>
      </c>
      <c r="K101" s="268">
        <f t="shared" si="3"/>
        <v>3.1596706396255082E-3</v>
      </c>
      <c r="L101" s="268">
        <f t="shared" si="3"/>
        <v>3.0886820664748505E-3</v>
      </c>
      <c r="M101" s="268">
        <f t="shared" si="3"/>
        <v>3.1550280035822437E-3</v>
      </c>
      <c r="N101" s="268">
        <f t="shared" si="3"/>
        <v>3.08125840016295E-3</v>
      </c>
      <c r="O101" s="268">
        <f t="shared" si="3"/>
        <v>3.1367393889389816E-3</v>
      </c>
      <c r="P101" s="268">
        <f t="shared" si="3"/>
        <v>3.1086316554249623E-3</v>
      </c>
      <c r="Q101" s="268">
        <f t="shared" si="3"/>
        <v>3.0320016200126127E-3</v>
      </c>
      <c r="R101" s="268">
        <f t="shared" si="3"/>
        <v>3.0443973445779156E-3</v>
      </c>
      <c r="S101" s="268">
        <f t="shared" si="3"/>
        <v>3.0640939757538939E-3</v>
      </c>
      <c r="T101" s="268">
        <f t="shared" si="3"/>
        <v>3.0419110202996066E-3</v>
      </c>
      <c r="U101" s="268">
        <f t="shared" si="3"/>
        <v>3.0103748378861816E-3</v>
      </c>
      <c r="V101" s="268">
        <f t="shared" si="3"/>
        <v>2.9978398391947354E-3</v>
      </c>
      <c r="W101" s="268">
        <f t="shared" si="3"/>
        <v>3.0443763416922219E-3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3.9900787427635031E-4</v>
      </c>
      <c r="C102" s="269">
        <f t="shared" si="4"/>
        <v>4.1614014778045856E-4</v>
      </c>
      <c r="D102" s="269">
        <f t="shared" si="4"/>
        <v>4.1729186040938998E-4</v>
      </c>
      <c r="E102" s="269">
        <f t="shared" si="4"/>
        <v>4.1926371433167445E-4</v>
      </c>
      <c r="F102" s="269">
        <f t="shared" si="4"/>
        <v>4.2109898426175414E-4</v>
      </c>
      <c r="G102" s="269">
        <f t="shared" si="4"/>
        <v>4.2558741751516361E-4</v>
      </c>
      <c r="H102" s="269">
        <f t="shared" si="4"/>
        <v>4.2196823332962683E-4</v>
      </c>
      <c r="I102" s="269">
        <f t="shared" si="4"/>
        <v>4.1892689439638374E-4</v>
      </c>
      <c r="J102" s="269">
        <f t="shared" si="4"/>
        <v>4.2290225773627005E-4</v>
      </c>
      <c r="K102" s="269">
        <f t="shared" si="4"/>
        <v>4.3705315270539473E-4</v>
      </c>
      <c r="L102" s="269">
        <f t="shared" si="4"/>
        <v>4.2723384454319038E-4</v>
      </c>
      <c r="M102" s="269">
        <f t="shared" si="4"/>
        <v>4.3641097225338038E-4</v>
      </c>
      <c r="N102" s="269">
        <f t="shared" si="4"/>
        <v>4.2620698537452931E-4</v>
      </c>
      <c r="O102" s="269">
        <f t="shared" si="4"/>
        <v>4.3388124760796625E-4</v>
      </c>
      <c r="P102" s="269">
        <f t="shared" si="4"/>
        <v>4.2999331910249382E-4</v>
      </c>
      <c r="Q102" s="269">
        <f t="shared" si="4"/>
        <v>4.1939367047175445E-4</v>
      </c>
      <c r="R102" s="269">
        <f t="shared" si="4"/>
        <v>4.2110827655549948E-4</v>
      </c>
      <c r="S102" s="269">
        <f t="shared" si="4"/>
        <v>4.2383276139426016E-4</v>
      </c>
      <c r="T102" s="269">
        <f t="shared" si="4"/>
        <v>4.2076436227188584E-4</v>
      </c>
      <c r="U102" s="269">
        <f t="shared" si="4"/>
        <v>4.2458498492358121E-4</v>
      </c>
      <c r="V102" s="269">
        <f t="shared" si="4"/>
        <v>4.180063727690885E-4</v>
      </c>
      <c r="W102" s="269">
        <f t="shared" si="4"/>
        <v>4.2110537138643123E-4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5.5098790591033925E-2</v>
      </c>
      <c r="C103" s="269">
        <f t="shared" si="5"/>
        <v>5.7464577361190199E-2</v>
      </c>
      <c r="D103" s="269">
        <f t="shared" si="5"/>
        <v>5.7623616761296383E-2</v>
      </c>
      <c r="E103" s="269">
        <f t="shared" si="5"/>
        <v>5.7895909047600523E-2</v>
      </c>
      <c r="F103" s="269">
        <f t="shared" si="5"/>
        <v>5.8149340521199591E-2</v>
      </c>
      <c r="G103" s="269">
        <f t="shared" si="5"/>
        <v>5.8769145943235325E-2</v>
      </c>
      <c r="H103" s="269">
        <f t="shared" si="5"/>
        <v>5.8269374674533116E-2</v>
      </c>
      <c r="I103" s="269">
        <f t="shared" si="5"/>
        <v>5.7849397757277897E-2</v>
      </c>
      <c r="J103" s="269">
        <f t="shared" si="5"/>
        <v>5.8398353620830561E-2</v>
      </c>
      <c r="K103" s="269">
        <f t="shared" si="5"/>
        <v>6.0352443374055556E-2</v>
      </c>
      <c r="L103" s="269">
        <f t="shared" si="5"/>
        <v>5.8996500198349192E-2</v>
      </c>
      <c r="M103" s="269">
        <f t="shared" si="5"/>
        <v>6.0263765008217875E-2</v>
      </c>
      <c r="N103" s="269">
        <f t="shared" si="5"/>
        <v>5.8854701747872155E-2</v>
      </c>
      <c r="O103" s="269">
        <f t="shared" si="5"/>
        <v>5.9914436642848054E-2</v>
      </c>
      <c r="P103" s="269">
        <f t="shared" si="5"/>
        <v>5.9377554610270479E-2</v>
      </c>
      <c r="Q103" s="269">
        <f t="shared" si="5"/>
        <v>5.7913854623640265E-2</v>
      </c>
      <c r="R103" s="269">
        <f t="shared" si="5"/>
        <v>5.8150623689227535E-2</v>
      </c>
      <c r="S103" s="269">
        <f t="shared" si="5"/>
        <v>5.8526846388770967E-2</v>
      </c>
      <c r="T103" s="269">
        <f t="shared" si="5"/>
        <v>5.8103132744021353E-2</v>
      </c>
      <c r="U103" s="269">
        <f t="shared" si="5"/>
        <v>5.7323555322414343E-2</v>
      </c>
      <c r="V103" s="269">
        <f t="shared" si="5"/>
        <v>5.6929897492653876E-2</v>
      </c>
      <c r="W103" s="269">
        <f t="shared" si="5"/>
        <v>5.7806937998400754E-2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9.5175219999807284E-4</v>
      </c>
      <c r="C104" s="269">
        <f t="shared" si="6"/>
        <v>9.9261775691991574E-4</v>
      </c>
      <c r="D104" s="269">
        <f t="shared" si="6"/>
        <v>9.9536493335180718E-4</v>
      </c>
      <c r="E104" s="269">
        <f t="shared" si="6"/>
        <v>1.0000683901745895E-3</v>
      </c>
      <c r="F104" s="269">
        <f t="shared" si="6"/>
        <v>1.0044460536397818E-3</v>
      </c>
      <c r="G104" s="269">
        <f t="shared" si="6"/>
        <v>1.0151522990521681E-3</v>
      </c>
      <c r="H104" s="269">
        <f t="shared" si="6"/>
        <v>1.0065194706473902E-3</v>
      </c>
      <c r="I104" s="269">
        <f t="shared" si="6"/>
        <v>9.9926497466556563E-4</v>
      </c>
      <c r="J104" s="269">
        <f t="shared" si="6"/>
        <v>1.008747396062363E-3</v>
      </c>
      <c r="K104" s="269">
        <f t="shared" si="6"/>
        <v>1.0425014803476221E-3</v>
      </c>
      <c r="L104" s="269">
        <f t="shared" si="6"/>
        <v>1.0190795161500825E-3</v>
      </c>
      <c r="M104" s="269">
        <f t="shared" si="6"/>
        <v>1.0409696893795646E-3</v>
      </c>
      <c r="N104" s="269">
        <f t="shared" si="6"/>
        <v>1.0166301522756636E-3</v>
      </c>
      <c r="O104" s="269">
        <f t="shared" si="6"/>
        <v>1.0349355453140396E-3</v>
      </c>
      <c r="P104" s="269">
        <f t="shared" si="6"/>
        <v>1.0256616819467324E-3</v>
      </c>
      <c r="Q104" s="269">
        <f t="shared" si="6"/>
        <v>1.0003783741378094E-3</v>
      </c>
      <c r="R104" s="269">
        <f t="shared" si="6"/>
        <v>1.0044682185181846E-3</v>
      </c>
      <c r="S104" s="269">
        <f t="shared" si="6"/>
        <v>1.0109669234468902E-3</v>
      </c>
      <c r="T104" s="269">
        <f t="shared" si="6"/>
        <v>1.003647880882909E-3</v>
      </c>
      <c r="U104" s="269">
        <f t="shared" si="6"/>
        <v>1.0128919090417264E-3</v>
      </c>
      <c r="V104" s="269">
        <f t="shared" si="6"/>
        <v>9.9706925738677005E-4</v>
      </c>
      <c r="W104" s="269">
        <f t="shared" si="6"/>
        <v>1.0044612888277442E-3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3.3515663370188567E-3</v>
      </c>
      <c r="C105" s="270">
        <f t="shared" si="7"/>
        <v>3.4932390654500477E-3</v>
      </c>
      <c r="D105" s="270">
        <f t="shared" si="7"/>
        <v>3.4984880446000243E-3</v>
      </c>
      <c r="E105" s="270">
        <f t="shared" si="7"/>
        <v>3.5198486389589898E-3</v>
      </c>
      <c r="F105" s="270">
        <f t="shared" si="7"/>
        <v>3.5279380309884822E-3</v>
      </c>
      <c r="G105" s="270">
        <f t="shared" si="7"/>
        <v>3.5613972645950191E-3</v>
      </c>
      <c r="H105" s="270">
        <f t="shared" si="7"/>
        <v>3.5284695317340602E-3</v>
      </c>
      <c r="I105" s="270">
        <f t="shared" si="7"/>
        <v>3.499515552629211E-3</v>
      </c>
      <c r="J105" s="270">
        <f t="shared" si="7"/>
        <v>3.5275354952913509E-3</v>
      </c>
      <c r="K105" s="270">
        <f t="shared" si="7"/>
        <v>3.6262956214449049E-3</v>
      </c>
      <c r="L105" s="270">
        <f t="shared" si="7"/>
        <v>3.5650689958244353E-3</v>
      </c>
      <c r="M105" s="270">
        <f t="shared" si="7"/>
        <v>3.6452923787843104E-3</v>
      </c>
      <c r="N105" s="270">
        <f t="shared" si="7"/>
        <v>3.5476340035111523E-3</v>
      </c>
      <c r="O105" s="270">
        <f t="shared" si="7"/>
        <v>3.5976601642649644E-3</v>
      </c>
      <c r="P105" s="270">
        <f t="shared" si="7"/>
        <v>3.564944457918974E-3</v>
      </c>
      <c r="Q105" s="270">
        <f t="shared" si="7"/>
        <v>3.3888591010963584E-3</v>
      </c>
      <c r="R105" s="270">
        <f t="shared" si="7"/>
        <v>3.5169561722614442E-3</v>
      </c>
      <c r="S105" s="270">
        <f t="shared" si="7"/>
        <v>3.465365573406745E-3</v>
      </c>
      <c r="T105" s="270">
        <f t="shared" si="7"/>
        <v>3.417814003759618E-3</v>
      </c>
      <c r="U105" s="270">
        <f t="shared" si="7"/>
        <v>3.4302409318519439E-3</v>
      </c>
      <c r="V105" s="270">
        <f t="shared" si="7"/>
        <v>3.3493832419134919E-3</v>
      </c>
      <c r="W105" s="270">
        <f t="shared" si="7"/>
        <v>3.4190794170299459E-3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0.19426945947885393</v>
      </c>
      <c r="C106" s="271">
        <f t="shared" si="8"/>
        <v>0.19802601246115636</v>
      </c>
      <c r="D106" s="271">
        <f t="shared" si="8"/>
        <v>0.19767043699603498</v>
      </c>
      <c r="E106" s="271">
        <f t="shared" si="8"/>
        <v>0.19772601485334881</v>
      </c>
      <c r="F106" s="271">
        <f t="shared" si="8"/>
        <v>0.19823297671648915</v>
      </c>
      <c r="G106" s="271">
        <f t="shared" si="8"/>
        <v>0.20125354570414442</v>
      </c>
      <c r="H106" s="271">
        <f t="shared" si="8"/>
        <v>0.19880699339239738</v>
      </c>
      <c r="I106" s="271">
        <f t="shared" si="8"/>
        <v>0.19802504022692494</v>
      </c>
      <c r="J106" s="271">
        <f t="shared" si="8"/>
        <v>0.19986605528790849</v>
      </c>
      <c r="K106" s="271">
        <f t="shared" si="8"/>
        <v>0.20432948169380821</v>
      </c>
      <c r="L106" s="271">
        <f t="shared" si="8"/>
        <v>0.20077855219141538</v>
      </c>
      <c r="M106" s="271">
        <f t="shared" si="8"/>
        <v>0.20701343556049287</v>
      </c>
      <c r="N106" s="271">
        <f t="shared" si="8"/>
        <v>0.20181214597978586</v>
      </c>
      <c r="O106" s="271">
        <f t="shared" si="8"/>
        <v>0.2041905666737393</v>
      </c>
      <c r="P106" s="271">
        <f t="shared" si="8"/>
        <v>0.20365334814579036</v>
      </c>
      <c r="Q106" s="271">
        <f t="shared" si="8"/>
        <v>0.20145684832907138</v>
      </c>
      <c r="R106" s="271">
        <f t="shared" si="8"/>
        <v>0.20341459715856144</v>
      </c>
      <c r="S106" s="271">
        <f t="shared" si="8"/>
        <v>0.20344359506080506</v>
      </c>
      <c r="T106" s="271">
        <f t="shared" si="8"/>
        <v>0.20197177438615835</v>
      </c>
      <c r="U106" s="271">
        <f t="shared" si="8"/>
        <v>0.20262775069236949</v>
      </c>
      <c r="V106" s="271">
        <f t="shared" si="8"/>
        <v>0.19958805396187121</v>
      </c>
      <c r="W106" s="271">
        <f t="shared" si="8"/>
        <v>0.20198445804095674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0.37306569157370684</v>
      </c>
      <c r="C107" s="271">
        <f t="shared" si="9"/>
        <v>0.35217544090008795</v>
      </c>
      <c r="D107" s="271">
        <f t="shared" si="9"/>
        <v>0.34733552784054872</v>
      </c>
      <c r="E107" s="271">
        <f t="shared" si="9"/>
        <v>0.34506613803335601</v>
      </c>
      <c r="F107" s="271">
        <f t="shared" si="9"/>
        <v>0.34242188969584453</v>
      </c>
      <c r="G107" s="271">
        <f t="shared" si="9"/>
        <v>0.33932904635989863</v>
      </c>
      <c r="H107" s="271">
        <f t="shared" si="9"/>
        <v>0.32571858090555023</v>
      </c>
      <c r="I107" s="271">
        <f t="shared" si="9"/>
        <v>0.32986801142596212</v>
      </c>
      <c r="J107" s="271">
        <f t="shared" si="9"/>
        <v>0.32436572110388945</v>
      </c>
      <c r="K107" s="271">
        <f t="shared" si="9"/>
        <v>0.32501562681652091</v>
      </c>
      <c r="L107" s="271">
        <f t="shared" si="9"/>
        <v>0.32351533958275064</v>
      </c>
      <c r="M107" s="271">
        <f t="shared" si="9"/>
        <v>0.3151581641107391</v>
      </c>
      <c r="N107" s="271">
        <f t="shared" si="9"/>
        <v>0.33111121028827162</v>
      </c>
      <c r="O107" s="271">
        <f t="shared" si="9"/>
        <v>0.33346522824748021</v>
      </c>
      <c r="P107" s="271">
        <f t="shared" si="9"/>
        <v>0.33494905175589923</v>
      </c>
      <c r="Q107" s="271">
        <f t="shared" si="9"/>
        <v>0.3473362137879128</v>
      </c>
      <c r="R107" s="271">
        <f t="shared" si="9"/>
        <v>0.33434809975091428</v>
      </c>
      <c r="S107" s="271">
        <f t="shared" si="9"/>
        <v>0.33562729975589201</v>
      </c>
      <c r="T107" s="271">
        <f t="shared" si="9"/>
        <v>0.3386537141178832</v>
      </c>
      <c r="U107" s="271">
        <f t="shared" si="9"/>
        <v>0.33948251268528512</v>
      </c>
      <c r="V107" s="271">
        <f t="shared" si="9"/>
        <v>0.33497927040550807</v>
      </c>
      <c r="W107" s="271">
        <f t="shared" si="9"/>
        <v>0.3253387395772051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0.20150566574450954</v>
      </c>
      <c r="C108" s="271">
        <f t="shared" si="10"/>
        <v>0.20942993760242723</v>
      </c>
      <c r="D108" s="271">
        <f t="shared" si="10"/>
        <v>0.21192893277234581</v>
      </c>
      <c r="E108" s="271">
        <f t="shared" si="10"/>
        <v>0.21290690259038</v>
      </c>
      <c r="F108" s="271">
        <f t="shared" si="10"/>
        <v>0.21411788857648639</v>
      </c>
      <c r="G108" s="271">
        <f t="shared" si="10"/>
        <v>0.21442162116788718</v>
      </c>
      <c r="H108" s="271">
        <f t="shared" si="10"/>
        <v>0.2149527416470344</v>
      </c>
      <c r="I108" s="271">
        <f t="shared" si="10"/>
        <v>0.21400478154964342</v>
      </c>
      <c r="J108" s="271">
        <f t="shared" si="10"/>
        <v>0.21495719446066247</v>
      </c>
      <c r="K108" s="271">
        <f t="shared" si="10"/>
        <v>0.21694787006740432</v>
      </c>
      <c r="L108" s="271">
        <f t="shared" si="10"/>
        <v>0.21567596783018356</v>
      </c>
      <c r="M108" s="271">
        <f t="shared" si="10"/>
        <v>0.22061918409940326</v>
      </c>
      <c r="N108" s="271">
        <f t="shared" si="10"/>
        <v>0.21445207712334025</v>
      </c>
      <c r="O108" s="271">
        <f t="shared" si="10"/>
        <v>0.21616975866357788</v>
      </c>
      <c r="P108" s="271">
        <f t="shared" si="10"/>
        <v>0.21641461295262784</v>
      </c>
      <c r="Q108" s="271">
        <f t="shared" si="10"/>
        <v>0.21292078087161509</v>
      </c>
      <c r="R108" s="271">
        <f t="shared" si="10"/>
        <v>0.21920357579629263</v>
      </c>
      <c r="S108" s="271">
        <f t="shared" si="10"/>
        <v>0.21802433893437984</v>
      </c>
      <c r="T108" s="271">
        <f t="shared" si="10"/>
        <v>0.21659692117888402</v>
      </c>
      <c r="U108" s="271">
        <f t="shared" si="10"/>
        <v>0.21640172235561292</v>
      </c>
      <c r="V108" s="271">
        <f t="shared" si="10"/>
        <v>0.2122498544103141</v>
      </c>
      <c r="W108" s="271">
        <f t="shared" si="10"/>
        <v>0.21638339786410629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9.3967552293501344E-2</v>
      </c>
      <c r="C109" s="272">
        <f t="shared" si="11"/>
        <v>0.10111728139173333</v>
      </c>
      <c r="D109" s="272">
        <f t="shared" si="11"/>
        <v>0.1096422344500194</v>
      </c>
      <c r="E109" s="272">
        <f t="shared" si="11"/>
        <v>0.11154685086903904</v>
      </c>
      <c r="F109" s="272">
        <f t="shared" si="11"/>
        <v>0.1123986606022119</v>
      </c>
      <c r="G109" s="272">
        <f t="shared" si="11"/>
        <v>0.10023814509527991</v>
      </c>
      <c r="H109" s="272">
        <f t="shared" si="11"/>
        <v>0.10672303453795032</v>
      </c>
      <c r="I109" s="272">
        <f t="shared" si="11"/>
        <v>0.1073527917261171</v>
      </c>
      <c r="J109" s="272">
        <f t="shared" si="11"/>
        <v>0.10246531987426261</v>
      </c>
      <c r="K109" s="272">
        <f t="shared" si="11"/>
        <v>0.10213849821454381</v>
      </c>
      <c r="L109" s="272">
        <f t="shared" si="11"/>
        <v>0.10536601093231097</v>
      </c>
      <c r="M109" s="272">
        <f t="shared" si="11"/>
        <v>0.10033821004890474</v>
      </c>
      <c r="N109" s="272">
        <f t="shared" si="11"/>
        <v>9.6335283426627588E-2</v>
      </c>
      <c r="O109" s="272">
        <f t="shared" si="11"/>
        <v>9.5900121996254847E-2</v>
      </c>
      <c r="P109" s="272">
        <f t="shared" si="11"/>
        <v>9.7075174193379965E-2</v>
      </c>
      <c r="Q109" s="272">
        <f t="shared" si="11"/>
        <v>9.7776155951976779E-2</v>
      </c>
      <c r="R109" s="272">
        <f t="shared" si="11"/>
        <v>9.7427870860989862E-2</v>
      </c>
      <c r="S109" s="272">
        <f t="shared" si="11"/>
        <v>0.10136549081834628</v>
      </c>
      <c r="T109" s="272">
        <f t="shared" si="11"/>
        <v>0.10637113236553877</v>
      </c>
      <c r="U109" s="272">
        <f t="shared" si="11"/>
        <v>0.10113909695073843</v>
      </c>
      <c r="V109" s="272">
        <f t="shared" si="11"/>
        <v>9.6557786421623507E-2</v>
      </c>
      <c r="W109" s="272">
        <f t="shared" si="11"/>
        <v>9.7095033272112427E-2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0.10753811345100821</v>
      </c>
      <c r="C110" s="272">
        <f t="shared" si="12"/>
        <v>0.10831265621069391</v>
      </c>
      <c r="D110" s="272">
        <f t="shared" si="12"/>
        <v>0.1022866983223264</v>
      </c>
      <c r="E110" s="272">
        <f t="shared" si="12"/>
        <v>0.10136005172134085</v>
      </c>
      <c r="F110" s="272">
        <f t="shared" si="12"/>
        <v>0.10171922797427448</v>
      </c>
      <c r="G110" s="272">
        <f t="shared" si="12"/>
        <v>0.11418347607260718</v>
      </c>
      <c r="H110" s="272">
        <f t="shared" si="12"/>
        <v>0.10822970710908418</v>
      </c>
      <c r="I110" s="272">
        <f t="shared" si="12"/>
        <v>0.10665198982352633</v>
      </c>
      <c r="J110" s="272">
        <f t="shared" si="12"/>
        <v>0.11249187458639992</v>
      </c>
      <c r="K110" s="272">
        <f t="shared" si="12"/>
        <v>0.11480937185286051</v>
      </c>
      <c r="L110" s="272">
        <f t="shared" si="12"/>
        <v>0.11030995689787255</v>
      </c>
      <c r="M110" s="272">
        <f t="shared" si="12"/>
        <v>0.12028097405049851</v>
      </c>
      <c r="N110" s="272">
        <f t="shared" si="12"/>
        <v>0.11811679369671267</v>
      </c>
      <c r="O110" s="272">
        <f t="shared" si="12"/>
        <v>0.12026963666732299</v>
      </c>
      <c r="P110" s="272">
        <f t="shared" si="12"/>
        <v>0.11933943875924789</v>
      </c>
      <c r="Q110" s="272">
        <f t="shared" si="12"/>
        <v>0.11514462491963831</v>
      </c>
      <c r="R110" s="272">
        <f t="shared" si="12"/>
        <v>0.12177570493530275</v>
      </c>
      <c r="S110" s="272">
        <f t="shared" si="12"/>
        <v>0.11665884811603355</v>
      </c>
      <c r="T110" s="272">
        <f t="shared" si="12"/>
        <v>0.11022578881334526</v>
      </c>
      <c r="U110" s="272">
        <f t="shared" si="12"/>
        <v>0.11526262540487449</v>
      </c>
      <c r="V110" s="272">
        <f t="shared" si="12"/>
        <v>0.1156920679886906</v>
      </c>
      <c r="W110" s="272">
        <f t="shared" si="12"/>
        <v>0.11928836459199388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0.16847344345500209</v>
      </c>
      <c r="C111" s="271">
        <f t="shared" si="13"/>
        <v>0.17499355438909917</v>
      </c>
      <c r="D111" s="271">
        <f t="shared" si="13"/>
        <v>0.17751353418258595</v>
      </c>
      <c r="E111" s="271">
        <f t="shared" si="13"/>
        <v>0.1784347926282269</v>
      </c>
      <c r="F111" s="271">
        <f t="shared" si="13"/>
        <v>0.17908009125504096</v>
      </c>
      <c r="G111" s="271">
        <f t="shared" si="13"/>
        <v>0.17814772460207923</v>
      </c>
      <c r="H111" s="271">
        <f t="shared" si="13"/>
        <v>0.19424473775278664</v>
      </c>
      <c r="I111" s="271">
        <f t="shared" si="13"/>
        <v>0.19230643455064811</v>
      </c>
      <c r="J111" s="271">
        <f t="shared" si="13"/>
        <v>0.19439612346714313</v>
      </c>
      <c r="K111" s="271">
        <f t="shared" si="13"/>
        <v>0.1850890571540878</v>
      </c>
      <c r="L111" s="271">
        <f t="shared" si="13"/>
        <v>0.19293357577430834</v>
      </c>
      <c r="M111" s="271">
        <f t="shared" si="13"/>
        <v>0.18866775017714763</v>
      </c>
      <c r="N111" s="271">
        <f t="shared" si="13"/>
        <v>0.18569813531940577</v>
      </c>
      <c r="O111" s="271">
        <f t="shared" si="13"/>
        <v>0.1780567934262286</v>
      </c>
      <c r="P111" s="271">
        <f t="shared" si="13"/>
        <v>0.17747620142101889</v>
      </c>
      <c r="Q111" s="271">
        <f t="shared" si="13"/>
        <v>0.17253166962204172</v>
      </c>
      <c r="R111" s="271">
        <f t="shared" si="13"/>
        <v>0.17689617359309109</v>
      </c>
      <c r="S111" s="271">
        <f t="shared" si="13"/>
        <v>0.17641366062615052</v>
      </c>
      <c r="T111" s="271">
        <f t="shared" si="13"/>
        <v>0.17679032030583905</v>
      </c>
      <c r="U111" s="271">
        <f t="shared" si="13"/>
        <v>0.17628636628061461</v>
      </c>
      <c r="V111" s="271">
        <f t="shared" si="13"/>
        <v>0.18849062501838856</v>
      </c>
      <c r="W111" s="271">
        <f t="shared" si="13"/>
        <v>0.19059744410039495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5.2492352563659278E-2</v>
      </c>
      <c r="C112" s="272">
        <f t="shared" si="14"/>
        <v>5.7503430135974476E-2</v>
      </c>
      <c r="D112" s="272">
        <f t="shared" si="14"/>
        <v>6.3538269657554811E-2</v>
      </c>
      <c r="E112" s="272">
        <f t="shared" si="14"/>
        <v>6.4899794111986917E-2</v>
      </c>
      <c r="F112" s="272">
        <f t="shared" si="14"/>
        <v>6.5637158257773304E-2</v>
      </c>
      <c r="G112" s="272">
        <f t="shared" si="14"/>
        <v>5.7812242923703128E-2</v>
      </c>
      <c r="H112" s="272">
        <f t="shared" si="14"/>
        <v>6.2286013907203112E-2</v>
      </c>
      <c r="I112" s="272">
        <f t="shared" si="14"/>
        <v>6.2710353226059501E-2</v>
      </c>
      <c r="J112" s="272">
        <f t="shared" si="14"/>
        <v>5.9686550549510685E-2</v>
      </c>
      <c r="K112" s="272">
        <f t="shared" si="14"/>
        <v>5.8872338953381641E-2</v>
      </c>
      <c r="L112" s="272">
        <f t="shared" si="14"/>
        <v>6.1436765483247655E-2</v>
      </c>
      <c r="M112" s="272">
        <f t="shared" si="14"/>
        <v>5.8679976937990194E-2</v>
      </c>
      <c r="N112" s="272">
        <f t="shared" si="14"/>
        <v>5.5477186226875759E-2</v>
      </c>
      <c r="O112" s="272">
        <f t="shared" si="14"/>
        <v>5.5018423054902829E-2</v>
      </c>
      <c r="P112" s="272">
        <f t="shared" si="14"/>
        <v>5.6274893966720654E-2</v>
      </c>
      <c r="Q112" s="272">
        <f t="shared" si="14"/>
        <v>5.7538277440700343E-2</v>
      </c>
      <c r="R112" s="272">
        <f t="shared" si="14"/>
        <v>5.7607591502427294E-2</v>
      </c>
      <c r="S112" s="272">
        <f t="shared" si="14"/>
        <v>5.993003288084104E-2</v>
      </c>
      <c r="T112" s="272">
        <f t="shared" si="14"/>
        <v>6.2923068864533527E-2</v>
      </c>
      <c r="U112" s="272">
        <f t="shared" si="14"/>
        <v>5.9801142334881263E-2</v>
      </c>
      <c r="V112" s="272">
        <f t="shared" si="14"/>
        <v>5.713217594413135E-2</v>
      </c>
      <c r="W112" s="272">
        <f t="shared" si="14"/>
        <v>5.7557245194296239E-2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4.2589518412141057E-2</v>
      </c>
      <c r="C113" s="272">
        <f t="shared" si="15"/>
        <v>4.3410283907817593E-2</v>
      </c>
      <c r="D113" s="272">
        <f t="shared" si="15"/>
        <v>4.4312670365279132E-2</v>
      </c>
      <c r="E113" s="272">
        <f t="shared" si="15"/>
        <v>4.4418233239559068E-2</v>
      </c>
      <c r="F113" s="272">
        <f t="shared" si="15"/>
        <v>4.4575006346911625E-2</v>
      </c>
      <c r="G113" s="272">
        <f t="shared" si="15"/>
        <v>4.4234051528612421E-2</v>
      </c>
      <c r="H113" s="272">
        <f t="shared" si="15"/>
        <v>5.9462070346680732E-2</v>
      </c>
      <c r="I113" s="272">
        <f t="shared" si="15"/>
        <v>5.844999055667903E-2</v>
      </c>
      <c r="J113" s="272">
        <f t="shared" si="15"/>
        <v>6.0231489153255734E-2</v>
      </c>
      <c r="K113" s="272">
        <f t="shared" si="15"/>
        <v>4.8109601999580059E-2</v>
      </c>
      <c r="L113" s="272">
        <f t="shared" si="15"/>
        <v>5.7308495497867241E-2</v>
      </c>
      <c r="M113" s="272">
        <f t="shared" si="15"/>
        <v>5.0988191266949326E-2</v>
      </c>
      <c r="N113" s="272">
        <f t="shared" si="15"/>
        <v>5.2053992272813703E-2</v>
      </c>
      <c r="O113" s="272">
        <f t="shared" si="15"/>
        <v>4.3237242259043865E-2</v>
      </c>
      <c r="P113" s="272">
        <f t="shared" si="15"/>
        <v>4.3575484296696838E-2</v>
      </c>
      <c r="Q113" s="272">
        <f t="shared" si="15"/>
        <v>4.3840934061425106E-2</v>
      </c>
      <c r="R113" s="272">
        <f t="shared" si="15"/>
        <v>4.4526099407967416E-2</v>
      </c>
      <c r="S113" s="272">
        <f t="shared" si="15"/>
        <v>4.4722156579914858E-2</v>
      </c>
      <c r="T113" s="272">
        <f t="shared" si="15"/>
        <v>4.5752534751191939E-2</v>
      </c>
      <c r="U113" s="272">
        <f t="shared" si="15"/>
        <v>4.5828688912590322E-2</v>
      </c>
      <c r="V113" s="272">
        <f t="shared" si="15"/>
        <v>6.0958310924231381E-2</v>
      </c>
      <c r="W113" s="272">
        <f t="shared" si="15"/>
        <v>6.0562334158372838E-2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7.3391572479201792E-2</v>
      </c>
      <c r="C114" s="273">
        <f t="shared" si="16"/>
        <v>7.4079840345307083E-2</v>
      </c>
      <c r="D114" s="273">
        <f t="shared" si="16"/>
        <v>6.9662594159752012E-2</v>
      </c>
      <c r="E114" s="273">
        <f t="shared" si="16"/>
        <v>6.9116765276680897E-2</v>
      </c>
      <c r="F114" s="273">
        <f t="shared" si="16"/>
        <v>6.8867926650356029E-2</v>
      </c>
      <c r="G114" s="273">
        <f t="shared" si="16"/>
        <v>7.6101430149763713E-2</v>
      </c>
      <c r="H114" s="273">
        <f t="shared" si="16"/>
        <v>7.2496653498902788E-2</v>
      </c>
      <c r="I114" s="273">
        <f t="shared" si="16"/>
        <v>7.1146090767909578E-2</v>
      </c>
      <c r="J114" s="273">
        <f t="shared" si="16"/>
        <v>7.4478083764376715E-2</v>
      </c>
      <c r="K114" s="273">
        <f t="shared" si="16"/>
        <v>7.8107116201126092E-2</v>
      </c>
      <c r="L114" s="273">
        <f t="shared" si="16"/>
        <v>7.4188314793193474E-2</v>
      </c>
      <c r="M114" s="273">
        <f t="shared" si="16"/>
        <v>7.8999581972208105E-2</v>
      </c>
      <c r="N114" s="273">
        <f t="shared" si="16"/>
        <v>7.8166956819716304E-2</v>
      </c>
      <c r="O114" s="273">
        <f t="shared" si="16"/>
        <v>7.9801128112281905E-2</v>
      </c>
      <c r="P114" s="273">
        <f t="shared" si="16"/>
        <v>7.7625823157601387E-2</v>
      </c>
      <c r="Q114" s="273">
        <f t="shared" si="16"/>
        <v>7.1152458119916287E-2</v>
      </c>
      <c r="R114" s="273">
        <f t="shared" si="16"/>
        <v>7.4762482682696363E-2</v>
      </c>
      <c r="S114" s="273">
        <f t="shared" si="16"/>
        <v>7.1761471165394622E-2</v>
      </c>
      <c r="T114" s="273">
        <f t="shared" si="16"/>
        <v>6.8114716690113611E-2</v>
      </c>
      <c r="U114" s="273">
        <f t="shared" si="16"/>
        <v>7.0656535033143064E-2</v>
      </c>
      <c r="V114" s="273">
        <f t="shared" si="16"/>
        <v>7.040013815002584E-2</v>
      </c>
      <c r="W114" s="273">
        <f t="shared" si="16"/>
        <v>7.2477864747725856E-2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1.0000000000000002</v>
      </c>
      <c r="D117" s="234">
        <f t="shared" si="17"/>
        <v>1.0000000000000004</v>
      </c>
      <c r="E117" s="234">
        <f t="shared" si="17"/>
        <v>0.99999999999999978</v>
      </c>
      <c r="F117" s="234">
        <f t="shared" si="17"/>
        <v>1</v>
      </c>
      <c r="G117" s="234">
        <f t="shared" si="17"/>
        <v>0.99999999999999978</v>
      </c>
      <c r="H117" s="234">
        <f t="shared" si="17"/>
        <v>1</v>
      </c>
      <c r="I117" s="234">
        <f t="shared" si="17"/>
        <v>1</v>
      </c>
      <c r="J117" s="234">
        <f t="shared" si="17"/>
        <v>0.99999999999999956</v>
      </c>
      <c r="K117" s="234">
        <f t="shared" si="17"/>
        <v>1</v>
      </c>
      <c r="L117" s="234">
        <f t="shared" si="17"/>
        <v>1.0000000000000004</v>
      </c>
      <c r="M117" s="234">
        <f t="shared" si="17"/>
        <v>1.0000000000000004</v>
      </c>
      <c r="N117" s="234">
        <f t="shared" si="17"/>
        <v>1</v>
      </c>
      <c r="O117" s="234">
        <f t="shared" si="17"/>
        <v>0.99999999999999956</v>
      </c>
      <c r="P117" s="234">
        <f t="shared" si="17"/>
        <v>0.99999999999999978</v>
      </c>
      <c r="Q117" s="234">
        <f t="shared" si="17"/>
        <v>0.99999999999999956</v>
      </c>
      <c r="R117" s="234">
        <f t="shared" si="17"/>
        <v>1.0000000000000002</v>
      </c>
      <c r="S117" s="234">
        <f t="shared" si="17"/>
        <v>1.0000000000000004</v>
      </c>
      <c r="T117" s="234">
        <f t="shared" si="17"/>
        <v>0.99999999999999956</v>
      </c>
      <c r="U117" s="234">
        <f t="shared" si="17"/>
        <v>0.99999999999999967</v>
      </c>
      <c r="V117" s="234">
        <f t="shared" si="17"/>
        <v>0.99999999999999978</v>
      </c>
      <c r="W117" s="234">
        <f t="shared" si="17"/>
        <v>0.99999999999999967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2.3068912036446169E-3</v>
      </c>
      <c r="C118" s="268">
        <f t="shared" si="18"/>
        <v>2.3195309947916095E-3</v>
      </c>
      <c r="D118" s="268">
        <f t="shared" si="18"/>
        <v>2.3129958476960045E-3</v>
      </c>
      <c r="E118" s="268">
        <f t="shared" si="18"/>
        <v>2.3146836860193027E-3</v>
      </c>
      <c r="F118" s="268">
        <f t="shared" si="18"/>
        <v>2.3154627323093628E-3</v>
      </c>
      <c r="G118" s="268">
        <f t="shared" si="18"/>
        <v>2.3289274142047982E-3</v>
      </c>
      <c r="H118" s="268">
        <f t="shared" si="18"/>
        <v>2.2981399749896231E-3</v>
      </c>
      <c r="I118" s="268">
        <f t="shared" si="18"/>
        <v>2.2951317448244445E-3</v>
      </c>
      <c r="J118" s="268">
        <f t="shared" si="18"/>
        <v>2.3014687030404293E-3</v>
      </c>
      <c r="K118" s="268">
        <f t="shared" si="18"/>
        <v>2.3444364684422417E-3</v>
      </c>
      <c r="L118" s="268">
        <f t="shared" si="18"/>
        <v>2.3139241553465271E-3</v>
      </c>
      <c r="M118" s="268">
        <f t="shared" si="18"/>
        <v>2.3324940577888077E-3</v>
      </c>
      <c r="N118" s="268">
        <f t="shared" si="18"/>
        <v>2.3216012971142893E-3</v>
      </c>
      <c r="O118" s="268">
        <f t="shared" si="18"/>
        <v>2.345335931896517E-3</v>
      </c>
      <c r="P118" s="268">
        <f t="shared" si="18"/>
        <v>2.3362793333780905E-3</v>
      </c>
      <c r="Q118" s="268">
        <f t="shared" si="18"/>
        <v>2.2932905138543986E-3</v>
      </c>
      <c r="R118" s="268">
        <f t="shared" si="18"/>
        <v>2.2535982167289875E-3</v>
      </c>
      <c r="S118" s="268">
        <f t="shared" si="18"/>
        <v>2.2417753154476308E-3</v>
      </c>
      <c r="T118" s="268">
        <f t="shared" si="18"/>
        <v>2.2553353031965376E-3</v>
      </c>
      <c r="U118" s="268">
        <f t="shared" si="18"/>
        <v>2.2871141301892021E-3</v>
      </c>
      <c r="V118" s="268">
        <f t="shared" si="18"/>
        <v>2.2853566501973769E-3</v>
      </c>
      <c r="W118" s="268">
        <f t="shared" si="18"/>
        <v>2.3001339270830113E-3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4.4233647921253292E-4</v>
      </c>
      <c r="C119" s="269">
        <f t="shared" si="19"/>
        <v>4.4476010487164906E-4</v>
      </c>
      <c r="D119" s="269">
        <f t="shared" si="19"/>
        <v>4.4350701848732402E-4</v>
      </c>
      <c r="E119" s="269">
        <f t="shared" si="19"/>
        <v>4.4383065423582777E-4</v>
      </c>
      <c r="F119" s="269">
        <f t="shared" si="19"/>
        <v>4.4398003301560909E-4</v>
      </c>
      <c r="G119" s="269">
        <f t="shared" si="19"/>
        <v>4.4656182793247979E-4</v>
      </c>
      <c r="H119" s="269">
        <f t="shared" si="19"/>
        <v>4.4065846870821527E-4</v>
      </c>
      <c r="I119" s="269">
        <f t="shared" si="19"/>
        <v>4.4008165349568009E-4</v>
      </c>
      <c r="J119" s="269">
        <f t="shared" si="19"/>
        <v>4.4129673801364378E-4</v>
      </c>
      <c r="K119" s="269">
        <f t="shared" si="19"/>
        <v>4.4953562246447556E-4</v>
      </c>
      <c r="L119" s="269">
        <f t="shared" si="19"/>
        <v>4.4368501749183272E-4</v>
      </c>
      <c r="M119" s="269">
        <f t="shared" si="19"/>
        <v>4.4724571651945123E-4</v>
      </c>
      <c r="N119" s="269">
        <f t="shared" si="19"/>
        <v>4.4515707644918716E-4</v>
      </c>
      <c r="O119" s="269">
        <f t="shared" si="19"/>
        <v>4.4970809071825154E-4</v>
      </c>
      <c r="P119" s="269">
        <f t="shared" si="19"/>
        <v>4.479715268543153E-4</v>
      </c>
      <c r="Q119" s="269">
        <f t="shared" si="19"/>
        <v>4.4591581244754198E-4</v>
      </c>
      <c r="R119" s="269">
        <f t="shared" si="19"/>
        <v>4.4418270383233437E-4</v>
      </c>
      <c r="S119" s="269">
        <f t="shared" si="19"/>
        <v>4.4649115474649083E-4</v>
      </c>
      <c r="T119" s="269">
        <f t="shared" si="19"/>
        <v>4.4414495605752763E-4</v>
      </c>
      <c r="U119" s="269">
        <f t="shared" si="19"/>
        <v>4.4589430088075224E-4</v>
      </c>
      <c r="V119" s="269">
        <f t="shared" si="19"/>
        <v>4.4157322287072498E-4</v>
      </c>
      <c r="W119" s="269">
        <f t="shared" si="19"/>
        <v>4.4104080045724337E-4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6.1190878941917111E-2</v>
      </c>
      <c r="C120" s="269">
        <f t="shared" si="20"/>
        <v>6.1526152633500308E-2</v>
      </c>
      <c r="D120" s="269">
        <f t="shared" si="20"/>
        <v>6.1352806186054917E-2</v>
      </c>
      <c r="E120" s="269">
        <f t="shared" si="20"/>
        <v>6.1397576529082551E-2</v>
      </c>
      <c r="F120" s="269">
        <f t="shared" si="20"/>
        <v>6.1418240931092424E-2</v>
      </c>
      <c r="G120" s="269">
        <f t="shared" si="20"/>
        <v>6.1775395060664449E-2</v>
      </c>
      <c r="H120" s="269">
        <f t="shared" si="20"/>
        <v>6.0958750364559534E-2</v>
      </c>
      <c r="I120" s="269">
        <f t="shared" si="20"/>
        <v>6.0878956290363044E-2</v>
      </c>
      <c r="J120" s="269">
        <f t="shared" si="20"/>
        <v>6.1047045727108763E-2</v>
      </c>
      <c r="K120" s="269">
        <f t="shared" si="20"/>
        <v>6.2186776689259551E-2</v>
      </c>
      <c r="L120" s="269">
        <f t="shared" si="20"/>
        <v>6.1377429783810313E-2</v>
      </c>
      <c r="M120" s="269">
        <f t="shared" si="20"/>
        <v>6.1870001193555874E-2</v>
      </c>
      <c r="N120" s="269">
        <f t="shared" si="20"/>
        <v>6.1581067931889791E-2</v>
      </c>
      <c r="O120" s="269">
        <f t="shared" si="20"/>
        <v>6.2210635187335321E-2</v>
      </c>
      <c r="P120" s="269">
        <f t="shared" si="20"/>
        <v>6.1970406596281238E-2</v>
      </c>
      <c r="Q120" s="269">
        <f t="shared" si="20"/>
        <v>6.0622065557223985E-2</v>
      </c>
      <c r="R120" s="269">
        <f t="shared" si="20"/>
        <v>5.9394331814832134E-2</v>
      </c>
      <c r="S120" s="269">
        <f t="shared" si="20"/>
        <v>5.8927199574289768E-2</v>
      </c>
      <c r="T120" s="269">
        <f t="shared" si="20"/>
        <v>5.914614827681576E-2</v>
      </c>
      <c r="U120" s="269">
        <f t="shared" si="20"/>
        <v>5.9856716478450672E-2</v>
      </c>
      <c r="V120" s="269">
        <f t="shared" si="20"/>
        <v>5.9702340088727698E-2</v>
      </c>
      <c r="W120" s="269">
        <f t="shared" si="20"/>
        <v>6.0013008100329543E-2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1.0550408712412627E-3</v>
      </c>
      <c r="C121" s="269">
        <f t="shared" si="21"/>
        <v>1.0608215930381817E-3</v>
      </c>
      <c r="D121" s="269">
        <f t="shared" si="21"/>
        <v>1.0578327883322882E-3</v>
      </c>
      <c r="E121" s="269">
        <f t="shared" si="21"/>
        <v>1.0586047096141917E-3</v>
      </c>
      <c r="F121" s="269">
        <f t="shared" si="21"/>
        <v>1.0589610010922224E-3</v>
      </c>
      <c r="G121" s="269">
        <f t="shared" si="21"/>
        <v>1.0651189810158101E-3</v>
      </c>
      <c r="H121" s="269">
        <f t="shared" si="21"/>
        <v>1.051038556832152E-3</v>
      </c>
      <c r="I121" s="269">
        <f t="shared" si="21"/>
        <v>1.0496627633966621E-3</v>
      </c>
      <c r="J121" s="269">
        <f t="shared" si="21"/>
        <v>1.0525609277776485E-3</v>
      </c>
      <c r="K121" s="269">
        <f t="shared" si="21"/>
        <v>1.072211940609636E-3</v>
      </c>
      <c r="L121" s="269">
        <f t="shared" si="21"/>
        <v>1.0582573434698868E-3</v>
      </c>
      <c r="M121" s="269">
        <f t="shared" si="21"/>
        <v>1.0667501609987827E-3</v>
      </c>
      <c r="N121" s="269">
        <f t="shared" si="21"/>
        <v>1.0617684316072493E-3</v>
      </c>
      <c r="O121" s="269">
        <f t="shared" si="21"/>
        <v>1.0726233040518941E-3</v>
      </c>
      <c r="P121" s="269">
        <f t="shared" si="21"/>
        <v>1.0684813308299802E-3</v>
      </c>
      <c r="Q121" s="269">
        <f t="shared" si="21"/>
        <v>1.0635781342349219E-3</v>
      </c>
      <c r="R121" s="269">
        <f t="shared" si="21"/>
        <v>1.0594444023152762E-3</v>
      </c>
      <c r="S121" s="269">
        <f t="shared" si="21"/>
        <v>1.0649504145438531E-3</v>
      </c>
      <c r="T121" s="269">
        <f t="shared" si="21"/>
        <v>1.0593543680379989E-3</v>
      </c>
      <c r="U121" s="269">
        <f t="shared" si="21"/>
        <v>1.0635268258232624E-3</v>
      </c>
      <c r="V121" s="269">
        <f t="shared" si="21"/>
        <v>1.0532203868957816E-3</v>
      </c>
      <c r="W121" s="269">
        <f t="shared" si="21"/>
        <v>1.0519504771474653E-3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2.6816277168949135E-3</v>
      </c>
      <c r="C122" s="270">
        <f t="shared" si="22"/>
        <v>2.6945974273828066E-3</v>
      </c>
      <c r="D122" s="270">
        <f t="shared" si="22"/>
        <v>2.6836158800842415E-3</v>
      </c>
      <c r="E122" s="270">
        <f t="shared" si="22"/>
        <v>2.6892636453808134E-3</v>
      </c>
      <c r="F122" s="270">
        <f t="shared" si="22"/>
        <v>2.6845998956018594E-3</v>
      </c>
      <c r="G122" s="270">
        <f t="shared" si="22"/>
        <v>2.6970724554669753E-3</v>
      </c>
      <c r="H122" s="270">
        <f t="shared" si="22"/>
        <v>2.6594272265574423E-3</v>
      </c>
      <c r="I122" s="270">
        <f t="shared" si="22"/>
        <v>2.6532753669232813E-3</v>
      </c>
      <c r="J122" s="270">
        <f t="shared" si="22"/>
        <v>2.6566936738295819E-3</v>
      </c>
      <c r="K122" s="270">
        <f t="shared" si="22"/>
        <v>2.6919837623428163E-3</v>
      </c>
      <c r="L122" s="270">
        <f t="shared" si="22"/>
        <v>2.6721229016959279E-3</v>
      </c>
      <c r="M122" s="270">
        <f t="shared" si="22"/>
        <v>2.6962631234439872E-3</v>
      </c>
      <c r="N122" s="270">
        <f t="shared" si="22"/>
        <v>2.6743047929273594E-3</v>
      </c>
      <c r="O122" s="270">
        <f t="shared" si="22"/>
        <v>2.6912827873179493E-3</v>
      </c>
      <c r="P122" s="270">
        <f t="shared" si="22"/>
        <v>2.6805310771787689E-3</v>
      </c>
      <c r="Q122" s="270">
        <f t="shared" si="22"/>
        <v>2.6005421023858784E-3</v>
      </c>
      <c r="R122" s="270">
        <f t="shared" si="22"/>
        <v>2.6774057888568244E-3</v>
      </c>
      <c r="S122" s="270">
        <f t="shared" si="22"/>
        <v>2.6347946210183077E-3</v>
      </c>
      <c r="T122" s="270">
        <f t="shared" si="22"/>
        <v>2.6038357525293805E-3</v>
      </c>
      <c r="U122" s="270">
        <f t="shared" si="22"/>
        <v>2.5996521649667612E-3</v>
      </c>
      <c r="V122" s="270">
        <f t="shared" si="22"/>
        <v>2.5536657136364153E-3</v>
      </c>
      <c r="W122" s="270">
        <f t="shared" si="22"/>
        <v>2.5845000848341028E-3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7.6421907403662212E-2</v>
      </c>
      <c r="C123" s="271">
        <f t="shared" si="23"/>
        <v>7.2843499979738838E-2</v>
      </c>
      <c r="D123" s="271">
        <f t="shared" si="23"/>
        <v>7.1512399068044186E-2</v>
      </c>
      <c r="E123" s="271">
        <f t="shared" si="23"/>
        <v>7.0813974273484848E-2</v>
      </c>
      <c r="F123" s="271">
        <f t="shared" si="23"/>
        <v>7.020792006505723E-2</v>
      </c>
      <c r="G123" s="271">
        <f t="shared" si="23"/>
        <v>6.9279321444328162E-2</v>
      </c>
      <c r="H123" s="271">
        <f t="shared" si="23"/>
        <v>6.7302253892929223E-2</v>
      </c>
      <c r="I123" s="271">
        <f t="shared" si="23"/>
        <v>6.8044127225710432E-2</v>
      </c>
      <c r="J123" s="271">
        <f t="shared" si="23"/>
        <v>6.6759966071324034E-2</v>
      </c>
      <c r="K123" s="271">
        <f t="shared" si="23"/>
        <v>6.6126070580978163E-2</v>
      </c>
      <c r="L123" s="271">
        <f t="shared" si="23"/>
        <v>6.5884756857962731E-2</v>
      </c>
      <c r="M123" s="271">
        <f t="shared" si="23"/>
        <v>6.3162355236433543E-2</v>
      </c>
      <c r="N123" s="271">
        <f t="shared" si="23"/>
        <v>6.7998062866360856E-2</v>
      </c>
      <c r="O123" s="271">
        <f t="shared" si="23"/>
        <v>6.8235180191759393E-2</v>
      </c>
      <c r="P123" s="271">
        <f t="shared" si="23"/>
        <v>6.8234602909537256E-2</v>
      </c>
      <c r="Q123" s="271">
        <f t="shared" si="23"/>
        <v>7.216172038119352E-2</v>
      </c>
      <c r="R123" s="271">
        <f t="shared" si="23"/>
        <v>6.8269678233105521E-2</v>
      </c>
      <c r="S123" s="271">
        <f t="shared" si="23"/>
        <v>6.9383411697929151E-2</v>
      </c>
      <c r="T123" s="271">
        <f t="shared" si="23"/>
        <v>6.9965857152797462E-2</v>
      </c>
      <c r="U123" s="271">
        <f t="shared" si="23"/>
        <v>7.0136505752623646E-2</v>
      </c>
      <c r="V123" s="271">
        <f t="shared" si="23"/>
        <v>7.0215338726058271E-2</v>
      </c>
      <c r="W123" s="271">
        <f t="shared" si="23"/>
        <v>6.698212122780868E-2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0.45390607702822766</v>
      </c>
      <c r="C124" s="271">
        <f t="shared" si="24"/>
        <v>0.45639309419007906</v>
      </c>
      <c r="D124" s="271">
        <f t="shared" si="24"/>
        <v>0.45510723251776325</v>
      </c>
      <c r="E124" s="271">
        <f t="shared" si="24"/>
        <v>0.45543933316940077</v>
      </c>
      <c r="F124" s="271">
        <f t="shared" si="24"/>
        <v>0.45559261904815618</v>
      </c>
      <c r="G124" s="271">
        <f t="shared" si="24"/>
        <v>0.45824194248739525</v>
      </c>
      <c r="H124" s="271">
        <f t="shared" si="24"/>
        <v>0.45218417706966491</v>
      </c>
      <c r="I124" s="271">
        <f t="shared" si="24"/>
        <v>0.45159227488072889</v>
      </c>
      <c r="J124" s="271">
        <f t="shared" si="24"/>
        <v>0.45283914072319464</v>
      </c>
      <c r="K124" s="271">
        <f t="shared" si="24"/>
        <v>0.46129351854621187</v>
      </c>
      <c r="L124" s="271">
        <f t="shared" si="24"/>
        <v>0.45528988720180658</v>
      </c>
      <c r="M124" s="271">
        <f t="shared" si="24"/>
        <v>0.45894371862439637</v>
      </c>
      <c r="N124" s="271">
        <f t="shared" si="24"/>
        <v>0.45680044881697451</v>
      </c>
      <c r="O124" s="271">
        <f t="shared" si="24"/>
        <v>0.46147049781914629</v>
      </c>
      <c r="P124" s="271">
        <f t="shared" si="24"/>
        <v>0.45968851299982566</v>
      </c>
      <c r="Q124" s="271">
        <f t="shared" si="24"/>
        <v>0.45687229987463657</v>
      </c>
      <c r="R124" s="271">
        <f t="shared" si="24"/>
        <v>0.45380525466548505</v>
      </c>
      <c r="S124" s="271">
        <f t="shared" si="24"/>
        <v>0.45564257665192687</v>
      </c>
      <c r="T124" s="271">
        <f t="shared" si="24"/>
        <v>0.45576185575931799</v>
      </c>
      <c r="U124" s="271">
        <f t="shared" si="24"/>
        <v>0.4575569558322154</v>
      </c>
      <c r="V124" s="271">
        <f t="shared" si="24"/>
        <v>0.45312285722122997</v>
      </c>
      <c r="W124" s="271">
        <f t="shared" si="24"/>
        <v>0.4525765089538305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0.2913869936601185</v>
      </c>
      <c r="C125" s="271">
        <f t="shared" si="25"/>
        <v>0.29196889135770204</v>
      </c>
      <c r="D125" s="271">
        <f t="shared" si="25"/>
        <v>0.29380720723975684</v>
      </c>
      <c r="E125" s="271">
        <f t="shared" si="25"/>
        <v>0.29398919521813838</v>
      </c>
      <c r="F125" s="271">
        <f t="shared" si="25"/>
        <v>0.29447186574534739</v>
      </c>
      <c r="G125" s="271">
        <f t="shared" si="25"/>
        <v>0.29347627839303642</v>
      </c>
      <c r="H125" s="271">
        <f t="shared" si="25"/>
        <v>0.29280397125104041</v>
      </c>
      <c r="I125" s="271">
        <f t="shared" si="25"/>
        <v>0.29324465775730918</v>
      </c>
      <c r="J125" s="271">
        <f t="shared" si="25"/>
        <v>0.2925865171684438</v>
      </c>
      <c r="K125" s="271">
        <f t="shared" si="25"/>
        <v>0.29106960466737819</v>
      </c>
      <c r="L125" s="271">
        <f t="shared" si="25"/>
        <v>0.29216116017387778</v>
      </c>
      <c r="M125" s="271">
        <f t="shared" si="25"/>
        <v>0.29492080687446043</v>
      </c>
      <c r="N125" s="271">
        <f t="shared" si="25"/>
        <v>0.2921693038668523</v>
      </c>
      <c r="O125" s="271">
        <f t="shared" si="25"/>
        <v>0.29225797379367119</v>
      </c>
      <c r="P125" s="271">
        <f t="shared" si="25"/>
        <v>0.29409449548365935</v>
      </c>
      <c r="Q125" s="271">
        <f t="shared" si="25"/>
        <v>0.29529810636834791</v>
      </c>
      <c r="R125" s="271">
        <f t="shared" si="25"/>
        <v>0.30159706517736851</v>
      </c>
      <c r="S125" s="271">
        <f t="shared" si="25"/>
        <v>0.29959525096122219</v>
      </c>
      <c r="T125" s="271">
        <f t="shared" si="25"/>
        <v>0.29822886453043224</v>
      </c>
      <c r="U125" s="271">
        <f t="shared" si="25"/>
        <v>0.29640366275443847</v>
      </c>
      <c r="V125" s="271">
        <f t="shared" si="25"/>
        <v>0.29246832538720791</v>
      </c>
      <c r="W125" s="271">
        <f t="shared" si="25"/>
        <v>0.29561300309173638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0.13588165108528405</v>
      </c>
      <c r="C126" s="272">
        <f t="shared" si="26"/>
        <v>0.14096886473363021</v>
      </c>
      <c r="D126" s="272">
        <f t="shared" si="26"/>
        <v>0.15200226924131593</v>
      </c>
      <c r="E126" s="272">
        <f t="shared" si="26"/>
        <v>0.1540277394350118</v>
      </c>
      <c r="F126" s="272">
        <f t="shared" si="26"/>
        <v>0.15457953333491883</v>
      </c>
      <c r="G126" s="272">
        <f t="shared" si="26"/>
        <v>0.13719473631136625</v>
      </c>
      <c r="H126" s="272">
        <f t="shared" si="26"/>
        <v>0.14537580724597804</v>
      </c>
      <c r="I126" s="272">
        <f t="shared" si="26"/>
        <v>0.1471024733235422</v>
      </c>
      <c r="J126" s="272">
        <f t="shared" si="26"/>
        <v>0.13946949367190126</v>
      </c>
      <c r="K126" s="272">
        <f t="shared" si="26"/>
        <v>0.13703481987350349</v>
      </c>
      <c r="L126" s="272">
        <f t="shared" si="26"/>
        <v>0.14273197105166444</v>
      </c>
      <c r="M126" s="272">
        <f t="shared" si="26"/>
        <v>0.13413079188357915</v>
      </c>
      <c r="N126" s="272">
        <f t="shared" si="26"/>
        <v>0.13124709759927217</v>
      </c>
      <c r="O126" s="272">
        <f t="shared" si="26"/>
        <v>0.12965539451246863</v>
      </c>
      <c r="P126" s="272">
        <f t="shared" si="26"/>
        <v>0.13191934679863659</v>
      </c>
      <c r="Q126" s="272">
        <f t="shared" si="26"/>
        <v>0.13560495871938705</v>
      </c>
      <c r="R126" s="272">
        <f t="shared" si="26"/>
        <v>0.13404872530665707</v>
      </c>
      <c r="S126" s="272">
        <f t="shared" si="26"/>
        <v>0.13929004352890231</v>
      </c>
      <c r="T126" s="272">
        <f t="shared" si="26"/>
        <v>0.14646072461016862</v>
      </c>
      <c r="U126" s="272">
        <f t="shared" si="26"/>
        <v>0.13852939088263022</v>
      </c>
      <c r="V126" s="272">
        <f t="shared" si="26"/>
        <v>0.13305118242029579</v>
      </c>
      <c r="W126" s="272">
        <f t="shared" si="26"/>
        <v>0.1326467494927086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0.15550534257483445</v>
      </c>
      <c r="C127" s="272">
        <f t="shared" si="27"/>
        <v>0.15100002662407186</v>
      </c>
      <c r="D127" s="272">
        <f t="shared" si="27"/>
        <v>0.14180493799844091</v>
      </c>
      <c r="E127" s="272">
        <f t="shared" si="27"/>
        <v>0.13996145578312652</v>
      </c>
      <c r="F127" s="272">
        <f t="shared" si="27"/>
        <v>0.13989233241042859</v>
      </c>
      <c r="G127" s="272">
        <f t="shared" si="27"/>
        <v>0.15628154208167017</v>
      </c>
      <c r="H127" s="272">
        <f t="shared" si="27"/>
        <v>0.1474281640050624</v>
      </c>
      <c r="I127" s="272">
        <f t="shared" si="27"/>
        <v>0.14614218443376695</v>
      </c>
      <c r="J127" s="272">
        <f t="shared" si="27"/>
        <v>0.15311702349654255</v>
      </c>
      <c r="K127" s="272">
        <f t="shared" si="27"/>
        <v>0.15403478479387467</v>
      </c>
      <c r="L127" s="272">
        <f t="shared" si="27"/>
        <v>0.14942918912221337</v>
      </c>
      <c r="M127" s="272">
        <f t="shared" si="27"/>
        <v>0.16079001499088139</v>
      </c>
      <c r="N127" s="272">
        <f t="shared" si="27"/>
        <v>0.16092220626758005</v>
      </c>
      <c r="O127" s="272">
        <f t="shared" si="27"/>
        <v>0.16260257928120259</v>
      </c>
      <c r="P127" s="272">
        <f t="shared" si="27"/>
        <v>0.16217514868502275</v>
      </c>
      <c r="Q127" s="272">
        <f t="shared" si="27"/>
        <v>0.15969314764896084</v>
      </c>
      <c r="R127" s="272">
        <f t="shared" si="27"/>
        <v>0.16754833987071155</v>
      </c>
      <c r="S127" s="272">
        <f t="shared" si="27"/>
        <v>0.16030520743231999</v>
      </c>
      <c r="T127" s="272">
        <f t="shared" si="27"/>
        <v>0.15176813992026364</v>
      </c>
      <c r="U127" s="272">
        <f t="shared" si="27"/>
        <v>0.15787427187180827</v>
      </c>
      <c r="V127" s="272">
        <f t="shared" si="27"/>
        <v>0.15941714296691209</v>
      </c>
      <c r="W127" s="272">
        <f t="shared" si="27"/>
        <v>0.16296625359902767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0.11060824669508108</v>
      </c>
      <c r="C128" s="271">
        <f t="shared" si="28"/>
        <v>0.1107486517188957</v>
      </c>
      <c r="D128" s="271">
        <f t="shared" si="28"/>
        <v>0.11172240345378133</v>
      </c>
      <c r="E128" s="271">
        <f t="shared" si="28"/>
        <v>0.11185353811464319</v>
      </c>
      <c r="F128" s="271">
        <f t="shared" si="28"/>
        <v>0.11180635054832784</v>
      </c>
      <c r="G128" s="271">
        <f t="shared" si="28"/>
        <v>0.1106893819359555</v>
      </c>
      <c r="H128" s="271">
        <f t="shared" si="28"/>
        <v>0.12030158319471848</v>
      </c>
      <c r="I128" s="271">
        <f t="shared" si="28"/>
        <v>0.11980183231724845</v>
      </c>
      <c r="J128" s="271">
        <f t="shared" si="28"/>
        <v>0.12031531026726709</v>
      </c>
      <c r="K128" s="271">
        <f t="shared" si="28"/>
        <v>0.11276586172231309</v>
      </c>
      <c r="L128" s="271">
        <f t="shared" si="28"/>
        <v>0.11879877656453883</v>
      </c>
      <c r="M128" s="271">
        <f t="shared" si="28"/>
        <v>0.11456036501240301</v>
      </c>
      <c r="N128" s="271">
        <f t="shared" si="28"/>
        <v>0.11494828491982458</v>
      </c>
      <c r="O128" s="271">
        <f t="shared" si="28"/>
        <v>0.10926676289410274</v>
      </c>
      <c r="P128" s="271">
        <f t="shared" si="28"/>
        <v>0.10947871874245503</v>
      </c>
      <c r="Q128" s="271">
        <f t="shared" si="28"/>
        <v>0.10864248125567488</v>
      </c>
      <c r="R128" s="271">
        <f t="shared" si="28"/>
        <v>0.11049903899747554</v>
      </c>
      <c r="S128" s="271">
        <f t="shared" si="28"/>
        <v>0.1100635496088762</v>
      </c>
      <c r="T128" s="271">
        <f t="shared" si="28"/>
        <v>0.11053460390081465</v>
      </c>
      <c r="U128" s="271">
        <f t="shared" si="28"/>
        <v>0.10964997176041157</v>
      </c>
      <c r="V128" s="271">
        <f t="shared" si="28"/>
        <v>0.1181573226031757</v>
      </c>
      <c r="W128" s="271">
        <f t="shared" si="28"/>
        <v>0.1184377333367729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3.423140854342703E-2</v>
      </c>
      <c r="C129" s="272">
        <f t="shared" si="29"/>
        <v>3.615242223885929E-2</v>
      </c>
      <c r="D129" s="272">
        <f t="shared" si="29"/>
        <v>3.9724039864207049E-2</v>
      </c>
      <c r="E129" s="272">
        <f t="shared" si="29"/>
        <v>4.0413901466434046E-2</v>
      </c>
      <c r="F129" s="272">
        <f t="shared" si="29"/>
        <v>4.0708627250405131E-2</v>
      </c>
      <c r="G129" s="272">
        <f t="shared" si="29"/>
        <v>3.5683716340776842E-2</v>
      </c>
      <c r="H129" s="272">
        <f t="shared" si="29"/>
        <v>3.8262235812502654E-2</v>
      </c>
      <c r="I129" s="272">
        <f t="shared" si="29"/>
        <v>3.8751784887623389E-2</v>
      </c>
      <c r="J129" s="272">
        <f t="shared" si="29"/>
        <v>3.6637399173464397E-2</v>
      </c>
      <c r="K129" s="272">
        <f t="shared" si="29"/>
        <v>3.5620383205052196E-2</v>
      </c>
      <c r="L129" s="272">
        <f t="shared" si="29"/>
        <v>3.7531411634324351E-2</v>
      </c>
      <c r="M129" s="272">
        <f t="shared" si="29"/>
        <v>3.5375118668936383E-2</v>
      </c>
      <c r="N129" s="272">
        <f t="shared" si="29"/>
        <v>3.4085101072923125E-2</v>
      </c>
      <c r="O129" s="272">
        <f t="shared" si="29"/>
        <v>3.354481502440728E-2</v>
      </c>
      <c r="P129" s="272">
        <f t="shared" si="29"/>
        <v>3.4487429898729952E-2</v>
      </c>
      <c r="Q129" s="272">
        <f t="shared" si="29"/>
        <v>3.5986971456040864E-2</v>
      </c>
      <c r="R129" s="272">
        <f t="shared" si="29"/>
        <v>3.5744154342753319E-2</v>
      </c>
      <c r="S129" s="272">
        <f t="shared" si="29"/>
        <v>3.7138152404975311E-2</v>
      </c>
      <c r="T129" s="272">
        <f t="shared" si="29"/>
        <v>3.9070873730777743E-2</v>
      </c>
      <c r="U129" s="272">
        <f t="shared" si="29"/>
        <v>3.6938407215708485E-2</v>
      </c>
      <c r="V129" s="272">
        <f t="shared" si="29"/>
        <v>3.5502426258855739E-2</v>
      </c>
      <c r="W129" s="272">
        <f t="shared" si="29"/>
        <v>3.5460546820173029E-2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2.8516592259010074E-2</v>
      </c>
      <c r="C130" s="272">
        <f t="shared" si="30"/>
        <v>2.8022213613192477E-2</v>
      </c>
      <c r="D130" s="272">
        <f t="shared" si="30"/>
        <v>2.8445404367351695E-2</v>
      </c>
      <c r="E130" s="272">
        <f t="shared" si="30"/>
        <v>2.8399775277454558E-2</v>
      </c>
      <c r="F130" s="272">
        <f t="shared" si="30"/>
        <v>2.8385350764860342E-2</v>
      </c>
      <c r="G130" s="272">
        <f t="shared" si="30"/>
        <v>2.8033230186030773E-2</v>
      </c>
      <c r="H130" s="272">
        <f t="shared" si="30"/>
        <v>3.7504725919282132E-2</v>
      </c>
      <c r="I130" s="272">
        <f t="shared" si="30"/>
        <v>3.7085409005492176E-2</v>
      </c>
      <c r="J130" s="272">
        <f t="shared" si="30"/>
        <v>3.7961024133033941E-2</v>
      </c>
      <c r="K130" s="272">
        <f t="shared" si="30"/>
        <v>2.9887199678895839E-2</v>
      </c>
      <c r="L130" s="272">
        <f t="shared" si="30"/>
        <v>3.5946095832488006E-2</v>
      </c>
      <c r="M130" s="272">
        <f t="shared" si="30"/>
        <v>3.1560490287130219E-2</v>
      </c>
      <c r="N130" s="272">
        <f t="shared" si="30"/>
        <v>3.2837521318398483E-2</v>
      </c>
      <c r="O130" s="272">
        <f t="shared" si="30"/>
        <v>2.7067080415674929E-2</v>
      </c>
      <c r="P130" s="272">
        <f t="shared" si="30"/>
        <v>2.7419184379838285E-2</v>
      </c>
      <c r="Q130" s="272">
        <f t="shared" si="30"/>
        <v>2.8153630471954856E-2</v>
      </c>
      <c r="R130" s="272">
        <f t="shared" si="30"/>
        <v>2.8366524191064869E-2</v>
      </c>
      <c r="S130" s="272">
        <f t="shared" si="30"/>
        <v>2.8455399027115896E-2</v>
      </c>
      <c r="T130" s="272">
        <f t="shared" si="30"/>
        <v>2.916920221659873E-2</v>
      </c>
      <c r="U130" s="272">
        <f t="shared" si="30"/>
        <v>2.9067918928541242E-2</v>
      </c>
      <c r="V130" s="272">
        <f t="shared" si="30"/>
        <v>3.8907644082675885E-2</v>
      </c>
      <c r="W130" s="272">
        <f t="shared" si="30"/>
        <v>3.8324168332060517E-2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4.7860245892643961E-2</v>
      </c>
      <c r="C131" s="273">
        <f t="shared" si="31"/>
        <v>4.6574015866843933E-2</v>
      </c>
      <c r="D131" s="273">
        <f t="shared" si="31"/>
        <v>4.3552959222222569E-2</v>
      </c>
      <c r="E131" s="273">
        <f t="shared" si="31"/>
        <v>4.3039861370754579E-2</v>
      </c>
      <c r="F131" s="273">
        <f t="shared" si="31"/>
        <v>4.271237253306237E-2</v>
      </c>
      <c r="G131" s="273">
        <f t="shared" si="31"/>
        <v>4.6972435409147889E-2</v>
      </c>
      <c r="H131" s="273">
        <f t="shared" si="31"/>
        <v>4.4534621462933695E-2</v>
      </c>
      <c r="I131" s="273">
        <f t="shared" si="31"/>
        <v>4.3964638424132882E-2</v>
      </c>
      <c r="J131" s="273">
        <f t="shared" si="31"/>
        <v>4.5716886960768761E-2</v>
      </c>
      <c r="K131" s="273">
        <f t="shared" si="31"/>
        <v>4.7258278838365066E-2</v>
      </c>
      <c r="L131" s="273">
        <f t="shared" si="31"/>
        <v>4.5321269097726456E-2</v>
      </c>
      <c r="M131" s="273">
        <f t="shared" si="31"/>
        <v>4.7624756056336405E-2</v>
      </c>
      <c r="N131" s="273">
        <f t="shared" si="31"/>
        <v>4.8025662528502981E-2</v>
      </c>
      <c r="O131" s="273">
        <f t="shared" si="31"/>
        <v>4.8654867454020527E-2</v>
      </c>
      <c r="P131" s="273">
        <f t="shared" si="31"/>
        <v>4.7572104463886794E-2</v>
      </c>
      <c r="Q131" s="273">
        <f t="shared" si="31"/>
        <v>4.4501879327679156E-2</v>
      </c>
      <c r="R131" s="273">
        <f t="shared" si="31"/>
        <v>4.6388360463657345E-2</v>
      </c>
      <c r="S131" s="273">
        <f t="shared" si="31"/>
        <v>4.4469998176785E-2</v>
      </c>
      <c r="T131" s="273">
        <f t="shared" si="31"/>
        <v>4.2294527953438188E-2</v>
      </c>
      <c r="U131" s="273">
        <f t="shared" si="31"/>
        <v>4.3643645616161839E-2</v>
      </c>
      <c r="V131" s="273">
        <f t="shared" si="31"/>
        <v>4.3747252261644082E-2</v>
      </c>
      <c r="W131" s="273">
        <f t="shared" si="31"/>
        <v>4.4653018184539359E-2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0.54780920430521451</v>
      </c>
      <c r="C136" s="274">
        <f>IF(C$5=0,0,C$5/ISI_fec!C$5)</f>
        <v>0.54818802525768939</v>
      </c>
      <c r="D136" s="274">
        <f>IF(D$5=0,0,D$5/ISI_fec!D$5)</f>
        <v>0.54811443842918095</v>
      </c>
      <c r="E136" s="274">
        <f>IF(E$5=0,0,E$5/ISI_fec!E$5)</f>
        <v>0.54957811376665533</v>
      </c>
      <c r="F136" s="274">
        <f>IF(F$5=0,0,F$5/ISI_fec!F$5)</f>
        <v>0.55002607901468314</v>
      </c>
      <c r="G136" s="274">
        <f>IF(G$5=0,0,G$5/ISI_fec!G$5)</f>
        <v>0.55447097411956114</v>
      </c>
      <c r="H136" s="274">
        <f>IF(H$5=0,0,H$5/ISI_fec!H$5)</f>
        <v>0.55049338490641742</v>
      </c>
      <c r="I136" s="274">
        <f>IF(I$5=0,0,I$5/ISI_fec!I$5)</f>
        <v>0.55039849410312525</v>
      </c>
      <c r="J136" s="274">
        <f>IF(J$5=0,0,J$5/ISI_fec!J$5)</f>
        <v>0.55236914627309674</v>
      </c>
      <c r="K136" s="274">
        <f>IF(K$5=0,0,K$5/ISI_fec!K$5)</f>
        <v>0.5538750840913339</v>
      </c>
      <c r="L136" s="274">
        <f>IF(L$5=0,0,L$5/ISI_fec!L$5)</f>
        <v>0.55176758052664887</v>
      </c>
      <c r="M136" s="274">
        <f>IF(M$5=0,0,M$5/ISI_fec!M$5)</f>
        <v>0.55706076013420192</v>
      </c>
      <c r="N136" s="274">
        <f>IF(N$5=0,0,N$5/ISI_fec!N$5)</f>
        <v>0.55515204069991275</v>
      </c>
      <c r="O136" s="274">
        <f>IF(O$5=0,0,O$5/ISI_fec!O$5)</f>
        <v>0.55677154693636177</v>
      </c>
      <c r="P136" s="274">
        <f>IF(P$5=0,0,P$5/ISI_fec!P$5)</f>
        <v>0.55748020372546692</v>
      </c>
      <c r="Q136" s="274">
        <f>IF(Q$5=0,0,Q$5/ISI_fec!Q$5)</f>
        <v>0.55882213887397569</v>
      </c>
      <c r="R136" s="274">
        <f>IF(R$5=0,0,R$5/ISI_fec!R$5)</f>
        <v>0.55935816757329371</v>
      </c>
      <c r="S136" s="274">
        <f>IF(S$5=0,0,S$5/ISI_fec!S$5)</f>
        <v>0.5586558500074279</v>
      </c>
      <c r="T136" s="274">
        <f>IF(T$5=0,0,T$5/ISI_fec!T$5)</f>
        <v>0.55699779943084182</v>
      </c>
      <c r="U136" s="274">
        <f>IF(U$5=0,0,U$5/ISI_fec!U$5)</f>
        <v>0.57589880896711554</v>
      </c>
      <c r="V136" s="274">
        <f>IF(V$5=0,0,V$5/ISI_fec!V$5)</f>
        <v>0.57872828648920349</v>
      </c>
      <c r="W136" s="274">
        <f>IF(W$5=0,0,W$5/ISI_fec!W$5)</f>
        <v>0.58054398897777471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0.482652267800256</v>
      </c>
      <c r="C137" s="275">
        <f>IF(C$6=0,0,C$6/ISI_fec!C$6)</f>
        <v>0.48333690940944896</v>
      </c>
      <c r="D137" s="275">
        <f>IF(D$6=0,0,D$6/ISI_fec!D$6)</f>
        <v>0.48454071354570499</v>
      </c>
      <c r="E137" s="275">
        <f>IF(E$6=0,0,E$6/ISI_fec!E$6)</f>
        <v>0.48628746367028142</v>
      </c>
      <c r="F137" s="275">
        <f>IF(F$6=0,0,F$6/ISI_fec!F$6)</f>
        <v>0.48628746367028125</v>
      </c>
      <c r="G137" s="275">
        <f>IF(G$6=0,0,G$6/ISI_fec!G$6)</f>
        <v>0.48628746367028153</v>
      </c>
      <c r="H137" s="275">
        <f>IF(H$6=0,0,H$6/ISI_fec!H$6)</f>
        <v>0.48628746367028147</v>
      </c>
      <c r="I137" s="275">
        <f>IF(I$6=0,0,I$6/ISI_fec!I$6)</f>
        <v>0.48628746367028131</v>
      </c>
      <c r="J137" s="275">
        <f>IF(J$6=0,0,J$6/ISI_fec!J$6)</f>
        <v>0.48628746367028125</v>
      </c>
      <c r="K137" s="275">
        <f>IF(K$6=0,0,K$6/ISI_fec!K$6)</f>
        <v>0.48628746367028147</v>
      </c>
      <c r="L137" s="275">
        <f>IF(L$6=0,0,L$6/ISI_fec!L$6)</f>
        <v>0.48628746367028131</v>
      </c>
      <c r="M137" s="275">
        <f>IF(M$6=0,0,M$6/ISI_fec!M$6)</f>
        <v>0.48628746367028131</v>
      </c>
      <c r="N137" s="275">
        <f>IF(N$6=0,0,N$6/ISI_fec!N$6)</f>
        <v>0.48628746367028125</v>
      </c>
      <c r="O137" s="275">
        <f>IF(O$6=0,0,O$6/ISI_fec!O$6)</f>
        <v>0.48628746367028131</v>
      </c>
      <c r="P137" s="275">
        <f>IF(P$6=0,0,P$6/ISI_fec!P$6)</f>
        <v>0.48628746367028092</v>
      </c>
      <c r="Q137" s="275">
        <f>IF(Q$6=0,0,Q$6/ISI_fec!Q$6)</f>
        <v>0.48628746367028119</v>
      </c>
      <c r="R137" s="275">
        <f>IF(R$6=0,0,R$6/ISI_fec!R$6)</f>
        <v>0.48628746367028136</v>
      </c>
      <c r="S137" s="275">
        <f>IF(S$6=0,0,S$6/ISI_fec!S$6)</f>
        <v>0.48628746367028131</v>
      </c>
      <c r="T137" s="275">
        <f>IF(T$6=0,0,T$6/ISI_fec!T$6)</f>
        <v>0.48628746367028125</v>
      </c>
      <c r="U137" s="275">
        <f>IF(U$6=0,0,U$6/ISI_fec!U$6)</f>
        <v>0.49265871730325311</v>
      </c>
      <c r="V137" s="275">
        <f>IF(V$6=0,0,V$6/ISI_fec!V$6)</f>
        <v>0.49839284557292779</v>
      </c>
      <c r="W137" s="275">
        <f>IF(W$6=0,0,W$6/ISI_fec!W$6)</f>
        <v>0.50240486103855519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0.12517801657298225</v>
      </c>
      <c r="C138" s="276">
        <f>IF(C$7=0,0,C$7/ISI_fec!C$7)</f>
        <v>0.12535558142540212</v>
      </c>
      <c r="D138" s="276">
        <f>IF(D$7=0,0,D$7/ISI_fec!D$7)</f>
        <v>0.12566779339284126</v>
      </c>
      <c r="E138" s="276">
        <f>IF(E$7=0,0,E$7/ISI_fec!E$7)</f>
        <v>0.12612082082196668</v>
      </c>
      <c r="F138" s="276">
        <f>IF(F$7=0,0,F$7/ISI_fec!F$7)</f>
        <v>0.12612082082196666</v>
      </c>
      <c r="G138" s="276">
        <f>IF(G$7=0,0,G$7/ISI_fec!G$7)</f>
        <v>0.12612082082196663</v>
      </c>
      <c r="H138" s="276">
        <f>IF(H$7=0,0,H$7/ISI_fec!H$7)</f>
        <v>0.12612082082196666</v>
      </c>
      <c r="I138" s="276">
        <f>IF(I$7=0,0,I$7/ISI_fec!I$7)</f>
        <v>0.12612082082196668</v>
      </c>
      <c r="J138" s="276">
        <f>IF(J$7=0,0,J$7/ISI_fec!J$7)</f>
        <v>0.12612082082196666</v>
      </c>
      <c r="K138" s="276">
        <f>IF(K$7=0,0,K$7/ISI_fec!K$7)</f>
        <v>0.12612082082196663</v>
      </c>
      <c r="L138" s="276">
        <f>IF(L$7=0,0,L$7/ISI_fec!L$7)</f>
        <v>0.12612082082196663</v>
      </c>
      <c r="M138" s="276">
        <f>IF(M$7=0,0,M$7/ISI_fec!M$7)</f>
        <v>0.12612082082196671</v>
      </c>
      <c r="N138" s="276">
        <f>IF(N$7=0,0,N$7/ISI_fec!N$7)</f>
        <v>0.1261208208219666</v>
      </c>
      <c r="O138" s="276">
        <f>IF(O$7=0,0,O$7/ISI_fec!O$7)</f>
        <v>0.12612082082196663</v>
      </c>
      <c r="P138" s="276">
        <f>IF(P$7=0,0,P$7/ISI_fec!P$7)</f>
        <v>0.12612082082196666</v>
      </c>
      <c r="Q138" s="276">
        <f>IF(Q$7=0,0,Q$7/ISI_fec!Q$7)</f>
        <v>0.12612082082196674</v>
      </c>
      <c r="R138" s="276">
        <f>IF(R$7=0,0,R$7/ISI_fec!R$7)</f>
        <v>0.12612082082196663</v>
      </c>
      <c r="S138" s="276">
        <f>IF(S$7=0,0,S$7/ISI_fec!S$7)</f>
        <v>0.12612082082196668</v>
      </c>
      <c r="T138" s="276">
        <f>IF(T$7=0,0,T$7/ISI_fec!T$7)</f>
        <v>0.12612082082196666</v>
      </c>
      <c r="U138" s="276">
        <f>IF(U$7=0,0,U$7/ISI_fec!U$7)</f>
        <v>0.13028412489502736</v>
      </c>
      <c r="V138" s="276">
        <f>IF(V$7=0,0,V$7/ISI_fec!V$7)</f>
        <v>0.13030093965591386</v>
      </c>
      <c r="W138" s="276">
        <f>IF(W$7=0,0,W$7/ISI_fec!W$7)</f>
        <v>0.13030093965591377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0.69143069762866805</v>
      </c>
      <c r="C139" s="276">
        <f>IF(C$8=0,0,C$8/ISI_fec!C$8)</f>
        <v>0.69241149116689649</v>
      </c>
      <c r="D139" s="276">
        <f>IF(D$8=0,0,D$8/ISI_fec!D$8)</f>
        <v>0.69413601871865382</v>
      </c>
      <c r="E139" s="276">
        <f>IF(E$8=0,0,E$8/ISI_fec!E$8)</f>
        <v>0.69663835163573196</v>
      </c>
      <c r="F139" s="276">
        <f>IF(F$8=0,0,F$8/ISI_fec!F$8)</f>
        <v>0.69663835163573196</v>
      </c>
      <c r="G139" s="276">
        <f>IF(G$8=0,0,G$8/ISI_fec!G$8)</f>
        <v>0.69663835163573185</v>
      </c>
      <c r="H139" s="276">
        <f>IF(H$8=0,0,H$8/ISI_fec!H$8)</f>
        <v>0.69663835163573196</v>
      </c>
      <c r="I139" s="276">
        <f>IF(I$8=0,0,I$8/ISI_fec!I$8)</f>
        <v>0.69663835163573196</v>
      </c>
      <c r="J139" s="276">
        <f>IF(J$8=0,0,J$8/ISI_fec!J$8)</f>
        <v>0.69663835163573196</v>
      </c>
      <c r="K139" s="276">
        <f>IF(K$8=0,0,K$8/ISI_fec!K$8)</f>
        <v>0.69663835163573173</v>
      </c>
      <c r="L139" s="276">
        <f>IF(L$8=0,0,L$8/ISI_fec!L$8)</f>
        <v>0.69663835163573207</v>
      </c>
      <c r="M139" s="276">
        <f>IF(M$8=0,0,M$8/ISI_fec!M$8)</f>
        <v>0.69663835163573196</v>
      </c>
      <c r="N139" s="276">
        <f>IF(N$8=0,0,N$8/ISI_fec!N$8)</f>
        <v>0.69663835163573196</v>
      </c>
      <c r="O139" s="276">
        <f>IF(O$8=0,0,O$8/ISI_fec!O$8)</f>
        <v>0.69663835163573173</v>
      </c>
      <c r="P139" s="276">
        <f>IF(P$8=0,0,P$8/ISI_fec!P$8)</f>
        <v>0.69663835163573173</v>
      </c>
      <c r="Q139" s="276">
        <f>IF(Q$8=0,0,Q$8/ISI_fec!Q$8)</f>
        <v>0.69663835163573196</v>
      </c>
      <c r="R139" s="276">
        <f>IF(R$8=0,0,R$8/ISI_fec!R$8)</f>
        <v>0.69663835163573185</v>
      </c>
      <c r="S139" s="276">
        <f>IF(S$8=0,0,S$8/ISI_fec!S$8)</f>
        <v>0.69663835163573196</v>
      </c>
      <c r="T139" s="276">
        <f>IF(T$8=0,0,T$8/ISI_fec!T$8)</f>
        <v>0.69663835163573196</v>
      </c>
      <c r="U139" s="276">
        <f>IF(U$8=0,0,U$8/ISI_fec!U$8)</f>
        <v>0.70359051838789155</v>
      </c>
      <c r="V139" s="276">
        <f>IF(V$8=0,0,V$8/ISI_fec!V$8)</f>
        <v>0.70984746846483593</v>
      </c>
      <c r="W139" s="276">
        <f>IF(W$8=0,0,W$8/ISI_fec!W$8)</f>
        <v>0.71547872353408504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0.47773875292382423</v>
      </c>
      <c r="C140" s="276">
        <f>IF(C$9=0,0,C$9/ISI_fec!C$9)</f>
        <v>0.47841642471860579</v>
      </c>
      <c r="D140" s="276">
        <f>IF(D$9=0,0,D$9/ISI_fec!D$9)</f>
        <v>0.47960797384245124</v>
      </c>
      <c r="E140" s="276">
        <f>IF(E$9=0,0,E$9/ISI_fec!E$9)</f>
        <v>0.48133694163532631</v>
      </c>
      <c r="F140" s="276">
        <f>IF(F$9=0,0,F$9/ISI_fec!F$9)</f>
        <v>0.48133694163532614</v>
      </c>
      <c r="G140" s="276">
        <f>IF(G$9=0,0,G$9/ISI_fec!G$9)</f>
        <v>0.48133694163532631</v>
      </c>
      <c r="H140" s="276">
        <f>IF(H$9=0,0,H$9/ISI_fec!H$9)</f>
        <v>0.48133694163532637</v>
      </c>
      <c r="I140" s="276">
        <f>IF(I$9=0,0,I$9/ISI_fec!I$9)</f>
        <v>0.48133694163532614</v>
      </c>
      <c r="J140" s="276">
        <f>IF(J$9=0,0,J$9/ISI_fec!J$9)</f>
        <v>0.48133694163532592</v>
      </c>
      <c r="K140" s="276">
        <f>IF(K$9=0,0,K$9/ISI_fec!K$9)</f>
        <v>0.4813369416353262</v>
      </c>
      <c r="L140" s="276">
        <f>IF(L$9=0,0,L$9/ISI_fec!L$9)</f>
        <v>0.4813369416353262</v>
      </c>
      <c r="M140" s="276">
        <f>IF(M$9=0,0,M$9/ISI_fec!M$9)</f>
        <v>0.48133694163532625</v>
      </c>
      <c r="N140" s="276">
        <f>IF(N$9=0,0,N$9/ISI_fec!N$9)</f>
        <v>0.48133694163532609</v>
      </c>
      <c r="O140" s="276">
        <f>IF(O$9=0,0,O$9/ISI_fec!O$9)</f>
        <v>0.48133694163532614</v>
      </c>
      <c r="P140" s="276">
        <f>IF(P$9=0,0,P$9/ISI_fec!P$9)</f>
        <v>0.4813369416353262</v>
      </c>
      <c r="Q140" s="276">
        <f>IF(Q$9=0,0,Q$9/ISI_fec!Q$9)</f>
        <v>0.48133694163532614</v>
      </c>
      <c r="R140" s="276">
        <f>IF(R$9=0,0,R$9/ISI_fec!R$9)</f>
        <v>0.48133694163532609</v>
      </c>
      <c r="S140" s="276">
        <f>IF(S$9=0,0,S$9/ISI_fec!S$9)</f>
        <v>0.48133694163532625</v>
      </c>
      <c r="T140" s="276">
        <f>IF(T$9=0,0,T$9/ISI_fec!T$9)</f>
        <v>0.48133694163532603</v>
      </c>
      <c r="U140" s="276">
        <f>IF(U$9=0,0,U$9/ISI_fec!U$9)</f>
        <v>0.49729026006515586</v>
      </c>
      <c r="V140" s="276">
        <f>IF(V$9=0,0,V$9/ISI_fec!V$9)</f>
        <v>0.49729026006515581</v>
      </c>
      <c r="W140" s="276">
        <f>IF(W$9=0,0,W$9/ISI_fec!W$9)</f>
        <v>0.49729026006515575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0.82419738862470071</v>
      </c>
      <c r="C141" s="277">
        <f>IF(C$10=0,0,C$10/ISI_fec!C$10)</f>
        <v>0.83045826056794425</v>
      </c>
      <c r="D141" s="277">
        <f>IF(D$10=0,0,D$10/ISI_fec!D$10)</f>
        <v>0.83196300007330037</v>
      </c>
      <c r="E141" s="277">
        <f>IF(E$10=0,0,E$10/ISI_fec!E$10)</f>
        <v>0.8307432723471313</v>
      </c>
      <c r="F141" s="277">
        <f>IF(F$10=0,0,F$10/ISI_fec!F$10)</f>
        <v>0.8324376104264285</v>
      </c>
      <c r="G141" s="277">
        <f>IF(G$10=0,0,G$10/ISI_fec!G$10)</f>
        <v>0.83960301377735569</v>
      </c>
      <c r="H141" s="277">
        <f>IF(H$10=0,0,H$10/ISI_fec!H$10)</f>
        <v>0.8389070587835098</v>
      </c>
      <c r="I141" s="277">
        <f>IF(I$10=0,0,I$10/ISI_fec!I$10)</f>
        <v>0.83782232752750263</v>
      </c>
      <c r="J141" s="277">
        <f>IF(J$10=0,0,J$10/ISI_fec!J$10)</f>
        <v>0.8381280333831489</v>
      </c>
      <c r="K141" s="277">
        <f>IF(K$10=0,0,K$10/ISI_fec!K$10)</f>
        <v>0.83572989222197092</v>
      </c>
      <c r="L141" s="277">
        <f>IF(L$10=0,0,L$10/ISI_fec!L$10)</f>
        <v>0.83500426204712408</v>
      </c>
      <c r="M141" s="277">
        <f>IF(M$10=0,0,M$10/ISI_fec!M$10)</f>
        <v>0.84053422677186274</v>
      </c>
      <c r="N141" s="277">
        <f>IF(N$10=0,0,N$10/ISI_fec!N$10)</f>
        <v>0.83930535266297324</v>
      </c>
      <c r="O141" s="277">
        <f>IF(O$10=0,0,O$10/ISI_fec!O$10)</f>
        <v>0.83968724935181327</v>
      </c>
      <c r="P141" s="277">
        <f>IF(P$10=0,0,P$10/ISI_fec!P$10)</f>
        <v>0.83985191208658316</v>
      </c>
      <c r="Q141" s="277">
        <f>IF(Q$10=0,0,Q$10/ISI_fec!Q$10)</f>
        <v>0.82845498244205062</v>
      </c>
      <c r="R141" s="277">
        <f>IF(R$10=0,0,R$10/ISI_fec!R$10)</f>
        <v>0.8298967326434894</v>
      </c>
      <c r="S141" s="277">
        <f>IF(S$10=0,0,S$10/ISI_fec!S$10)</f>
        <v>0.82436677213479248</v>
      </c>
      <c r="T141" s="277">
        <f>IF(T$10=0,0,T$10/ISI_fec!T$10)</f>
        <v>0.82109050602112033</v>
      </c>
      <c r="U141" s="277">
        <f>IF(U$10=0,0,U$10/ISI_fec!U$10)</f>
        <v>0.8480989137319801</v>
      </c>
      <c r="V141" s="277">
        <f>IF(V$10=0,0,V$10/ISI_fec!V$10)</f>
        <v>0.84680023554983719</v>
      </c>
      <c r="W141" s="277">
        <f>IF(W$10=0,0,W$10/ISI_fec!W$10)</f>
        <v>0.85397698524307419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0.52521794614260398</v>
      </c>
      <c r="C142" s="278">
        <f>IF(C$16=0,0,C$16/ISI_fec!C$16)</f>
        <v>0.5269429400998733</v>
      </c>
      <c r="D142" s="278">
        <f>IF(D$16=0,0,D$16/ISI_fec!D$16)</f>
        <v>0.52955725448270419</v>
      </c>
      <c r="E142" s="278">
        <f>IF(E$16=0,0,E$16/ISI_fec!E$16)</f>
        <v>0.53146409302380293</v>
      </c>
      <c r="F142" s="278">
        <f>IF(F$16=0,0,F$16/ISI_fec!F$16)</f>
        <v>0.53284704426605589</v>
      </c>
      <c r="G142" s="278">
        <f>IF(G$16=0,0,G$16/ISI_fec!G$16)</f>
        <v>0.53886031454577799</v>
      </c>
      <c r="H142" s="278">
        <f>IF(H$16=0,0,H$16/ISI_fec!H$16)</f>
        <v>0.54001967884671753</v>
      </c>
      <c r="I142" s="278">
        <f>IF(I$16=0,0,I$16/ISI_fec!I$16)</f>
        <v>0.53937600259318663</v>
      </c>
      <c r="J142" s="278">
        <f>IF(J$16=0,0,J$16/ISI_fec!J$16)</f>
        <v>0.54345530870408831</v>
      </c>
      <c r="K142" s="278">
        <f>IF(K$16=0,0,K$16/ISI_fec!K$16)</f>
        <v>0.54324322597696684</v>
      </c>
      <c r="L142" s="278">
        <f>IF(L$16=0,0,L$16/ISI_fec!L$16)</f>
        <v>0.54365197966253187</v>
      </c>
      <c r="M142" s="278">
        <f>IF(M$16=0,0,M$16/ISI_fec!M$16)</f>
        <v>0.55443521752634495</v>
      </c>
      <c r="N142" s="278">
        <f>IF(N$16=0,0,N$16/ISI_fec!N$16)</f>
        <v>0.54294941000944363</v>
      </c>
      <c r="O142" s="278">
        <f>IF(O$16=0,0,O$16/ISI_fec!O$16)</f>
        <v>0.54172286549658721</v>
      </c>
      <c r="P142" s="278">
        <f>IF(P$16=0,0,P$16/ISI_fec!P$16)</f>
        <v>0.54416333073788614</v>
      </c>
      <c r="Q142" s="278">
        <f>IF(Q$16=0,0,Q$16/ISI_fec!Q$16)</f>
        <v>0.54356383658886975</v>
      </c>
      <c r="R142" s="278">
        <f>IF(R$16=0,0,R$16/ISI_fec!R$16)</f>
        <v>0.55109639085847106</v>
      </c>
      <c r="S142" s="278">
        <f>IF(S$16=0,0,S$16/ISI_fec!S$16)</f>
        <v>0.54894959751138472</v>
      </c>
      <c r="T142" s="278">
        <f>IF(T$16=0,0,T$16/ISI_fec!T$16)</f>
        <v>0.54736966839698165</v>
      </c>
      <c r="U142" s="278">
        <f>IF(U$16=0,0,U$16/ISI_fec!U$16)</f>
        <v>0.56387485922438896</v>
      </c>
      <c r="V142" s="278">
        <f>IF(V$16=0,0,V$16/ISI_fec!V$16)</f>
        <v>0.56355106034672775</v>
      </c>
      <c r="W142" s="278">
        <f>IF(W$16=0,0,W$16/ISI_fec!W$16)</f>
        <v>0.5719012608356181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0.55488695700149993</v>
      </c>
      <c r="C143" s="278">
        <f>IF(C$22=0,0,C$22/ISI_fec!C$22)</f>
        <v>0.55594576189215084</v>
      </c>
      <c r="D143" s="278">
        <f>IF(D$22=0,0,D$22/ISI_fec!D$22)</f>
        <v>0.55728333116681428</v>
      </c>
      <c r="E143" s="278">
        <f>IF(E$22=0,0,E$22/ISI_fec!E$22)</f>
        <v>0.55913840150028671</v>
      </c>
      <c r="F143" s="278">
        <f>IF(F$22=0,0,F$22/ISI_fec!F$22)</f>
        <v>0.55948754587357052</v>
      </c>
      <c r="G143" s="278">
        <f>IF(G$22=0,0,G$22/ISI_fec!G$22)</f>
        <v>0.56001037763694328</v>
      </c>
      <c r="H143" s="278">
        <f>IF(H$22=0,0,H$22/ISI_fec!H$22)</f>
        <v>0.55933723473521346</v>
      </c>
      <c r="I143" s="278">
        <f>IF(I$22=0,0,I$22/ISI_fec!I$22)</f>
        <v>0.55968414294351798</v>
      </c>
      <c r="J143" s="278">
        <f>IF(J$22=0,0,J$22/ISI_fec!J$22)</f>
        <v>0.56017806874832954</v>
      </c>
      <c r="K143" s="278">
        <f>IF(K$22=0,0,K$22/ISI_fec!K$22)</f>
        <v>0.55830723613985345</v>
      </c>
      <c r="L143" s="278">
        <f>IF(L$22=0,0,L$22/ISI_fec!L$22)</f>
        <v>0.55903175991377763</v>
      </c>
      <c r="M143" s="278">
        <f>IF(M$22=0,0,M$22/ISI_fec!M$22)</f>
        <v>0.55921868111815332</v>
      </c>
      <c r="N143" s="278">
        <f>IF(N$22=0,0,N$22/ISI_fec!N$22)</f>
        <v>0.56078194758012989</v>
      </c>
      <c r="O143" s="278">
        <f>IF(O$22=0,0,O$22/ISI_fec!O$22)</f>
        <v>0.56051656275916295</v>
      </c>
      <c r="P143" s="278">
        <f>IF(P$22=0,0,P$22/ISI_fec!P$22)</f>
        <v>0.56154864027755069</v>
      </c>
      <c r="Q143" s="278">
        <f>IF(Q$22=0,0,Q$22/ISI_fec!Q$22)</f>
        <v>0.56562495539386271</v>
      </c>
      <c r="R143" s="278">
        <f>IF(R$22=0,0,R$22/ISI_fec!R$22)</f>
        <v>0.56276416921030736</v>
      </c>
      <c r="S143" s="278">
        <f>IF(S$22=0,0,S$22/ISI_fec!S$22)</f>
        <v>0.56425945448851778</v>
      </c>
      <c r="T143" s="278">
        <f>IF(T$22=0,0,T$22/ISI_fec!T$22)</f>
        <v>0.5644700124080726</v>
      </c>
      <c r="U143" s="278">
        <f>IF(U$22=0,0,U$22/ISI_fec!U$22)</f>
        <v>0.58419111109137944</v>
      </c>
      <c r="V143" s="278">
        <f>IF(V$22=0,0,V$22/ISI_fec!V$22)</f>
        <v>0.58580930509566809</v>
      </c>
      <c r="W143" s="278">
        <f>IF(W$22=0,0,W$22/ISI_fec!W$22)</f>
        <v>0.58464192725405262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0.54862795567261757</v>
      </c>
      <c r="C144" s="278">
        <f>IF(C$28=0,0,C$28/ISI_fec!C$28)</f>
        <v>0.54767674022003665</v>
      </c>
      <c r="D144" s="278">
        <f>IF(D$28=0,0,D$28/ISI_fec!D$28)</f>
        <v>0.54478376044425059</v>
      </c>
      <c r="E144" s="278">
        <f>IF(E$28=0,0,E$28/ISI_fec!E$28)</f>
        <v>0.5455959179170794</v>
      </c>
      <c r="F144" s="278">
        <f>IF(F$28=0,0,F$28/ISI_fec!F$28)</f>
        <v>0.54596733825529231</v>
      </c>
      <c r="G144" s="278">
        <f>IF(G$28=0,0,G$28/ISI_fec!G$28)</f>
        <v>0.55477326110349201</v>
      </c>
      <c r="H144" s="278">
        <f>IF(H$28=0,0,H$28/ISI_fec!H$28)</f>
        <v>0.55076728234340944</v>
      </c>
      <c r="I144" s="278">
        <f>IF(I$28=0,0,I$28/ISI_fec!I$28)</f>
        <v>0.55019064492605307</v>
      </c>
      <c r="J144" s="278">
        <f>IF(J$28=0,0,J$28/ISI_fec!J$28)</f>
        <v>0.55398472527909293</v>
      </c>
      <c r="K144" s="278">
        <f>IF(K$28=0,0,K$28/ISI_fec!K$28)</f>
        <v>0.55368334504353245</v>
      </c>
      <c r="L144" s="278">
        <f>IF(L$28=0,0,L$28/ISI_fec!L$28)</f>
        <v>0.55157200028264786</v>
      </c>
      <c r="M144" s="278">
        <f>IF(M$28=0,0,M$28/ISI_fec!M$28)</f>
        <v>0.55753258257521032</v>
      </c>
      <c r="N144" s="278">
        <f>IF(N$28=0,0,N$28/ISI_fec!N$28)</f>
        <v>0.55784024261200971</v>
      </c>
      <c r="O144" s="278">
        <f>IF(O$28=0,0,O$28/ISI_fec!O$28)</f>
        <v>0.55863446524474436</v>
      </c>
      <c r="P144" s="278">
        <f>IF(P$28=0,0,P$28/ISI_fec!P$28)</f>
        <v>0.55883270751752445</v>
      </c>
      <c r="Q144" s="278">
        <f>IF(Q$28=0,0,Q$28/ISI_fec!Q$28)</f>
        <v>0.5601933826386184</v>
      </c>
      <c r="R144" s="278">
        <f>IF(R$28=0,0,R$28/ISI_fec!R$28)</f>
        <v>0.56095219605438551</v>
      </c>
      <c r="S144" s="278">
        <f>IF(S$28=0,0,S$28/ISI_fec!S$28)</f>
        <v>0.55861324053035488</v>
      </c>
      <c r="T144" s="278">
        <f>IF(T$28=0,0,T$28/ISI_fec!T$28)</f>
        <v>0.55499070381659055</v>
      </c>
      <c r="U144" s="278">
        <f>IF(U$28=0,0,U$28/ISI_fec!U$28)</f>
        <v>0.57728570587190275</v>
      </c>
      <c r="V144" s="278">
        <f>IF(V$28=0,0,V$28/ISI_fec!V$28)</f>
        <v>0.5798279056915101</v>
      </c>
      <c r="W144" s="278">
        <f>IF(W$28=0,0,W$28/ISI_fec!W$28)</f>
        <v>0.58038497573601144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0.52477216315872244</v>
      </c>
      <c r="C145" s="279">
        <f>IF(C$35=0,0,C$35/ISI_fec!C$35)</f>
        <v>0.52439608463162868</v>
      </c>
      <c r="D145" s="279">
        <f>IF(D$35=0,0,D$35/ISI_fec!D$35)</f>
        <v>0.52203847661165703</v>
      </c>
      <c r="E145" s="279">
        <f>IF(E$35=0,0,E$35/ISI_fec!E$35)</f>
        <v>0.52297699743679549</v>
      </c>
      <c r="F145" s="279">
        <f>IF(F$35=0,0,F$35/ISI_fec!F$35)</f>
        <v>0.52291400295874946</v>
      </c>
      <c r="G145" s="279">
        <f>IF(G$35=0,0,G$35/ISI_fec!G$35)</f>
        <v>0.52832898257202288</v>
      </c>
      <c r="H145" s="279">
        <f>IF(H$35=0,0,H$35/ISI_fec!H$35)</f>
        <v>0.51628352649160802</v>
      </c>
      <c r="I145" s="279">
        <f>IF(I$35=0,0,I$35/ISI_fec!I$35)</f>
        <v>0.5162069053793914</v>
      </c>
      <c r="J145" s="279">
        <f>IF(J$35=0,0,J$35/ISI_fec!J$35)</f>
        <v>0.51731318011039562</v>
      </c>
      <c r="K145" s="279">
        <f>IF(K$35=0,0,K$35/ISI_fec!K$35)</f>
        <v>0.52543406526855763</v>
      </c>
      <c r="L145" s="279">
        <f>IF(L$35=0,0,L$35/ISI_fec!L$35)</f>
        <v>0.51793890897186634</v>
      </c>
      <c r="M145" s="279">
        <f>IF(M$35=0,0,M$35/ISI_fec!M$35)</f>
        <v>0.52476252234514298</v>
      </c>
      <c r="N145" s="279">
        <f>IF(N$35=0,0,N$35/ISI_fec!N$35)</f>
        <v>0.52428149617285202</v>
      </c>
      <c r="O145" s="279">
        <f>IF(O$35=0,0,O$35/ISI_fec!O$35)</f>
        <v>0.53163258646760692</v>
      </c>
      <c r="P145" s="279">
        <f>IF(P$35=0,0,P$35/ISI_fec!P$35)</f>
        <v>0.53074992282663036</v>
      </c>
      <c r="Q145" s="279">
        <f>IF(Q$35=0,0,Q$35/ISI_fec!Q$35)</f>
        <v>0.5295082190158904</v>
      </c>
      <c r="R145" s="279">
        <f>IF(R$35=0,0,R$35/ISI_fec!R$35)</f>
        <v>0.52904478528004872</v>
      </c>
      <c r="S145" s="279">
        <f>IF(S$35=0,0,S$35/ISI_fec!S$35)</f>
        <v>0.52767768645962199</v>
      </c>
      <c r="T145" s="279">
        <f>IF(T$35=0,0,T$35/ISI_fec!T$35)</f>
        <v>0.52477508939480355</v>
      </c>
      <c r="U145" s="279">
        <f>IF(U$35=0,0,U$35/ISI_fec!U$35)</f>
        <v>0.54381267981047465</v>
      </c>
      <c r="V145" s="279">
        <f>IF(V$35=0,0,V$35/ISI_fec!V$35)</f>
        <v>0.55356701175019374</v>
      </c>
      <c r="W145" s="279">
        <f>IF(W$35=0,0,W$35/ISI_fec!W$35)</f>
        <v>0.55417609121161437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0.57951474032158223</v>
      </c>
      <c r="C147" s="274">
        <f>IF(C$54=0,0,C$54/ISI_fec!C$54)</f>
        <v>0.57981806908975864</v>
      </c>
      <c r="D147" s="274">
        <f>IF(D$54=0,0,D$54/ISI_fec!D$54)</f>
        <v>0.57784392433638976</v>
      </c>
      <c r="E147" s="274">
        <f>IF(E$54=0,0,E$54/ISI_fec!E$54)</f>
        <v>0.57741439169452968</v>
      </c>
      <c r="F147" s="274">
        <f>IF(F$54=0,0,F$54/ISI_fec!F$54)</f>
        <v>0.58171180293585523</v>
      </c>
      <c r="G147" s="274">
        <f>IF(G$54=0,0,G$54/ISI_fec!G$54)</f>
        <v>0.58619038176693417</v>
      </c>
      <c r="H147" s="274">
        <f>IF(H$54=0,0,H$54/ISI_fec!H$54)</f>
        <v>0.58218203960468873</v>
      </c>
      <c r="I147" s="274">
        <f>IF(I$54=0,0,I$54/ISI_fec!I$54)</f>
        <v>0.58183179278746322</v>
      </c>
      <c r="J147" s="274">
        <f>IF(J$54=0,0,J$54/ISI_fec!J$54)</f>
        <v>0.58375962345298771</v>
      </c>
      <c r="K147" s="274">
        <f>IF(K$54=0,0,K$54/ISI_fec!K$54)</f>
        <v>0.58625827999137514</v>
      </c>
      <c r="L147" s="274">
        <f>IF(L$54=0,0,L$54/ISI_fec!L$54)</f>
        <v>0.58340780632808964</v>
      </c>
      <c r="M147" s="274">
        <f>IF(M$54=0,0,M$54/ISI_fec!M$54)</f>
        <v>0.58758894366510928</v>
      </c>
      <c r="N147" s="274">
        <f>IF(N$54=0,0,N$54/ISI_fec!N$54)</f>
        <v>0.58675675980591713</v>
      </c>
      <c r="O147" s="274">
        <f>IF(O$54=0,0,O$54/ISI_fec!O$54)</f>
        <v>0.58885134932550953</v>
      </c>
      <c r="P147" s="274">
        <f>IF(P$54=0,0,P$54/ISI_fec!P$54)</f>
        <v>0.58868269111605498</v>
      </c>
      <c r="Q147" s="274">
        <f>IF(Q$54=0,0,Q$54/ISI_fec!Q$54)</f>
        <v>0.60598727492887505</v>
      </c>
      <c r="R147" s="274">
        <f>IF(R$54=0,0,R$54/ISI_fec!R$54)</f>
        <v>0.6210773939559594</v>
      </c>
      <c r="S147" s="274">
        <f>IF(S$54=0,0,S$54/ISI_fec!S$54)</f>
        <v>0.63443705570702724</v>
      </c>
      <c r="T147" s="274">
        <f>IF(T$54=0,0,T$54/ISI_fec!T$54)</f>
        <v>0.63448502016944941</v>
      </c>
      <c r="U147" s="274">
        <f>IF(U$54=0,0,U$54/ISI_fec!U$54)</f>
        <v>0.63692050443272374</v>
      </c>
      <c r="V147" s="274">
        <f>IF(V$54=0,0,V$54/ISI_fec!V$54)</f>
        <v>0.63912370744922409</v>
      </c>
      <c r="W147" s="274">
        <f>IF(W$54=0,0,W$54/ISI_fec!W$54)</f>
        <v>0.63982175307903721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0.46977903869461773</v>
      </c>
      <c r="C148" s="275">
        <f>IF(C$55=0,0,C$55/ISI_fec!C$55)</f>
        <v>0.46977903869461785</v>
      </c>
      <c r="D148" s="275">
        <f>IF(D$55=0,0,D$55/ISI_fec!D$55)</f>
        <v>0.46977903869461779</v>
      </c>
      <c r="E148" s="275">
        <f>IF(E$55=0,0,E$55/ISI_fec!E$55)</f>
        <v>0.46977903869461773</v>
      </c>
      <c r="F148" s="275">
        <f>IF(F$55=0,0,F$55/ISI_fec!F$55)</f>
        <v>0.47301693724766553</v>
      </c>
      <c r="G148" s="275">
        <f>IF(G$55=0,0,G$55/ISI_fec!G$55)</f>
        <v>0.47301693724766553</v>
      </c>
      <c r="H148" s="275">
        <f>IF(H$55=0,0,H$55/ISI_fec!H$55)</f>
        <v>0.47301693724766541</v>
      </c>
      <c r="I148" s="275">
        <f>IF(I$55=0,0,I$55/ISI_fec!I$55)</f>
        <v>0.47301693724766541</v>
      </c>
      <c r="J148" s="275">
        <f>IF(J$55=0,0,J$55/ISI_fec!J$55)</f>
        <v>0.47301693724766558</v>
      </c>
      <c r="K148" s="275">
        <f>IF(K$55=0,0,K$55/ISI_fec!K$55)</f>
        <v>0.47301693724766547</v>
      </c>
      <c r="L148" s="275">
        <f>IF(L$55=0,0,L$55/ISI_fec!L$55)</f>
        <v>0.47301693724766558</v>
      </c>
      <c r="M148" s="275">
        <f>IF(M$55=0,0,M$55/ISI_fec!M$55)</f>
        <v>0.47301693724766558</v>
      </c>
      <c r="N148" s="275">
        <f>IF(N$55=0,0,N$55/ISI_fec!N$55)</f>
        <v>0.47301693724766553</v>
      </c>
      <c r="O148" s="275">
        <f>IF(O$55=0,0,O$55/ISI_fec!O$55)</f>
        <v>0.47301693724766558</v>
      </c>
      <c r="P148" s="275">
        <f>IF(P$55=0,0,P$55/ISI_fec!P$55)</f>
        <v>0.47301693724766553</v>
      </c>
      <c r="Q148" s="275">
        <f>IF(Q$55=0,0,Q$55/ISI_fec!Q$55)</f>
        <v>0.48071524352289879</v>
      </c>
      <c r="R148" s="275">
        <f>IF(R$55=0,0,R$55/ISI_fec!R$55)</f>
        <v>0.487643719170609</v>
      </c>
      <c r="S148" s="275">
        <f>IF(S$55=0,0,S$55/ISI_fec!S$55)</f>
        <v>0.49387934725354815</v>
      </c>
      <c r="T148" s="275">
        <f>IF(T$55=0,0,T$55/ISI_fec!T$55)</f>
        <v>0.49949141252819318</v>
      </c>
      <c r="U148" s="275">
        <f>IF(U$55=0,0,U$55/ISI_fec!U$55)</f>
        <v>0.50454227127537399</v>
      </c>
      <c r="V148" s="275">
        <f>IF(V$55=0,0,V$55/ISI_fec!V$55)</f>
        <v>0.50908804414783648</v>
      </c>
      <c r="W148" s="275">
        <f>IF(W$55=0,0,W$55/ISI_fec!W$55)</f>
        <v>0.51299838583384838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0.12190937843665839</v>
      </c>
      <c r="C149" s="276">
        <f>IF(C$56=0,0,C$56/ISI_fec!C$56)</f>
        <v>0.12190937843665839</v>
      </c>
      <c r="D149" s="276">
        <f>IF(D$56=0,0,D$56/ISI_fec!D$56)</f>
        <v>0.12190937843665839</v>
      </c>
      <c r="E149" s="276">
        <f>IF(E$56=0,0,E$56/ISI_fec!E$56)</f>
        <v>0.1219093784366584</v>
      </c>
      <c r="F149" s="276">
        <f>IF(F$56=0,0,F$56/ISI_fec!F$56)</f>
        <v>0.12274962495157282</v>
      </c>
      <c r="G149" s="276">
        <f>IF(G$56=0,0,G$56/ISI_fec!G$56)</f>
        <v>0.12274962495157279</v>
      </c>
      <c r="H149" s="276">
        <f>IF(H$56=0,0,H$56/ISI_fec!H$56)</f>
        <v>0.12274962495157285</v>
      </c>
      <c r="I149" s="276">
        <f>IF(I$56=0,0,I$56/ISI_fec!I$56)</f>
        <v>0.12274962495157281</v>
      </c>
      <c r="J149" s="276">
        <f>IF(J$56=0,0,J$56/ISI_fec!J$56)</f>
        <v>0.12274962495157282</v>
      </c>
      <c r="K149" s="276">
        <f>IF(K$56=0,0,K$56/ISI_fec!K$56)</f>
        <v>0.12274962495157281</v>
      </c>
      <c r="L149" s="276">
        <f>IF(L$56=0,0,L$56/ISI_fec!L$56)</f>
        <v>0.12274962495157282</v>
      </c>
      <c r="M149" s="276">
        <f>IF(M$56=0,0,M$56/ISI_fec!M$56)</f>
        <v>0.12274962495157284</v>
      </c>
      <c r="N149" s="276">
        <f>IF(N$56=0,0,N$56/ISI_fec!N$56)</f>
        <v>0.12274962495157282</v>
      </c>
      <c r="O149" s="276">
        <f>IF(O$56=0,0,O$56/ISI_fec!O$56)</f>
        <v>0.12274962495157279</v>
      </c>
      <c r="P149" s="276">
        <f>IF(P$56=0,0,P$56/ISI_fec!P$56)</f>
        <v>0.12274962495157281</v>
      </c>
      <c r="Q149" s="276">
        <f>IF(Q$56=0,0,Q$56/ISI_fec!Q$56)</f>
        <v>0.12650262298885656</v>
      </c>
      <c r="R149" s="276">
        <f>IF(R$56=0,0,R$56/ISI_fec!R$56)</f>
        <v>0.13007853177840417</v>
      </c>
      <c r="S149" s="276">
        <f>IF(S$56=0,0,S$56/ISI_fec!S$56)</f>
        <v>0.13312495706447963</v>
      </c>
      <c r="T149" s="276">
        <f>IF(T$56=0,0,T$56/ISI_fec!T$56)</f>
        <v>0.1331249570644796</v>
      </c>
      <c r="U149" s="276">
        <f>IF(U$56=0,0,U$56/ISI_fec!U$56)</f>
        <v>0.1331249570644796</v>
      </c>
      <c r="V149" s="276">
        <f>IF(V$56=0,0,V$56/ISI_fec!V$56)</f>
        <v>0.13312495706447963</v>
      </c>
      <c r="W149" s="276">
        <f>IF(W$56=0,0,W$56/ISI_fec!W$56)</f>
        <v>0.13312495706447963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0.67457624395637394</v>
      </c>
      <c r="C150" s="276">
        <f>IF(C$57=0,0,C$57/ISI_fec!C$57)</f>
        <v>0.67457624395637383</v>
      </c>
      <c r="D150" s="276">
        <f>IF(D$57=0,0,D$57/ISI_fec!D$57)</f>
        <v>0.67457624395637361</v>
      </c>
      <c r="E150" s="276">
        <f>IF(E$57=0,0,E$57/ISI_fec!E$57)</f>
        <v>0.67457624395637361</v>
      </c>
      <c r="F150" s="276">
        <f>IF(F$57=0,0,F$57/ISI_fec!F$57)</f>
        <v>0.67922568393627536</v>
      </c>
      <c r="G150" s="276">
        <f>IF(G$57=0,0,G$57/ISI_fec!G$57)</f>
        <v>0.67922568393627591</v>
      </c>
      <c r="H150" s="276">
        <f>IF(H$57=0,0,H$57/ISI_fec!H$57)</f>
        <v>0.67922568393627558</v>
      </c>
      <c r="I150" s="276">
        <f>IF(I$57=0,0,I$57/ISI_fec!I$57)</f>
        <v>0.67922568393627558</v>
      </c>
      <c r="J150" s="276">
        <f>IF(J$57=0,0,J$57/ISI_fec!J$57)</f>
        <v>0.6792256839362758</v>
      </c>
      <c r="K150" s="276">
        <f>IF(K$57=0,0,K$57/ISI_fec!K$57)</f>
        <v>0.6792256839362758</v>
      </c>
      <c r="L150" s="276">
        <f>IF(L$57=0,0,L$57/ISI_fec!L$57)</f>
        <v>0.6792256839362758</v>
      </c>
      <c r="M150" s="276">
        <f>IF(M$57=0,0,M$57/ISI_fec!M$57)</f>
        <v>0.67922568393627603</v>
      </c>
      <c r="N150" s="276">
        <f>IF(N$57=0,0,N$57/ISI_fec!N$57)</f>
        <v>0.6792256839362758</v>
      </c>
      <c r="O150" s="276">
        <f>IF(O$57=0,0,O$57/ISI_fec!O$57)</f>
        <v>0.6792256839362758</v>
      </c>
      <c r="P150" s="276">
        <f>IF(P$57=0,0,P$57/ISI_fec!P$57)</f>
        <v>0.67922568393627569</v>
      </c>
      <c r="Q150" s="276">
        <f>IF(Q$57=0,0,Q$57/ISI_fec!Q$57)</f>
        <v>0.68791911745838108</v>
      </c>
      <c r="R150" s="276">
        <f>IF(R$57=0,0,R$57/ISI_fec!R$57)</f>
        <v>0.69574320762827635</v>
      </c>
      <c r="S150" s="276">
        <f>IF(S$57=0,0,S$57/ISI_fec!S$57)</f>
        <v>0.7027848887811815</v>
      </c>
      <c r="T150" s="276">
        <f>IF(T$57=0,0,T$57/ISI_fec!T$57)</f>
        <v>0.70912240181879649</v>
      </c>
      <c r="U150" s="276">
        <f>IF(U$57=0,0,U$57/ISI_fec!U$57)</f>
        <v>0.71482616355264994</v>
      </c>
      <c r="V150" s="276">
        <f>IF(V$57=0,0,V$57/ISI_fec!V$57)</f>
        <v>0.71995954911311777</v>
      </c>
      <c r="W150" s="276">
        <f>IF(W$57=0,0,W$57/ISI_fec!W$57)</f>
        <v>0.72457959611753908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0.46523633616568733</v>
      </c>
      <c r="C151" s="276">
        <f>IF(C$58=0,0,C$58/ISI_fec!C$58)</f>
        <v>0.46523633616568699</v>
      </c>
      <c r="D151" s="276">
        <f>IF(D$58=0,0,D$58/ISI_fec!D$58)</f>
        <v>0.4652363361656871</v>
      </c>
      <c r="E151" s="276">
        <f>IF(E$58=0,0,E$58/ISI_fec!E$58)</f>
        <v>0.46523633616568744</v>
      </c>
      <c r="F151" s="276">
        <f>IF(F$58=0,0,F$58/ISI_fec!F$58)</f>
        <v>0.46844292465861342</v>
      </c>
      <c r="G151" s="276">
        <f>IF(G$58=0,0,G$58/ISI_fec!G$58)</f>
        <v>0.46844292465861326</v>
      </c>
      <c r="H151" s="276">
        <f>IF(H$58=0,0,H$58/ISI_fec!H$58)</f>
        <v>0.46844292465861331</v>
      </c>
      <c r="I151" s="276">
        <f>IF(I$58=0,0,I$58/ISI_fec!I$58)</f>
        <v>0.46844292465861337</v>
      </c>
      <c r="J151" s="276">
        <f>IF(J$58=0,0,J$58/ISI_fec!J$58)</f>
        <v>0.46844292465861359</v>
      </c>
      <c r="K151" s="276">
        <f>IF(K$58=0,0,K$58/ISI_fec!K$58)</f>
        <v>0.46844292465861359</v>
      </c>
      <c r="L151" s="276">
        <f>IF(L$58=0,0,L$58/ISI_fec!L$58)</f>
        <v>0.46844292465861365</v>
      </c>
      <c r="M151" s="276">
        <f>IF(M$58=0,0,M$58/ISI_fec!M$58)</f>
        <v>0.46844292465861315</v>
      </c>
      <c r="N151" s="276">
        <f>IF(N$58=0,0,N$58/ISI_fec!N$58)</f>
        <v>0.46844292465861359</v>
      </c>
      <c r="O151" s="276">
        <f>IF(O$58=0,0,O$58/ISI_fec!O$58)</f>
        <v>0.46844292465861342</v>
      </c>
      <c r="P151" s="276">
        <f>IF(P$58=0,0,P$58/ISI_fec!P$58)</f>
        <v>0.46844292465861337</v>
      </c>
      <c r="Q151" s="276">
        <f>IF(Q$58=0,0,Q$58/ISI_fec!Q$58)</f>
        <v>0.48276529328105777</v>
      </c>
      <c r="R151" s="276">
        <f>IF(R$58=0,0,R$58/ISI_fec!R$58)</f>
        <v>0.49641184554017048</v>
      </c>
      <c r="S151" s="276">
        <f>IF(S$58=0,0,S$58/ISI_fec!S$58)</f>
        <v>0.50803775780936233</v>
      </c>
      <c r="T151" s="276">
        <f>IF(T$58=0,0,T$58/ISI_fec!T$58)</f>
        <v>0.50803775780936233</v>
      </c>
      <c r="U151" s="276">
        <f>IF(U$58=0,0,U$58/ISI_fec!U$58)</f>
        <v>0.50803775780936222</v>
      </c>
      <c r="V151" s="276">
        <f>IF(V$58=0,0,V$58/ISI_fec!V$58)</f>
        <v>0.50803775780936222</v>
      </c>
      <c r="W151" s="276">
        <f>IF(W$58=0,0,W$58/ISI_fec!W$58)</f>
        <v>0.508037757809362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0.80260727986737934</v>
      </c>
      <c r="C152" s="277">
        <f>IF(C$59=0,0,C$59/ISI_fec!C$59)</f>
        <v>0.80755862545735713</v>
      </c>
      <c r="D152" s="277">
        <f>IF(D$59=0,0,D$59/ISI_fec!D$59)</f>
        <v>0.80701191960761642</v>
      </c>
      <c r="E152" s="277">
        <f>IF(E$59=0,0,E$59/ISI_fec!E$59)</f>
        <v>0.80293422610849186</v>
      </c>
      <c r="F152" s="277">
        <f>IF(F$59=0,0,F$59/ISI_fec!F$59)</f>
        <v>0.81011726626689429</v>
      </c>
      <c r="G152" s="277">
        <f>IF(G$59=0,0,G$59/ISI_fec!G$59)</f>
        <v>0.81709054198347242</v>
      </c>
      <c r="H152" s="277">
        <f>IF(H$59=0,0,H$59/ISI_fec!H$59)</f>
        <v>0.81641324779349655</v>
      </c>
      <c r="I152" s="277">
        <f>IF(I$59=0,0,I$59/ISI_fec!I$59)</f>
        <v>0.81535760169012017</v>
      </c>
      <c r="J152" s="277">
        <f>IF(J$59=0,0,J$59/ISI_fec!J$59)</f>
        <v>0.81565511058322593</v>
      </c>
      <c r="K152" s="277">
        <f>IF(K$59=0,0,K$59/ISI_fec!K$59)</f>
        <v>0.81332127134136323</v>
      </c>
      <c r="L152" s="277">
        <f>IF(L$59=0,0,L$59/ISI_fec!L$59)</f>
        <v>0.81261509765794881</v>
      </c>
      <c r="M152" s="277">
        <f>IF(M$59=0,0,M$59/ISI_fec!M$59)</f>
        <v>0.81799678614636639</v>
      </c>
      <c r="N152" s="277">
        <f>IF(N$59=0,0,N$59/ISI_fec!N$59)</f>
        <v>0.8168008621261027</v>
      </c>
      <c r="O152" s="277">
        <f>IF(O$59=0,0,O$59/ISI_fec!O$59)</f>
        <v>0.81717251892978948</v>
      </c>
      <c r="P152" s="277">
        <f>IF(P$59=0,0,P$59/ISI_fec!P$59)</f>
        <v>0.81733276652417597</v>
      </c>
      <c r="Q152" s="277">
        <f>IF(Q$59=0,0,Q$59/ISI_fec!Q$59)</f>
        <v>0.83089178576142897</v>
      </c>
      <c r="R152" s="277">
        <f>IF(R$59=0,0,R$59/ISI_fec!R$59)</f>
        <v>0.85586585779069757</v>
      </c>
      <c r="S152" s="277">
        <f>IF(S$59=0,0,S$59/ISI_fec!S$59)</f>
        <v>0.87007357678473685</v>
      </c>
      <c r="T152" s="277">
        <f>IF(T$59=0,0,T$59/ISI_fec!T$59)</f>
        <v>0.86661565893508907</v>
      </c>
      <c r="U152" s="277">
        <f>IF(U$59=0,0,U$59/ISI_fec!U$59)</f>
        <v>0.86640559746952417</v>
      </c>
      <c r="V152" s="277">
        <f>IF(V$59=0,0,V$59/ISI_fec!V$59)</f>
        <v>0.86507888660113164</v>
      </c>
      <c r="W152" s="277">
        <f>IF(W$59=0,0,W$59/ISI_fec!W$59)</f>
        <v>0.8724105504025822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0.42501760250866899</v>
      </c>
      <c r="C153" s="278">
        <f>IF(C$65=0,0,C$65/ISI_fec!C$65)</f>
        <v>0.42584576926908257</v>
      </c>
      <c r="D153" s="278">
        <f>IF(D$65=0,0,D$65/ISI_fec!D$65)</f>
        <v>0.42597917847136468</v>
      </c>
      <c r="E153" s="278">
        <f>IF(E$65=0,0,E$65/ISI_fec!E$65)</f>
        <v>0.42561975961186133</v>
      </c>
      <c r="F153" s="278">
        <f>IF(F$65=0,0,F$65/ISI_fec!F$65)</f>
        <v>0.42918925081690673</v>
      </c>
      <c r="G153" s="278">
        <f>IF(G$65=0,0,G$65/ISI_fec!G$65)</f>
        <v>0.42994525948375545</v>
      </c>
      <c r="H153" s="278">
        <f>IF(H$65=0,0,H$65/ISI_fec!H$65)</f>
        <v>0.42967675738800698</v>
      </c>
      <c r="I153" s="278">
        <f>IF(I$65=0,0,I$65/ISI_fec!I$65)</f>
        <v>0.43007639225362582</v>
      </c>
      <c r="J153" s="278">
        <f>IF(J$65=0,0,J$65/ISI_fec!J$65)</f>
        <v>0.43081137396338554</v>
      </c>
      <c r="K153" s="278">
        <f>IF(K$65=0,0,K$65/ISI_fec!K$65)</f>
        <v>0.42942183235411802</v>
      </c>
      <c r="L153" s="278">
        <f>IF(L$65=0,0,L$65/ISI_fec!L$65)</f>
        <v>0.42940688980372432</v>
      </c>
      <c r="M153" s="278">
        <f>IF(M$65=0,0,M$65/ISI_fec!M$65)</f>
        <v>0.42972083438097447</v>
      </c>
      <c r="N153" s="278">
        <f>IF(N$65=0,0,N$65/ISI_fec!N$65)</f>
        <v>0.43155689928559282</v>
      </c>
      <c r="O153" s="278">
        <f>IF(O$65=0,0,O$65/ISI_fec!O$65)</f>
        <v>0.43166273432074515</v>
      </c>
      <c r="P153" s="278">
        <f>IF(P$65=0,0,P$65/ISI_fec!P$65)</f>
        <v>0.43286384169983022</v>
      </c>
      <c r="Q153" s="278">
        <f>IF(Q$65=0,0,Q$65/ISI_fec!Q$65)</f>
        <v>0.45488558276596991</v>
      </c>
      <c r="R153" s="278">
        <f>IF(R$65=0,0,R$65/ISI_fec!R$65)</f>
        <v>0.45996822973048629</v>
      </c>
      <c r="S153" s="278">
        <f>IF(S$65=0,0,S$65/ISI_fec!S$65)</f>
        <v>0.47573899902964434</v>
      </c>
      <c r="T153" s="278">
        <f>IF(T$65=0,0,T$65/ISI_fec!T$65)</f>
        <v>0.47725421839847648</v>
      </c>
      <c r="U153" s="278">
        <f>IF(U$65=0,0,U$65/ISI_fec!U$65)</f>
        <v>0.47850061006715644</v>
      </c>
      <c r="V153" s="278">
        <f>IF(V$65=0,0,V$65/ISI_fec!V$65)</f>
        <v>0.48139856346907606</v>
      </c>
      <c r="W153" s="278">
        <f>IF(W$65=0,0,W$65/ISI_fec!W$65)</f>
        <v>0.47904847866442313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0.67374188917431543</v>
      </c>
      <c r="C154" s="278">
        <f>IF(C$71=0,0,C$71/ISI_fec!C$71)</f>
        <v>0.67374188917431588</v>
      </c>
      <c r="D154" s="278">
        <f>IF(D$71=0,0,D$71/ISI_fec!D$71)</f>
        <v>0.67374188917431577</v>
      </c>
      <c r="E154" s="278">
        <f>IF(E$71=0,0,E$71/ISI_fec!E$71)</f>
        <v>0.67374188917431577</v>
      </c>
      <c r="F154" s="278">
        <f>IF(F$71=0,0,F$71/ISI_fec!F$71)</f>
        <v>0.67838557845885028</v>
      </c>
      <c r="G154" s="278">
        <f>IF(G$71=0,0,G$71/ISI_fec!G$71)</f>
        <v>0.67838557845885028</v>
      </c>
      <c r="H154" s="278">
        <f>IF(H$71=0,0,H$71/ISI_fec!H$71)</f>
        <v>0.67838557845885039</v>
      </c>
      <c r="I154" s="278">
        <f>IF(I$71=0,0,I$71/ISI_fec!I$71)</f>
        <v>0.67838557845885028</v>
      </c>
      <c r="J154" s="278">
        <f>IF(J$71=0,0,J$71/ISI_fec!J$71)</f>
        <v>0.67838557845885039</v>
      </c>
      <c r="K154" s="278">
        <f>IF(K$71=0,0,K$71/ISI_fec!K$71)</f>
        <v>0.67838557845885061</v>
      </c>
      <c r="L154" s="278">
        <f>IF(L$71=0,0,L$71/ISI_fec!L$71)</f>
        <v>0.67838557845885039</v>
      </c>
      <c r="M154" s="278">
        <f>IF(M$71=0,0,M$71/ISI_fec!M$71)</f>
        <v>0.67838557845885039</v>
      </c>
      <c r="N154" s="278">
        <f>IF(N$71=0,0,N$71/ISI_fec!N$71)</f>
        <v>0.67838557845885028</v>
      </c>
      <c r="O154" s="278">
        <f>IF(O$71=0,0,O$71/ISI_fec!O$71)</f>
        <v>0.67838557845885028</v>
      </c>
      <c r="P154" s="278">
        <f>IF(P$71=0,0,P$71/ISI_fec!P$71)</f>
        <v>0.67838557845885028</v>
      </c>
      <c r="Q154" s="278">
        <f>IF(Q$71=0,0,Q$71/ISI_fec!Q$71)</f>
        <v>0.69804702061296531</v>
      </c>
      <c r="R154" s="278">
        <f>IF(R$71=0,0,R$71/ISI_fec!R$71)</f>
        <v>0.7157423185516687</v>
      </c>
      <c r="S154" s="278">
        <f>IF(S$71=0,0,S$71/ISI_fec!S$71)</f>
        <v>0.73166808669650185</v>
      </c>
      <c r="T154" s="278">
        <f>IF(T$71=0,0,T$71/ISI_fec!T$71)</f>
        <v>0.73572567770472419</v>
      </c>
      <c r="U154" s="278">
        <f>IF(U$71=0,0,U$71/ISI_fec!U$71)</f>
        <v>0.73572567770472419</v>
      </c>
      <c r="V154" s="278">
        <f>IF(V$71=0,0,V$71/ISI_fec!V$71)</f>
        <v>0.7357256777047243</v>
      </c>
      <c r="W154" s="278">
        <f>IF(W$71=0,0,W$71/ISI_fec!W$71)</f>
        <v>0.73572567770472419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0.52951457762898912</v>
      </c>
      <c r="C155" s="278">
        <f>IF(C$72=0,0,C$72/ISI_fec!C$72)</f>
        <v>0.52784774976006321</v>
      </c>
      <c r="D155" s="278">
        <f>IF(D$72=0,0,D$72/ISI_fec!D$72)</f>
        <v>0.52375504221227231</v>
      </c>
      <c r="E155" s="278">
        <f>IF(E$72=0,0,E$72/ISI_fec!E$72)</f>
        <v>0.52265171154331824</v>
      </c>
      <c r="F155" s="278">
        <f>IF(F$72=0,0,F$72/ISI_fec!F$72)</f>
        <v>0.52661228211345601</v>
      </c>
      <c r="G155" s="278">
        <f>IF(G$72=0,0,G$72/ISI_fec!G$72)</f>
        <v>0.53510602670635521</v>
      </c>
      <c r="H155" s="278">
        <f>IF(H$72=0,0,H$72/ISI_fec!H$72)</f>
        <v>0.53124206366474469</v>
      </c>
      <c r="I155" s="278">
        <f>IF(I$72=0,0,I$72/ISI_fec!I$72)</f>
        <v>0.53068586858670874</v>
      </c>
      <c r="J155" s="278">
        <f>IF(J$72=0,0,J$72/ISI_fec!J$72)</f>
        <v>0.53434544521929828</v>
      </c>
      <c r="K155" s="278">
        <f>IF(K$72=0,0,K$72/ISI_fec!K$72)</f>
        <v>0.53405474919682205</v>
      </c>
      <c r="L155" s="278">
        <f>IF(L$72=0,0,L$72/ISI_fec!L$72)</f>
        <v>0.53201825359543553</v>
      </c>
      <c r="M155" s="278">
        <f>IF(M$72=0,0,M$72/ISI_fec!M$72)</f>
        <v>0.53776752763413904</v>
      </c>
      <c r="N155" s="278">
        <f>IF(N$72=0,0,N$72/ISI_fec!N$72)</f>
        <v>0.53806428083298785</v>
      </c>
      <c r="O155" s="278">
        <f>IF(O$72=0,0,O$72/ISI_fec!O$72)</f>
        <v>0.53883034752567149</v>
      </c>
      <c r="P155" s="278">
        <f>IF(P$72=0,0,P$72/ISI_fec!P$72)</f>
        <v>0.53902156192324646</v>
      </c>
      <c r="Q155" s="278">
        <f>IF(Q$72=0,0,Q$72/ISI_fec!Q$72)</f>
        <v>0.55685439605668086</v>
      </c>
      <c r="R155" s="278">
        <f>IF(R$72=0,0,R$72/ISI_fec!R$72)</f>
        <v>0.57337087207889814</v>
      </c>
      <c r="S155" s="278">
        <f>IF(S$72=0,0,S$72/ISI_fec!S$72)</f>
        <v>0.58435242907279639</v>
      </c>
      <c r="T155" s="278">
        <f>IF(T$72=0,0,T$72/ISI_fec!T$72)</f>
        <v>0.5805629769536812</v>
      </c>
      <c r="U155" s="278">
        <f>IF(U$72=0,0,U$72/ISI_fec!U$72)</f>
        <v>0.58451232538019537</v>
      </c>
      <c r="V155" s="278">
        <f>IF(V$72=0,0,V$72/ISI_fec!V$72)</f>
        <v>0.58708634914871294</v>
      </c>
      <c r="W155" s="278">
        <f>IF(W$72=0,0,W$72/ISI_fec!W$72)</f>
        <v>0.58765039274757425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0.50991536649058011</v>
      </c>
      <c r="C156" s="279">
        <f>IF(C$79=0,0,C$79/ISI_fec!C$79)</f>
        <v>0.5087642237757305</v>
      </c>
      <c r="D156" s="279">
        <f>IF(D$79=0,0,D$79/ISI_fec!D$79)</f>
        <v>0.50523956354751731</v>
      </c>
      <c r="E156" s="279">
        <f>IF(E$79=0,0,E$79/ISI_fec!E$79)</f>
        <v>0.50432044925743802</v>
      </c>
      <c r="F156" s="279">
        <f>IF(F$79=0,0,F$79/ISI_fec!F$79)</f>
        <v>0.50773496356858527</v>
      </c>
      <c r="G156" s="279">
        <f>IF(G$79=0,0,G$79/ISI_fec!G$79)</f>
        <v>0.51298442587489135</v>
      </c>
      <c r="H156" s="279">
        <f>IF(H$79=0,0,H$79/ISI_fec!H$79)</f>
        <v>0.50205912436638567</v>
      </c>
      <c r="I156" s="279">
        <f>IF(I$79=0,0,I$79/ISI_fec!I$79)</f>
        <v>0.50195560977254083</v>
      </c>
      <c r="J156" s="279">
        <f>IF(J$79=0,0,J$79/ISI_fec!J$79)</f>
        <v>0.50311006344322762</v>
      </c>
      <c r="K156" s="279">
        <f>IF(K$79=0,0,K$79/ISI_fec!K$79)</f>
        <v>0.51033123489515586</v>
      </c>
      <c r="L156" s="279">
        <f>IF(L$79=0,0,L$79/ISI_fec!L$79)</f>
        <v>0.50354751521883201</v>
      </c>
      <c r="M156" s="279">
        <f>IF(M$79=0,0,M$79/ISI_fec!M$79)</f>
        <v>0.50981883890646362</v>
      </c>
      <c r="N156" s="279">
        <f>IF(N$79=0,0,N$79/ISI_fec!N$79)</f>
        <v>0.50948763010839382</v>
      </c>
      <c r="O156" s="279">
        <f>IF(O$79=0,0,O$79/ISI_fec!O$79)</f>
        <v>0.51611701955501077</v>
      </c>
      <c r="P156" s="279">
        <f>IF(P$79=0,0,P$79/ISI_fec!P$79)</f>
        <v>0.51529709856675721</v>
      </c>
      <c r="Q156" s="279">
        <f>IF(Q$79=0,0,Q$79/ISI_fec!Q$79)</f>
        <v>0.52993034763649183</v>
      </c>
      <c r="R156" s="279">
        <f>IF(R$79=0,0,R$79/ISI_fec!R$79)</f>
        <v>0.54439855732601272</v>
      </c>
      <c r="S156" s="279">
        <f>IF(S$79=0,0,S$79/ISI_fec!S$79)</f>
        <v>0.55573517125709959</v>
      </c>
      <c r="T156" s="279">
        <f>IF(T$79=0,0,T$79/ISI_fec!T$79)</f>
        <v>0.55275590230397909</v>
      </c>
      <c r="U156" s="279">
        <f>IF(U$79=0,0,U$79/ISI_fec!U$79)</f>
        <v>0.55446394733120863</v>
      </c>
      <c r="V156" s="279">
        <f>IF(V$79=0,0,V$79/ISI_fec!V$79)</f>
        <v>0.56541417078698719</v>
      </c>
      <c r="W156" s="279">
        <f>IF(W$79=0,0,W$79/ISI_fec!W$79)</f>
        <v>0.56595022950193952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SE: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5430.7395674286036</v>
      </c>
      <c r="C5" s="225">
        <f t="shared" si="0"/>
        <v>5540.1807299790962</v>
      </c>
      <c r="D5" s="225">
        <f t="shared" si="0"/>
        <v>5588.2940714361084</v>
      </c>
      <c r="E5" s="225">
        <f t="shared" si="0"/>
        <v>5529.319681618681</v>
      </c>
      <c r="F5" s="225">
        <f t="shared" si="0"/>
        <v>5740.9953111205177</v>
      </c>
      <c r="G5" s="225">
        <f t="shared" si="0"/>
        <v>5519.5183738848909</v>
      </c>
      <c r="H5" s="225">
        <f t="shared" si="0"/>
        <v>5272.748046862007</v>
      </c>
      <c r="I5" s="225">
        <f t="shared" si="0"/>
        <v>5437.1647161624569</v>
      </c>
      <c r="J5" s="225">
        <f t="shared" si="0"/>
        <v>5100.406235366333</v>
      </c>
      <c r="K5" s="225">
        <f t="shared" si="0"/>
        <v>2904.614279069121</v>
      </c>
      <c r="L5" s="225">
        <f t="shared" si="0"/>
        <v>4988.5194031025367</v>
      </c>
      <c r="M5" s="225">
        <f t="shared" si="0"/>
        <v>4704.4134555832406</v>
      </c>
      <c r="N5" s="225">
        <f t="shared" si="0"/>
        <v>4274.7159236217849</v>
      </c>
      <c r="O5" s="225">
        <f t="shared" si="0"/>
        <v>4266.484472284008</v>
      </c>
      <c r="P5" s="225">
        <f t="shared" si="0"/>
        <v>4215.9200446837131</v>
      </c>
      <c r="Q5" s="225">
        <f t="shared" si="0"/>
        <v>4198.8569226452673</v>
      </c>
      <c r="R5" s="225">
        <f t="shared" si="0"/>
        <v>4460.9690054618059</v>
      </c>
      <c r="S5" s="225">
        <f t="shared" si="0"/>
        <v>4216.8159367585822</v>
      </c>
      <c r="T5" s="225">
        <f t="shared" si="0"/>
        <v>4021.0563967252606</v>
      </c>
      <c r="U5" s="225">
        <f t="shared" si="0"/>
        <v>5232.2395556782249</v>
      </c>
      <c r="V5" s="225">
        <f t="shared" si="0"/>
        <v>4096.4589083377768</v>
      </c>
      <c r="W5" s="225">
        <f t="shared" si="0"/>
        <v>4445.2142062119765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0.75984715911092393</v>
      </c>
      <c r="C10" s="262">
        <v>0.62484323823075616</v>
      </c>
      <c r="D10" s="262">
        <v>0.64516342970552909</v>
      </c>
      <c r="E10" s="262">
        <v>0.78089341900685982</v>
      </c>
      <c r="F10" s="262">
        <v>0.75346000395085688</v>
      </c>
      <c r="G10" s="262">
        <v>0.56913793589189565</v>
      </c>
      <c r="H10" s="262">
        <v>0.57144182773349905</v>
      </c>
      <c r="I10" s="262">
        <v>0.5976991428333398</v>
      </c>
      <c r="J10" s="262">
        <v>0.57679100365586944</v>
      </c>
      <c r="K10" s="262">
        <v>0.46018204493629689</v>
      </c>
      <c r="L10" s="262">
        <v>0.6042663394911405</v>
      </c>
      <c r="M10" s="262">
        <v>0.46928083728157338</v>
      </c>
      <c r="N10" s="262">
        <v>0.46832257245989928</v>
      </c>
      <c r="O10" s="262">
        <v>0.45993968503492572</v>
      </c>
      <c r="P10" s="262">
        <v>0.44107742897195767</v>
      </c>
      <c r="Q10" s="262">
        <v>0.67156710181010704</v>
      </c>
      <c r="R10" s="262">
        <v>0.59821054452068612</v>
      </c>
      <c r="S10" s="262">
        <v>0.72597233093329883</v>
      </c>
      <c r="T10" s="262">
        <v>0.80666443596434789</v>
      </c>
      <c r="U10" s="262">
        <v>0.85604335560755651</v>
      </c>
      <c r="V10" s="262">
        <v>0.8414934436925865</v>
      </c>
      <c r="W10" s="262">
        <v>0.71533034726453337</v>
      </c>
      <c r="DA10" s="68" t="s">
        <v>349</v>
      </c>
    </row>
    <row r="11" spans="1:105" ht="12" customHeight="1" x14ac:dyDescent="0.25">
      <c r="A11" s="37" t="s">
        <v>160</v>
      </c>
      <c r="B11" s="228">
        <v>0.59942858532146748</v>
      </c>
      <c r="C11" s="228">
        <v>0.47630861254986379</v>
      </c>
      <c r="D11" s="228">
        <v>0.47648722601271037</v>
      </c>
      <c r="E11" s="228">
        <v>0.62999070484679853</v>
      </c>
      <c r="F11" s="228">
        <v>0.57851666644713995</v>
      </c>
      <c r="G11" s="228">
        <v>0.39452086781309809</v>
      </c>
      <c r="H11" s="228">
        <v>0.3851665490555225</v>
      </c>
      <c r="I11" s="228">
        <v>0.39637930457213988</v>
      </c>
      <c r="J11" s="228">
        <v>0.38066055537480281</v>
      </c>
      <c r="K11" s="228">
        <v>0.29546351293396261</v>
      </c>
      <c r="L11" s="228">
        <v>0.43451077804501609</v>
      </c>
      <c r="M11" s="228">
        <v>0.32878005356398998</v>
      </c>
      <c r="N11" s="228">
        <v>0.28526150474765788</v>
      </c>
      <c r="O11" s="228">
        <v>0.25161801911133552</v>
      </c>
      <c r="P11" s="228">
        <v>0.23660073859472139</v>
      </c>
      <c r="Q11" s="228">
        <v>0.2208850170053413</v>
      </c>
      <c r="R11" s="228">
        <v>0.47169615197030801</v>
      </c>
      <c r="S11" s="228">
        <v>0.41455928239697593</v>
      </c>
      <c r="T11" s="228">
        <v>0.41102324883260971</v>
      </c>
      <c r="U11" s="228">
        <v>0.41263968319539007</v>
      </c>
      <c r="V11" s="228">
        <v>0.3528095976519825</v>
      </c>
      <c r="W11" s="228">
        <v>0.36252393031160363</v>
      </c>
      <c r="DA11" s="69" t="s">
        <v>350</v>
      </c>
    </row>
    <row r="12" spans="1:105" ht="12" customHeight="1" x14ac:dyDescent="0.25">
      <c r="A12" s="37" t="s">
        <v>162</v>
      </c>
      <c r="B12" s="228">
        <v>0.16041857378945651</v>
      </c>
      <c r="C12" s="228">
        <v>0.14853462568089229</v>
      </c>
      <c r="D12" s="228">
        <v>0.1686762036928186</v>
      </c>
      <c r="E12" s="228">
        <v>0.15090271416006129</v>
      </c>
      <c r="F12" s="228">
        <v>0.17494333750371691</v>
      </c>
      <c r="G12" s="228">
        <v>0.17461706807879759</v>
      </c>
      <c r="H12" s="228">
        <v>0.18627527867797661</v>
      </c>
      <c r="I12" s="228">
        <v>0.2013198382611999</v>
      </c>
      <c r="J12" s="228">
        <v>0.19613044828106671</v>
      </c>
      <c r="K12" s="228">
        <v>0.1647185320023343</v>
      </c>
      <c r="L12" s="228">
        <v>0.16975556144612439</v>
      </c>
      <c r="M12" s="228">
        <v>0.1405007837175834</v>
      </c>
      <c r="N12" s="228">
        <v>0.18306106771224129</v>
      </c>
      <c r="O12" s="228">
        <v>0.20832166592359011</v>
      </c>
      <c r="P12" s="228">
        <v>0.20447669037723629</v>
      </c>
      <c r="Q12" s="228">
        <v>0.45068208480476579</v>
      </c>
      <c r="R12" s="228">
        <v>0.12651439255037811</v>
      </c>
      <c r="S12" s="228">
        <v>0.3114130485363229</v>
      </c>
      <c r="T12" s="228">
        <v>0.39564118713173818</v>
      </c>
      <c r="U12" s="228">
        <v>0.44340367241216638</v>
      </c>
      <c r="V12" s="228">
        <v>0.48868384604060411</v>
      </c>
      <c r="W12" s="228">
        <v>0.3528064169529298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420.29586804012661</v>
      </c>
      <c r="C16" s="263">
        <v>445.12012235987743</v>
      </c>
      <c r="D16" s="263">
        <v>419.73465467549602</v>
      </c>
      <c r="E16" s="263">
        <v>455.2244299701722</v>
      </c>
      <c r="F16" s="263">
        <v>441.66236926438819</v>
      </c>
      <c r="G16" s="263">
        <v>442.15770713623971</v>
      </c>
      <c r="H16" s="263">
        <v>376.45379767895542</v>
      </c>
      <c r="I16" s="263">
        <v>382.93443204642438</v>
      </c>
      <c r="J16" s="263">
        <v>356.38029807051458</v>
      </c>
      <c r="K16" s="263">
        <v>210.76296693179111</v>
      </c>
      <c r="L16" s="263">
        <v>309.57745409873178</v>
      </c>
      <c r="M16" s="263">
        <v>272.32588139053678</v>
      </c>
      <c r="N16" s="263">
        <v>307.1396214228937</v>
      </c>
      <c r="O16" s="263">
        <v>309.22737548623542</v>
      </c>
      <c r="P16" s="263">
        <v>295.34414717033229</v>
      </c>
      <c r="Q16" s="263">
        <v>321.90440766926338</v>
      </c>
      <c r="R16" s="263">
        <v>269.41220064991751</v>
      </c>
      <c r="S16" s="263">
        <v>277.72510522523118</v>
      </c>
      <c r="T16" s="263">
        <v>290.98095373397928</v>
      </c>
      <c r="U16" s="263">
        <v>343.19218851843851</v>
      </c>
      <c r="V16" s="263">
        <v>310.44046649529213</v>
      </c>
      <c r="W16" s="263">
        <v>291.63897078778712</v>
      </c>
      <c r="DA16" s="70" t="s">
        <v>355</v>
      </c>
    </row>
    <row r="17" spans="1:105" ht="12" customHeight="1" x14ac:dyDescent="0.25">
      <c r="A17" s="18" t="s">
        <v>30</v>
      </c>
      <c r="B17" s="232">
        <v>22.473969563924229</v>
      </c>
      <c r="C17" s="232">
        <v>12.328072249471489</v>
      </c>
      <c r="D17" s="232">
        <v>11.7385687982388</v>
      </c>
      <c r="E17" s="232">
        <v>11.85186339765303</v>
      </c>
      <c r="F17" s="232">
        <v>11.16194761082652</v>
      </c>
      <c r="G17" s="232">
        <v>13.28547389336722</v>
      </c>
      <c r="H17" s="232">
        <v>13.43165139171186</v>
      </c>
      <c r="I17" s="232">
        <v>13.798791542241609</v>
      </c>
      <c r="J17" s="232">
        <v>10.773581217106001</v>
      </c>
      <c r="K17" s="232">
        <v>12.41263198495375</v>
      </c>
      <c r="L17" s="232">
        <v>12.25087578289104</v>
      </c>
      <c r="M17" s="232">
        <v>11.548723518828121</v>
      </c>
      <c r="N17" s="232">
        <v>7.6388621681513236</v>
      </c>
      <c r="O17" s="232">
        <v>10.70766319555598</v>
      </c>
      <c r="P17" s="232">
        <v>8.3046501762510694</v>
      </c>
      <c r="Q17" s="232">
        <v>7.2290845091723508</v>
      </c>
      <c r="R17" s="232">
        <v>10.414708537942611</v>
      </c>
      <c r="S17" s="232">
        <v>11.65609215393887</v>
      </c>
      <c r="T17" s="232">
        <v>13.228648199574121</v>
      </c>
      <c r="U17" s="232">
        <v>11.10141801435095</v>
      </c>
      <c r="V17" s="232">
        <v>6.6267037255220123</v>
      </c>
      <c r="W17" s="232">
        <v>6.9013383163850426</v>
      </c>
      <c r="DA17" s="71" t="s">
        <v>356</v>
      </c>
    </row>
    <row r="18" spans="1:105" ht="12" customHeight="1" x14ac:dyDescent="0.25">
      <c r="A18" s="18" t="s">
        <v>70</v>
      </c>
      <c r="B18" s="232">
        <v>73.416351139511107</v>
      </c>
      <c r="C18" s="232">
        <v>71.687002164851464</v>
      </c>
      <c r="D18" s="232">
        <v>73.8535230364255</v>
      </c>
      <c r="E18" s="232">
        <v>76.737648887973052</v>
      </c>
      <c r="F18" s="232">
        <v>74.632222070786383</v>
      </c>
      <c r="G18" s="232">
        <v>62.977193310339679</v>
      </c>
      <c r="H18" s="232">
        <v>65.965669222596162</v>
      </c>
      <c r="I18" s="232">
        <v>64.376528743796342</v>
      </c>
      <c r="J18" s="232">
        <v>56.880779114849659</v>
      </c>
      <c r="K18" s="232">
        <v>50.381842557080446</v>
      </c>
      <c r="L18" s="232">
        <v>60.514620636353627</v>
      </c>
      <c r="M18" s="232">
        <v>47.524011445798408</v>
      </c>
      <c r="N18" s="232">
        <v>47.011643959477013</v>
      </c>
      <c r="O18" s="232">
        <v>47.259681236149291</v>
      </c>
      <c r="P18" s="232">
        <v>38.486592216818011</v>
      </c>
      <c r="Q18" s="232">
        <v>16.57838156934038</v>
      </c>
      <c r="R18" s="232">
        <v>12.786918989268241</v>
      </c>
      <c r="S18" s="232">
        <v>14.6989289599752</v>
      </c>
      <c r="T18" s="232">
        <v>17.907674327714219</v>
      </c>
      <c r="U18" s="232">
        <v>13.918909226876631</v>
      </c>
      <c r="V18" s="232">
        <v>9.467684425650992</v>
      </c>
      <c r="W18" s="232">
        <v>9.2002222896207844</v>
      </c>
      <c r="DA18" s="71" t="s">
        <v>357</v>
      </c>
    </row>
    <row r="19" spans="1:105" ht="12" customHeight="1" x14ac:dyDescent="0.25">
      <c r="A19" s="18" t="s">
        <v>162</v>
      </c>
      <c r="B19" s="232">
        <v>9.3124292676011589</v>
      </c>
      <c r="C19" s="232">
        <v>8.3105393900823152</v>
      </c>
      <c r="D19" s="232">
        <v>9.5382754508504739</v>
      </c>
      <c r="E19" s="232">
        <v>8.6134100100349436</v>
      </c>
      <c r="F19" s="232">
        <v>10.028872301656479</v>
      </c>
      <c r="G19" s="232">
        <v>10.274342808691349</v>
      </c>
      <c r="H19" s="232">
        <v>11.078225231913059</v>
      </c>
      <c r="I19" s="232">
        <v>12.003916838193771</v>
      </c>
      <c r="J19" s="232">
        <v>12.037876522556409</v>
      </c>
      <c r="K19" s="232">
        <v>10.19587114627925</v>
      </c>
      <c r="L19" s="232">
        <v>10.529752941903229</v>
      </c>
      <c r="M19" s="232">
        <v>9.2710967382346983</v>
      </c>
      <c r="N19" s="232">
        <v>11.17490115322356</v>
      </c>
      <c r="O19" s="232">
        <v>12.57153260898321</v>
      </c>
      <c r="P19" s="232">
        <v>12.596629034780319</v>
      </c>
      <c r="Q19" s="232">
        <v>29.65769165480879</v>
      </c>
      <c r="R19" s="232">
        <v>8.5264848011424395</v>
      </c>
      <c r="S19" s="232">
        <v>21.423893789355059</v>
      </c>
      <c r="T19" s="232">
        <v>27.46560211737431</v>
      </c>
      <c r="U19" s="232">
        <v>30.335341402595951</v>
      </c>
      <c r="V19" s="232">
        <v>33.698256354683188</v>
      </c>
      <c r="W19" s="232">
        <v>24.918301867213469</v>
      </c>
      <c r="DA19" s="71" t="s">
        <v>358</v>
      </c>
    </row>
    <row r="20" spans="1:105" ht="12" customHeight="1" x14ac:dyDescent="0.25">
      <c r="A20" s="18" t="s">
        <v>36</v>
      </c>
      <c r="B20" s="232">
        <v>315.09311806909011</v>
      </c>
      <c r="C20" s="232">
        <v>352.79450855547208</v>
      </c>
      <c r="D20" s="232">
        <v>324.60428738998132</v>
      </c>
      <c r="E20" s="232">
        <v>358.02150767451121</v>
      </c>
      <c r="F20" s="232">
        <v>345.83932728111893</v>
      </c>
      <c r="G20" s="232">
        <v>355.62069712384141</v>
      </c>
      <c r="H20" s="232">
        <v>285.97825183273432</v>
      </c>
      <c r="I20" s="232">
        <v>292.75519492219269</v>
      </c>
      <c r="J20" s="232">
        <v>276.68806121600261</v>
      </c>
      <c r="K20" s="232">
        <v>137.7726212434776</v>
      </c>
      <c r="L20" s="232">
        <v>226.28220473758381</v>
      </c>
      <c r="M20" s="232">
        <v>203.98204968767561</v>
      </c>
      <c r="N20" s="232">
        <v>241.31421414204181</v>
      </c>
      <c r="O20" s="232">
        <v>238.68849844554691</v>
      </c>
      <c r="P20" s="232">
        <v>235.95627574248289</v>
      </c>
      <c r="Q20" s="232">
        <v>268.43924993594192</v>
      </c>
      <c r="R20" s="232">
        <v>237.68408832156419</v>
      </c>
      <c r="S20" s="232">
        <v>229.94619032196209</v>
      </c>
      <c r="T20" s="232">
        <v>232.37902908931659</v>
      </c>
      <c r="U20" s="232">
        <v>287.83651987461502</v>
      </c>
      <c r="V20" s="232">
        <v>260.64782198943601</v>
      </c>
      <c r="W20" s="232">
        <v>250.6191083145678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1603.845355905207</v>
      </c>
      <c r="C22" s="263">
        <v>1584.6715322486391</v>
      </c>
      <c r="D22" s="263">
        <v>1521.180497251888</v>
      </c>
      <c r="E22" s="263">
        <v>1619.913843072788</v>
      </c>
      <c r="F22" s="263">
        <v>1598.9428810694201</v>
      </c>
      <c r="G22" s="263">
        <v>1685.6638888859179</v>
      </c>
      <c r="H22" s="263">
        <v>1479.049518999482</v>
      </c>
      <c r="I22" s="263">
        <v>1497.750964542777</v>
      </c>
      <c r="J22" s="263">
        <v>1448.381994388684</v>
      </c>
      <c r="K22" s="263">
        <v>883.233367459899</v>
      </c>
      <c r="L22" s="263">
        <v>1273.0906191094509</v>
      </c>
      <c r="M22" s="263">
        <v>1276.034887869642</v>
      </c>
      <c r="N22" s="263">
        <v>1244.397608996301</v>
      </c>
      <c r="O22" s="263">
        <v>1227.5759956242889</v>
      </c>
      <c r="P22" s="263">
        <v>1208.778699237346</v>
      </c>
      <c r="Q22" s="263">
        <v>1263.4107930059099</v>
      </c>
      <c r="R22" s="263">
        <v>1200.7048060358279</v>
      </c>
      <c r="S22" s="263">
        <v>1190.9563132587321</v>
      </c>
      <c r="T22" s="263">
        <v>1219.2723847993091</v>
      </c>
      <c r="U22" s="263">
        <v>1356.2348635254259</v>
      </c>
      <c r="V22" s="263">
        <v>1218.1721729282251</v>
      </c>
      <c r="W22" s="263">
        <v>1273.7796203485691</v>
      </c>
      <c r="DA22" s="70" t="s">
        <v>361</v>
      </c>
    </row>
    <row r="23" spans="1:105" ht="12" customHeight="1" x14ac:dyDescent="0.25">
      <c r="A23" s="18" t="s">
        <v>30</v>
      </c>
      <c r="B23" s="232">
        <v>52.825339132787597</v>
      </c>
      <c r="C23" s="232">
        <v>33.154487011775657</v>
      </c>
      <c r="D23" s="232">
        <v>31.78679622123552</v>
      </c>
      <c r="E23" s="232">
        <v>32.005630882558663</v>
      </c>
      <c r="F23" s="232">
        <v>30.614057213562571</v>
      </c>
      <c r="G23" s="232">
        <v>38.551776555182037</v>
      </c>
      <c r="H23" s="232">
        <v>42.051527643806899</v>
      </c>
      <c r="I23" s="232">
        <v>41.519729862287441</v>
      </c>
      <c r="J23" s="232">
        <v>34.157485053417489</v>
      </c>
      <c r="K23" s="232">
        <v>39.98437218795852</v>
      </c>
      <c r="L23" s="232">
        <v>38.133269301457148</v>
      </c>
      <c r="M23" s="232">
        <v>40.480173832014032</v>
      </c>
      <c r="N23" s="232">
        <v>23.77565450830069</v>
      </c>
      <c r="O23" s="232">
        <v>33.351996850720447</v>
      </c>
      <c r="P23" s="232">
        <v>25.28726868860787</v>
      </c>
      <c r="Q23" s="232">
        <v>20.613194932298711</v>
      </c>
      <c r="R23" s="232">
        <v>32.710396206609452</v>
      </c>
      <c r="S23" s="232">
        <v>36.491492940574233</v>
      </c>
      <c r="T23" s="232">
        <v>39.859141378106578</v>
      </c>
      <c r="U23" s="232">
        <v>32.693982329544973</v>
      </c>
      <c r="V23" s="232">
        <v>19.589692190474501</v>
      </c>
      <c r="W23" s="232">
        <v>21.82401183308896</v>
      </c>
      <c r="DA23" s="71" t="s">
        <v>362</v>
      </c>
    </row>
    <row r="24" spans="1:105" ht="12" customHeight="1" x14ac:dyDescent="0.25">
      <c r="A24" s="18" t="s">
        <v>40</v>
      </c>
      <c r="B24" s="232">
        <v>615.93479999840156</v>
      </c>
      <c r="C24" s="232">
        <v>387.58824000128658</v>
      </c>
      <c r="D24" s="232">
        <v>384.58368000084153</v>
      </c>
      <c r="E24" s="232">
        <v>390.59280000088762</v>
      </c>
      <c r="F24" s="232">
        <v>387.58824000097229</v>
      </c>
      <c r="G24" s="232">
        <v>402.61104000123242</v>
      </c>
      <c r="H24" s="232">
        <v>300.45600000143588</v>
      </c>
      <c r="I24" s="232">
        <v>345.52440000166467</v>
      </c>
      <c r="J24" s="232">
        <v>318.48336000070287</v>
      </c>
      <c r="K24" s="232">
        <v>204.31008000125391</v>
      </c>
      <c r="L24" s="232">
        <v>309.46968000132728</v>
      </c>
      <c r="M24" s="232">
        <v>321.48792000145801</v>
      </c>
      <c r="N24" s="232">
        <v>288.43776000111359</v>
      </c>
      <c r="O24" s="232">
        <v>264.40128000063731</v>
      </c>
      <c r="P24" s="232">
        <v>309.46968000116442</v>
      </c>
      <c r="Q24" s="232">
        <v>345.52440000088859</v>
      </c>
      <c r="R24" s="232">
        <v>354.53808000143277</v>
      </c>
      <c r="S24" s="232">
        <v>321.48792000121608</v>
      </c>
      <c r="T24" s="232">
        <v>342.51984000093972</v>
      </c>
      <c r="U24" s="232">
        <v>345.52440000130292</v>
      </c>
      <c r="V24" s="232">
        <v>300.4560000007823</v>
      </c>
      <c r="W24" s="232">
        <v>351.53352000140791</v>
      </c>
      <c r="DA24" s="71" t="s">
        <v>363</v>
      </c>
    </row>
    <row r="25" spans="1:105" ht="12" customHeight="1" x14ac:dyDescent="0.25">
      <c r="A25" s="18" t="s">
        <v>70</v>
      </c>
      <c r="B25" s="232">
        <v>172.56602736803299</v>
      </c>
      <c r="C25" s="232">
        <v>192.7913573259269</v>
      </c>
      <c r="D25" s="232">
        <v>199.98748802591669</v>
      </c>
      <c r="E25" s="232">
        <v>207.22790861648059</v>
      </c>
      <c r="F25" s="232">
        <v>204.6950224201218</v>
      </c>
      <c r="G25" s="232">
        <v>182.74716461449231</v>
      </c>
      <c r="H25" s="232">
        <v>206.5239099763952</v>
      </c>
      <c r="I25" s="232">
        <v>193.70508458887809</v>
      </c>
      <c r="J25" s="232">
        <v>180.33969608520971</v>
      </c>
      <c r="K25" s="232">
        <v>162.29324665061651</v>
      </c>
      <c r="L25" s="232">
        <v>188.3637028321107</v>
      </c>
      <c r="M25" s="232">
        <v>166.57947013660569</v>
      </c>
      <c r="N25" s="232">
        <v>146.32187098595981</v>
      </c>
      <c r="O25" s="232">
        <v>147.20342907388769</v>
      </c>
      <c r="P25" s="232">
        <v>117.1898608178218</v>
      </c>
      <c r="Q25" s="232">
        <v>47.272017710852047</v>
      </c>
      <c r="R25" s="232">
        <v>40.161007374999357</v>
      </c>
      <c r="S25" s="232">
        <v>46.017640843349007</v>
      </c>
      <c r="T25" s="232">
        <v>53.957480160703817</v>
      </c>
      <c r="U25" s="232">
        <v>40.991571682264123</v>
      </c>
      <c r="V25" s="232">
        <v>27.98812672743146</v>
      </c>
      <c r="W25" s="232">
        <v>29.093742533825711</v>
      </c>
      <c r="DA25" s="71" t="s">
        <v>364</v>
      </c>
    </row>
    <row r="26" spans="1:105" ht="12" customHeight="1" x14ac:dyDescent="0.25">
      <c r="A26" s="18" t="s">
        <v>162</v>
      </c>
      <c r="B26" s="232">
        <v>21.888978393954471</v>
      </c>
      <c r="C26" s="232">
        <v>22.349939608858659</v>
      </c>
      <c r="D26" s="232">
        <v>25.828635779149401</v>
      </c>
      <c r="E26" s="232">
        <v>23.260276647797461</v>
      </c>
      <c r="F26" s="232">
        <v>27.50635293545243</v>
      </c>
      <c r="G26" s="232">
        <v>29.814079000204941</v>
      </c>
      <c r="H26" s="232">
        <v>34.683471227638663</v>
      </c>
      <c r="I26" s="232">
        <v>36.119060345642723</v>
      </c>
      <c r="J26" s="232">
        <v>38.165915224293258</v>
      </c>
      <c r="K26" s="232">
        <v>32.843598939166931</v>
      </c>
      <c r="L26" s="232">
        <v>32.775934694576598</v>
      </c>
      <c r="M26" s="232">
        <v>32.496717664537293</v>
      </c>
      <c r="N26" s="232">
        <v>34.781435131948982</v>
      </c>
      <c r="O26" s="232">
        <v>39.157536833765398</v>
      </c>
      <c r="P26" s="232">
        <v>38.35614218695526</v>
      </c>
      <c r="Q26" s="232">
        <v>84.566694240039254</v>
      </c>
      <c r="R26" s="232">
        <v>26.779884917461111</v>
      </c>
      <c r="S26" s="232">
        <v>67.071352786935321</v>
      </c>
      <c r="T26" s="232">
        <v>82.756401207078056</v>
      </c>
      <c r="U26" s="232">
        <v>89.338417353089056</v>
      </c>
      <c r="V26" s="232">
        <v>99.617924187782137</v>
      </c>
      <c r="W26" s="232">
        <v>78.798819863594716</v>
      </c>
      <c r="DA26" s="71" t="s">
        <v>365</v>
      </c>
    </row>
    <row r="27" spans="1:105" ht="12" customHeight="1" x14ac:dyDescent="0.25">
      <c r="A27" s="18" t="s">
        <v>36</v>
      </c>
      <c r="B27" s="232">
        <v>740.63021101203071</v>
      </c>
      <c r="C27" s="232">
        <v>948.78750830079082</v>
      </c>
      <c r="D27" s="232">
        <v>878.99389722474461</v>
      </c>
      <c r="E27" s="232">
        <v>966.82722692506411</v>
      </c>
      <c r="F27" s="232">
        <v>948.53920849931092</v>
      </c>
      <c r="G27" s="232">
        <v>1031.9398287148069</v>
      </c>
      <c r="H27" s="232">
        <v>895.33461015020487</v>
      </c>
      <c r="I27" s="232">
        <v>880.88268974430423</v>
      </c>
      <c r="J27" s="232">
        <v>877.23553802506103</v>
      </c>
      <c r="K27" s="232">
        <v>443.80206968090312</v>
      </c>
      <c r="L27" s="232">
        <v>704.34803227997907</v>
      </c>
      <c r="M27" s="232">
        <v>714.99060623502714</v>
      </c>
      <c r="N27" s="232">
        <v>751.08088836897787</v>
      </c>
      <c r="O27" s="232">
        <v>743.46175286527807</v>
      </c>
      <c r="P27" s="232">
        <v>718.47574754279731</v>
      </c>
      <c r="Q27" s="232">
        <v>765.43448612183101</v>
      </c>
      <c r="R27" s="232">
        <v>746.51543753532542</v>
      </c>
      <c r="S27" s="232">
        <v>719.88790668665717</v>
      </c>
      <c r="T27" s="232">
        <v>700.17952205248082</v>
      </c>
      <c r="U27" s="232">
        <v>847.68649215922494</v>
      </c>
      <c r="V27" s="232">
        <v>770.52042982175419</v>
      </c>
      <c r="W27" s="232">
        <v>792.52952611665182</v>
      </c>
      <c r="DA27" s="71" t="s">
        <v>366</v>
      </c>
    </row>
    <row r="28" spans="1:105" ht="12" customHeight="1" x14ac:dyDescent="0.25">
      <c r="A28" s="57" t="s">
        <v>181</v>
      </c>
      <c r="B28" s="263">
        <v>266.00063924859091</v>
      </c>
      <c r="C28" s="263">
        <v>272.54108274032109</v>
      </c>
      <c r="D28" s="263">
        <v>294.48824577809899</v>
      </c>
      <c r="E28" s="263">
        <v>308.44699948900723</v>
      </c>
      <c r="F28" s="263">
        <v>316.00759935224039</v>
      </c>
      <c r="G28" s="263">
        <v>286.23842200461178</v>
      </c>
      <c r="H28" s="263">
        <v>296.93582122002562</v>
      </c>
      <c r="I28" s="263">
        <v>298.26543848608208</v>
      </c>
      <c r="J28" s="263">
        <v>276.48500304379229</v>
      </c>
      <c r="K28" s="263">
        <v>194.00764762408971</v>
      </c>
      <c r="L28" s="263">
        <v>259.65156831156241</v>
      </c>
      <c r="M28" s="263">
        <v>240.47060754577831</v>
      </c>
      <c r="N28" s="263">
        <v>221.9085953326265</v>
      </c>
      <c r="O28" s="263">
        <v>217.36893508519839</v>
      </c>
      <c r="P28" s="263">
        <v>213.71558327947221</v>
      </c>
      <c r="Q28" s="263">
        <v>205.7547022990419</v>
      </c>
      <c r="R28" s="263">
        <v>200.61805271715701</v>
      </c>
      <c r="S28" s="263">
        <v>213.33929382216559</v>
      </c>
      <c r="T28" s="263">
        <v>228.40615107219381</v>
      </c>
      <c r="U28" s="263">
        <v>226.00433875759239</v>
      </c>
      <c r="V28" s="263">
        <v>202.7823413592528</v>
      </c>
      <c r="W28" s="263">
        <v>212.48029200122909</v>
      </c>
      <c r="DA28" s="70" t="s">
        <v>367</v>
      </c>
    </row>
    <row r="29" spans="1:105" ht="12" customHeight="1" x14ac:dyDescent="0.25">
      <c r="A29" s="60" t="s">
        <v>183</v>
      </c>
      <c r="B29" s="264">
        <v>266.00063924859091</v>
      </c>
      <c r="C29" s="264">
        <v>272.54108274032109</v>
      </c>
      <c r="D29" s="264">
        <v>294.48824577809899</v>
      </c>
      <c r="E29" s="264">
        <v>308.44699948900723</v>
      </c>
      <c r="F29" s="264">
        <v>316.00759935224039</v>
      </c>
      <c r="G29" s="264">
        <v>286.23842200461178</v>
      </c>
      <c r="H29" s="264">
        <v>296.93582122002562</v>
      </c>
      <c r="I29" s="264">
        <v>298.26543848608208</v>
      </c>
      <c r="J29" s="264">
        <v>276.48500304379229</v>
      </c>
      <c r="K29" s="264">
        <v>194.00764762408971</v>
      </c>
      <c r="L29" s="264">
        <v>259.65156831156241</v>
      </c>
      <c r="M29" s="264">
        <v>240.47060754577831</v>
      </c>
      <c r="N29" s="264">
        <v>221.9085953326265</v>
      </c>
      <c r="O29" s="264">
        <v>217.36893508519839</v>
      </c>
      <c r="P29" s="264">
        <v>213.71558327947221</v>
      </c>
      <c r="Q29" s="264">
        <v>205.7547022990419</v>
      </c>
      <c r="R29" s="264">
        <v>200.61805271715701</v>
      </c>
      <c r="S29" s="264">
        <v>213.33929382216559</v>
      </c>
      <c r="T29" s="264">
        <v>228.40615107219381</v>
      </c>
      <c r="U29" s="264">
        <v>226.00433875759239</v>
      </c>
      <c r="V29" s="264">
        <v>202.7823413592528</v>
      </c>
      <c r="W29" s="264">
        <v>212.48029200122909</v>
      </c>
      <c r="DA29" s="72" t="s">
        <v>368</v>
      </c>
    </row>
    <row r="30" spans="1:105" ht="12" customHeight="1" x14ac:dyDescent="0.25">
      <c r="A30" s="59" t="s">
        <v>33</v>
      </c>
      <c r="B30" s="232">
        <v>167.9773673889278</v>
      </c>
      <c r="C30" s="232">
        <v>185.0507874604117</v>
      </c>
      <c r="D30" s="232">
        <v>209.75642047812991</v>
      </c>
      <c r="E30" s="232">
        <v>216.30893267641869</v>
      </c>
      <c r="F30" s="232">
        <v>227.21494734237689</v>
      </c>
      <c r="G30" s="232">
        <v>209.46530667127229</v>
      </c>
      <c r="H30" s="232">
        <v>221.3775018780666</v>
      </c>
      <c r="I30" s="232">
        <v>222.97353111201471</v>
      </c>
      <c r="J30" s="232">
        <v>205.94655907261219</v>
      </c>
      <c r="K30" s="232">
        <v>134.0227623986442</v>
      </c>
      <c r="L30" s="232">
        <v>186.9967471163537</v>
      </c>
      <c r="M30" s="232">
        <v>183.37216198240839</v>
      </c>
      <c r="N30" s="232">
        <v>161.42337913753141</v>
      </c>
      <c r="O30" s="232">
        <v>156.36845568143031</v>
      </c>
      <c r="P30" s="232">
        <v>161.3637709772897</v>
      </c>
      <c r="Q30" s="232">
        <v>156.66604796637131</v>
      </c>
      <c r="R30" s="232">
        <v>159.38320524010209</v>
      </c>
      <c r="S30" s="232">
        <v>163.74098812309111</v>
      </c>
      <c r="T30" s="232">
        <v>173.47888464188969</v>
      </c>
      <c r="U30" s="232">
        <v>168.86630175849319</v>
      </c>
      <c r="V30" s="232">
        <v>147.83071107807189</v>
      </c>
      <c r="W30" s="232">
        <v>166.47785312468321</v>
      </c>
      <c r="DA30" s="71" t="s">
        <v>369</v>
      </c>
    </row>
    <row r="31" spans="1:105" ht="12" customHeight="1" x14ac:dyDescent="0.25">
      <c r="A31" s="59" t="s">
        <v>160</v>
      </c>
      <c r="B31" s="232">
        <v>29.02289010236932</v>
      </c>
      <c r="C31" s="232">
        <v>21.86254879291301</v>
      </c>
      <c r="D31" s="232">
        <v>20.69169870025306</v>
      </c>
      <c r="E31" s="232">
        <v>27.31197639532467</v>
      </c>
      <c r="F31" s="232">
        <v>24.99244639043367</v>
      </c>
      <c r="G31" s="232">
        <v>18.474698660638559</v>
      </c>
      <c r="H31" s="232">
        <v>17.316503666539759</v>
      </c>
      <c r="I31" s="232">
        <v>17.792236658952749</v>
      </c>
      <c r="J31" s="232">
        <v>17.858692527188921</v>
      </c>
      <c r="K31" s="232">
        <v>13.91024567303473</v>
      </c>
      <c r="L31" s="232">
        <v>19.982422291733101</v>
      </c>
      <c r="M31" s="232">
        <v>15.78220536435385</v>
      </c>
      <c r="N31" s="232">
        <v>13.93211162959939</v>
      </c>
      <c r="O31" s="232">
        <v>12.347457308390499</v>
      </c>
      <c r="P31" s="232">
        <v>11.621581332751211</v>
      </c>
      <c r="Q31" s="232">
        <v>11.74121820428333</v>
      </c>
      <c r="R31" s="232">
        <v>24.685010772825208</v>
      </c>
      <c r="S31" s="232">
        <v>21.882419341895162</v>
      </c>
      <c r="T31" s="232">
        <v>21.205969843237</v>
      </c>
      <c r="U31" s="232">
        <v>22.25350746993773</v>
      </c>
      <c r="V31" s="232">
        <v>19.807551412018121</v>
      </c>
      <c r="W31" s="232">
        <v>19.722261219933849</v>
      </c>
      <c r="DA31" s="71" t="s">
        <v>370</v>
      </c>
    </row>
    <row r="32" spans="1:105" ht="12" customHeight="1" x14ac:dyDescent="0.25">
      <c r="A32" s="59" t="s">
        <v>70</v>
      </c>
      <c r="B32" s="232">
        <v>61.233300320939932</v>
      </c>
      <c r="C32" s="232">
        <v>58.810012320903382</v>
      </c>
      <c r="D32" s="232">
        <v>56.715277172123599</v>
      </c>
      <c r="E32" s="232">
        <v>58.284007596958872</v>
      </c>
      <c r="F32" s="232">
        <v>56.242494256027577</v>
      </c>
      <c r="G32" s="232">
        <v>50.121415208514051</v>
      </c>
      <c r="H32" s="232">
        <v>49.867161764993817</v>
      </c>
      <c r="I32" s="232">
        <v>48.463048053011313</v>
      </c>
      <c r="J32" s="232">
        <v>43.478290137808337</v>
      </c>
      <c r="K32" s="232">
        <v>38.319789471933291</v>
      </c>
      <c r="L32" s="232">
        <v>44.86562520168421</v>
      </c>
      <c r="M32" s="232">
        <v>34.571876608686587</v>
      </c>
      <c r="N32" s="232">
        <v>37.612440690583128</v>
      </c>
      <c r="O32" s="232">
        <v>38.430213389192929</v>
      </c>
      <c r="P32" s="232">
        <v>30.686549356326399</v>
      </c>
      <c r="Q32" s="232">
        <v>13.391276628777049</v>
      </c>
      <c r="R32" s="232">
        <v>9.9290297928768734</v>
      </c>
      <c r="S32" s="232">
        <v>11.278017984751139</v>
      </c>
      <c r="T32" s="232">
        <v>13.308935225788041</v>
      </c>
      <c r="U32" s="232">
        <v>10.971931351953</v>
      </c>
      <c r="V32" s="232">
        <v>7.7082311226959552</v>
      </c>
      <c r="W32" s="232">
        <v>7.0865748805586977</v>
      </c>
      <c r="DA32" s="71" t="s">
        <v>371</v>
      </c>
    </row>
    <row r="33" spans="1:105" ht="12" customHeight="1" x14ac:dyDescent="0.25">
      <c r="A33" s="59" t="s">
        <v>162</v>
      </c>
      <c r="B33" s="232">
        <v>7.7670814363538474</v>
      </c>
      <c r="C33" s="232">
        <v>6.8177341660930404</v>
      </c>
      <c r="D33" s="232">
        <v>7.3248494275924472</v>
      </c>
      <c r="E33" s="232">
        <v>6.5420828203049046</v>
      </c>
      <c r="F33" s="232">
        <v>7.5577113634023352</v>
      </c>
      <c r="G33" s="232">
        <v>8.1770014641869118</v>
      </c>
      <c r="H33" s="232">
        <v>8.374653910425419</v>
      </c>
      <c r="I33" s="232">
        <v>9.0366226621033299</v>
      </c>
      <c r="J33" s="232">
        <v>9.2014613061827841</v>
      </c>
      <c r="K33" s="232">
        <v>7.7548500804775014</v>
      </c>
      <c r="L33" s="232">
        <v>7.8067737017912888</v>
      </c>
      <c r="M33" s="232">
        <v>6.7443635903295256</v>
      </c>
      <c r="N33" s="232">
        <v>8.9406638749126159</v>
      </c>
      <c r="O33" s="232">
        <v>10.22280870618474</v>
      </c>
      <c r="P33" s="232">
        <v>10.04368161310488</v>
      </c>
      <c r="Q33" s="232">
        <v>23.956159499610258</v>
      </c>
      <c r="R33" s="232">
        <v>6.6208069113527674</v>
      </c>
      <c r="S33" s="232">
        <v>16.437868372428159</v>
      </c>
      <c r="T33" s="232">
        <v>20.412361361279</v>
      </c>
      <c r="U33" s="232">
        <v>23.912598177208469</v>
      </c>
      <c r="V33" s="232">
        <v>27.435847746466841</v>
      </c>
      <c r="W33" s="232">
        <v>19.1936027760534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308.63892648944159</v>
      </c>
      <c r="C35" s="263">
        <f t="shared" si="1"/>
        <v>317.34081453465683</v>
      </c>
      <c r="D35" s="263">
        <f t="shared" si="1"/>
        <v>327.84158826725218</v>
      </c>
      <c r="E35" s="263">
        <f t="shared" si="1"/>
        <v>346.01348794258269</v>
      </c>
      <c r="F35" s="263">
        <f t="shared" si="1"/>
        <v>350.76112206966093</v>
      </c>
      <c r="G35" s="263">
        <f t="shared" si="1"/>
        <v>342.78571970621522</v>
      </c>
      <c r="H35" s="263">
        <f t="shared" si="1"/>
        <v>409.86513315363652</v>
      </c>
      <c r="I35" s="263">
        <f t="shared" si="1"/>
        <v>406.48368383871639</v>
      </c>
      <c r="J35" s="263">
        <f t="shared" si="1"/>
        <v>396.71390952804722</v>
      </c>
      <c r="K35" s="263">
        <f t="shared" si="1"/>
        <v>226.5525274606261</v>
      </c>
      <c r="L35" s="263">
        <f t="shared" si="1"/>
        <v>349.29964859620566</v>
      </c>
      <c r="M35" s="263">
        <f t="shared" si="1"/>
        <v>307.95175869316688</v>
      </c>
      <c r="N35" s="263">
        <f t="shared" si="1"/>
        <v>297.41912142093588</v>
      </c>
      <c r="O35" s="263">
        <f t="shared" si="1"/>
        <v>255.44375746379211</v>
      </c>
      <c r="P35" s="263">
        <f t="shared" si="1"/>
        <v>252.4654498306804</v>
      </c>
      <c r="Q35" s="263">
        <f t="shared" si="1"/>
        <v>255.81034439272548</v>
      </c>
      <c r="R35" s="263">
        <f t="shared" si="1"/>
        <v>246.2599841867403</v>
      </c>
      <c r="S35" s="263">
        <f t="shared" si="1"/>
        <v>255.05122185990089</v>
      </c>
      <c r="T35" s="263">
        <f t="shared" si="1"/>
        <v>269.7609301977879</v>
      </c>
      <c r="U35" s="263">
        <f t="shared" si="1"/>
        <v>285.80084007646889</v>
      </c>
      <c r="V35" s="263">
        <f t="shared" si="1"/>
        <v>225.02045929852625</v>
      </c>
      <c r="W35" s="263">
        <f t="shared" si="1"/>
        <v>232.2504589184731</v>
      </c>
      <c r="DA35" s="70"/>
    </row>
    <row r="36" spans="1:105" ht="12" customHeight="1" x14ac:dyDescent="0.25">
      <c r="A36" s="60" t="s">
        <v>192</v>
      </c>
      <c r="B36" s="264">
        <v>147.22077025920191</v>
      </c>
      <c r="C36" s="264">
        <v>153.99730185067639</v>
      </c>
      <c r="D36" s="264">
        <v>170.59550441388839</v>
      </c>
      <c r="E36" s="264">
        <v>179.70669746131199</v>
      </c>
      <c r="F36" s="264">
        <v>185.27609271831921</v>
      </c>
      <c r="G36" s="264">
        <v>165.7835545677716</v>
      </c>
      <c r="H36" s="264">
        <v>174.3467094032377</v>
      </c>
      <c r="I36" s="264">
        <v>175.5509924827567</v>
      </c>
      <c r="J36" s="264">
        <v>162.51759731880821</v>
      </c>
      <c r="K36" s="264">
        <v>111.581610698532</v>
      </c>
      <c r="L36" s="264">
        <v>152.17778759634629</v>
      </c>
      <c r="M36" s="264">
        <v>142.4643320663518</v>
      </c>
      <c r="N36" s="264">
        <v>128.48500575765661</v>
      </c>
      <c r="O36" s="264">
        <v>125.0783034749692</v>
      </c>
      <c r="P36" s="264">
        <v>125.4200109886218</v>
      </c>
      <c r="Q36" s="264">
        <v>125.2256691610139</v>
      </c>
      <c r="R36" s="264">
        <v>123.3313188330182</v>
      </c>
      <c r="S36" s="264">
        <v>130.9427206092918</v>
      </c>
      <c r="T36" s="264">
        <v>140.02872930145139</v>
      </c>
      <c r="U36" s="264">
        <v>138.86486145434679</v>
      </c>
      <c r="V36" s="264">
        <v>125.05301921833529</v>
      </c>
      <c r="W36" s="264">
        <v>131.4677044786074</v>
      </c>
      <c r="DA36" s="72" t="s">
        <v>374</v>
      </c>
    </row>
    <row r="37" spans="1:105" ht="12" customHeight="1" x14ac:dyDescent="0.25">
      <c r="A37" s="59" t="s">
        <v>33</v>
      </c>
      <c r="B37" s="232">
        <v>120.77002876835</v>
      </c>
      <c r="C37" s="232">
        <v>133.33261241954349</v>
      </c>
      <c r="D37" s="232">
        <v>150.4944088695664</v>
      </c>
      <c r="E37" s="232">
        <v>155.3873481791216</v>
      </c>
      <c r="F37" s="232">
        <v>162.05986418076429</v>
      </c>
      <c r="G37" s="232">
        <v>147.070740772942</v>
      </c>
      <c r="H37" s="232">
        <v>156.21746227742341</v>
      </c>
      <c r="I37" s="232">
        <v>156.69675785022801</v>
      </c>
      <c r="J37" s="232">
        <v>143.6436724896495</v>
      </c>
      <c r="K37" s="232">
        <v>96.054219488921888</v>
      </c>
      <c r="L37" s="232">
        <v>132.4888903428961</v>
      </c>
      <c r="M37" s="232">
        <v>126.877870774096</v>
      </c>
      <c r="N37" s="232">
        <v>112.5388852425605</v>
      </c>
      <c r="O37" s="232">
        <v>109.3016702492226</v>
      </c>
      <c r="P37" s="232">
        <v>110.5739646619957</v>
      </c>
      <c r="Q37" s="232">
        <v>101.9872183240753</v>
      </c>
      <c r="R37" s="232">
        <v>103.0837570021055</v>
      </c>
      <c r="S37" s="232">
        <v>106.1098440125817</v>
      </c>
      <c r="T37" s="232">
        <v>112.93511020794929</v>
      </c>
      <c r="U37" s="232">
        <v>109.0514489463233</v>
      </c>
      <c r="V37" s="232">
        <v>94.767453923477646</v>
      </c>
      <c r="W37" s="232">
        <v>106.55857201303959</v>
      </c>
      <c r="DA37" s="71" t="s">
        <v>375</v>
      </c>
    </row>
    <row r="38" spans="1:105" ht="12" customHeight="1" x14ac:dyDescent="0.25">
      <c r="A38" s="59" t="s">
        <v>160</v>
      </c>
      <c r="B38" s="232">
        <v>20.866473424888561</v>
      </c>
      <c r="C38" s="232">
        <v>15.75238227685163</v>
      </c>
      <c r="D38" s="232">
        <v>14.84571941732977</v>
      </c>
      <c r="E38" s="232">
        <v>19.619788850555061</v>
      </c>
      <c r="F38" s="232">
        <v>17.82573072305669</v>
      </c>
      <c r="G38" s="232">
        <v>12.9715400643463</v>
      </c>
      <c r="H38" s="232">
        <v>12.219580740388491</v>
      </c>
      <c r="I38" s="232">
        <v>12.50366258926614</v>
      </c>
      <c r="J38" s="232">
        <v>12.45608662762077</v>
      </c>
      <c r="K38" s="232">
        <v>9.969484042182529</v>
      </c>
      <c r="L38" s="232">
        <v>14.157727322109871</v>
      </c>
      <c r="M38" s="232">
        <v>10.91993785262145</v>
      </c>
      <c r="N38" s="232">
        <v>9.7129939928601541</v>
      </c>
      <c r="O38" s="232">
        <v>8.6308821127426754</v>
      </c>
      <c r="P38" s="232">
        <v>7.9636483197024237</v>
      </c>
      <c r="Q38" s="232">
        <v>7.6433547659789562</v>
      </c>
      <c r="R38" s="232">
        <v>15.96544408971404</v>
      </c>
      <c r="S38" s="232">
        <v>14.180567306952449</v>
      </c>
      <c r="T38" s="232">
        <v>13.805129922619569</v>
      </c>
      <c r="U38" s="232">
        <v>14.370997697369081</v>
      </c>
      <c r="V38" s="232">
        <v>12.69770808843642</v>
      </c>
      <c r="W38" s="232">
        <v>12.62375717261521</v>
      </c>
      <c r="DA38" s="71" t="s">
        <v>376</v>
      </c>
    </row>
    <row r="39" spans="1:105" ht="12" customHeight="1" x14ac:dyDescent="0.25">
      <c r="A39" s="59" t="s">
        <v>162</v>
      </c>
      <c r="B39" s="232">
        <v>5.5842680659632844</v>
      </c>
      <c r="C39" s="232">
        <v>4.9123071542812671</v>
      </c>
      <c r="D39" s="232">
        <v>5.2553761269922266</v>
      </c>
      <c r="E39" s="232">
        <v>4.6995604316353328</v>
      </c>
      <c r="F39" s="232">
        <v>5.3904978144981781</v>
      </c>
      <c r="G39" s="232">
        <v>5.7412737304832842</v>
      </c>
      <c r="H39" s="232">
        <v>5.9096663854258571</v>
      </c>
      <c r="I39" s="232">
        <v>6.3505720432625274</v>
      </c>
      <c r="J39" s="232">
        <v>6.4178382015379496</v>
      </c>
      <c r="K39" s="232">
        <v>5.5579071674275857</v>
      </c>
      <c r="L39" s="232">
        <v>5.5311699313403544</v>
      </c>
      <c r="M39" s="232">
        <v>4.6665234396344184</v>
      </c>
      <c r="N39" s="232">
        <v>6.2331265222359598</v>
      </c>
      <c r="O39" s="232">
        <v>7.1457511130039242</v>
      </c>
      <c r="P39" s="232">
        <v>6.8823980069237178</v>
      </c>
      <c r="Q39" s="232">
        <v>15.59509607095959</v>
      </c>
      <c r="R39" s="232">
        <v>4.2821177411986646</v>
      </c>
      <c r="S39" s="232">
        <v>10.65230928975766</v>
      </c>
      <c r="T39" s="232">
        <v>13.28848917088254</v>
      </c>
      <c r="U39" s="232">
        <v>15.442414810654419</v>
      </c>
      <c r="V39" s="232">
        <v>17.587857206421241</v>
      </c>
      <c r="W39" s="232">
        <v>12.28537529295253</v>
      </c>
      <c r="DA39" s="71" t="s">
        <v>377</v>
      </c>
    </row>
    <row r="40" spans="1:105" ht="12" customHeight="1" x14ac:dyDescent="0.25">
      <c r="A40" s="60" t="s">
        <v>197</v>
      </c>
      <c r="B40" s="264">
        <v>161.4181562302397</v>
      </c>
      <c r="C40" s="264">
        <v>163.34351268398041</v>
      </c>
      <c r="D40" s="264">
        <v>157.24608385336381</v>
      </c>
      <c r="E40" s="264">
        <v>166.3067904812707</v>
      </c>
      <c r="F40" s="264">
        <v>165.48502935134169</v>
      </c>
      <c r="G40" s="264">
        <v>177.00216513844359</v>
      </c>
      <c r="H40" s="264">
        <v>235.5184237503988</v>
      </c>
      <c r="I40" s="264">
        <v>230.93269135595969</v>
      </c>
      <c r="J40" s="264">
        <v>234.19631220923901</v>
      </c>
      <c r="K40" s="264">
        <v>114.97091676209411</v>
      </c>
      <c r="L40" s="264">
        <v>197.12186099985939</v>
      </c>
      <c r="M40" s="264">
        <v>165.48742662681511</v>
      </c>
      <c r="N40" s="264">
        <v>168.9341156632793</v>
      </c>
      <c r="O40" s="264">
        <v>130.36545398882291</v>
      </c>
      <c r="P40" s="264">
        <v>127.0454388420586</v>
      </c>
      <c r="Q40" s="264">
        <v>130.5846752317116</v>
      </c>
      <c r="R40" s="264">
        <v>122.9286653537221</v>
      </c>
      <c r="S40" s="264">
        <v>124.10850125060909</v>
      </c>
      <c r="T40" s="264">
        <v>129.73220089633651</v>
      </c>
      <c r="U40" s="264">
        <v>146.93597862212209</v>
      </c>
      <c r="V40" s="264">
        <v>99.967440080190954</v>
      </c>
      <c r="W40" s="264">
        <v>100.7827544398657</v>
      </c>
      <c r="DA40" s="72" t="s">
        <v>378</v>
      </c>
    </row>
    <row r="41" spans="1:105" ht="12" customHeight="1" x14ac:dyDescent="0.25">
      <c r="A41" s="64" t="s">
        <v>30</v>
      </c>
      <c r="B41" s="231">
        <v>5.5259002570327853</v>
      </c>
      <c r="C41" s="231">
        <v>2.8877067725508612</v>
      </c>
      <c r="D41" s="231">
        <v>2.5643143980288712</v>
      </c>
      <c r="E41" s="231">
        <v>2.5400737413700409</v>
      </c>
      <c r="F41" s="231">
        <v>2.3793031334125012</v>
      </c>
      <c r="G41" s="231">
        <v>3.1029840534130559</v>
      </c>
      <c r="H41" s="231">
        <v>2.038080493597441</v>
      </c>
      <c r="I41" s="231">
        <v>2.1196975707056911</v>
      </c>
      <c r="J41" s="231">
        <v>1.6521389987195729</v>
      </c>
      <c r="K41" s="231">
        <v>2.639602216937551</v>
      </c>
      <c r="L41" s="231">
        <v>1.979621105947089</v>
      </c>
      <c r="M41" s="231">
        <v>2.365285868967109</v>
      </c>
      <c r="N41" s="231">
        <v>1.4772659071137459</v>
      </c>
      <c r="O41" s="231">
        <v>2.7009524397185909</v>
      </c>
      <c r="P41" s="231">
        <v>2.0586602639311851</v>
      </c>
      <c r="Q41" s="231">
        <v>1.7792715219946551</v>
      </c>
      <c r="R41" s="231">
        <v>2.5240655173997211</v>
      </c>
      <c r="S41" s="231">
        <v>2.7803547906414892</v>
      </c>
      <c r="T41" s="231">
        <v>2.9676826220780308</v>
      </c>
      <c r="U41" s="231">
        <v>2.5147951906286909</v>
      </c>
      <c r="V41" s="231">
        <v>1.157348552902504</v>
      </c>
      <c r="W41" s="231">
        <v>1.237146320781098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49.519830807988647</v>
      </c>
      <c r="C43" s="231">
        <v>52.836982454997113</v>
      </c>
      <c r="D43" s="231">
        <v>59.668145866665682</v>
      </c>
      <c r="E43" s="231">
        <v>61.037006361422883</v>
      </c>
      <c r="F43" s="231">
        <v>64.27002879423037</v>
      </c>
      <c r="G43" s="231">
        <v>61.471607736023593</v>
      </c>
      <c r="H43" s="231">
        <v>44.435362281693962</v>
      </c>
      <c r="I43" s="231">
        <v>45.499119246232688</v>
      </c>
      <c r="J43" s="231">
        <v>41.31750736720295</v>
      </c>
      <c r="K43" s="231">
        <v>37.471760888804774</v>
      </c>
      <c r="L43" s="231">
        <v>40.756378044616888</v>
      </c>
      <c r="M43" s="231">
        <v>51.626560936763788</v>
      </c>
      <c r="N43" s="231">
        <v>39.018480983899877</v>
      </c>
      <c r="O43" s="231">
        <v>48.505319967839931</v>
      </c>
      <c r="P43" s="231">
        <v>50.168460722738857</v>
      </c>
      <c r="Q43" s="231">
        <v>47.736872623849578</v>
      </c>
      <c r="R43" s="231">
        <v>49.745655683169197</v>
      </c>
      <c r="S43" s="231">
        <v>50.904662316568533</v>
      </c>
      <c r="T43" s="231">
        <v>52.365407083906163</v>
      </c>
      <c r="U43" s="231">
        <v>48.527651969299328</v>
      </c>
      <c r="V43" s="231">
        <v>31.711758866491561</v>
      </c>
      <c r="W43" s="231">
        <v>38.744151729443082</v>
      </c>
      <c r="DA43" s="73" t="s">
        <v>381</v>
      </c>
    </row>
    <row r="44" spans="1:105" ht="12" customHeight="1" x14ac:dyDescent="0.25">
      <c r="A44" s="64" t="s">
        <v>160</v>
      </c>
      <c r="B44" s="231">
        <v>8.5559657813931835</v>
      </c>
      <c r="C44" s="231">
        <v>6.2423463463498443</v>
      </c>
      <c r="D44" s="231">
        <v>5.8860429323760517</v>
      </c>
      <c r="E44" s="231">
        <v>7.7067611418444164</v>
      </c>
      <c r="F44" s="231">
        <v>7.0693643527379564</v>
      </c>
      <c r="G44" s="231">
        <v>5.4217543093677802</v>
      </c>
      <c r="H44" s="231">
        <v>3.4758053882945741</v>
      </c>
      <c r="I44" s="231">
        <v>3.6306152275814352</v>
      </c>
      <c r="J44" s="231">
        <v>3.5828550056064872</v>
      </c>
      <c r="K44" s="231">
        <v>3.8892005390403859</v>
      </c>
      <c r="L44" s="231">
        <v>4.3552156373196622</v>
      </c>
      <c r="M44" s="231">
        <v>4.4433188666745389</v>
      </c>
      <c r="N44" s="231">
        <v>3.3676028564731242</v>
      </c>
      <c r="O44" s="231">
        <v>3.830167439607516</v>
      </c>
      <c r="P44" s="231">
        <v>3.6131830775713611</v>
      </c>
      <c r="Q44" s="231">
        <v>3.577603731901168</v>
      </c>
      <c r="R44" s="231">
        <v>7.7045259855981163</v>
      </c>
      <c r="S44" s="231">
        <v>6.8029219808502743</v>
      </c>
      <c r="T44" s="231">
        <v>6.4011204922284959</v>
      </c>
      <c r="U44" s="231">
        <v>6.3950619771480044</v>
      </c>
      <c r="V44" s="231">
        <v>4.2489973127561136</v>
      </c>
      <c r="W44" s="231">
        <v>4.5899335365680196</v>
      </c>
      <c r="DA44" s="73" t="s">
        <v>382</v>
      </c>
    </row>
    <row r="45" spans="1:105" ht="12" customHeight="1" x14ac:dyDescent="0.25">
      <c r="A45" s="64" t="s">
        <v>70</v>
      </c>
      <c r="B45" s="231">
        <v>18.051614445694518</v>
      </c>
      <c r="C45" s="231">
        <v>16.791842022517709</v>
      </c>
      <c r="D45" s="231">
        <v>16.133453381120631</v>
      </c>
      <c r="E45" s="231">
        <v>16.446298811831841</v>
      </c>
      <c r="F45" s="231">
        <v>15.9087541007918</v>
      </c>
      <c r="G45" s="231">
        <v>14.709089652289901</v>
      </c>
      <c r="H45" s="231">
        <v>10.00944260455076</v>
      </c>
      <c r="I45" s="231">
        <v>9.8891827716184526</v>
      </c>
      <c r="J45" s="231">
        <v>8.7227219584130484</v>
      </c>
      <c r="K45" s="231">
        <v>10.71392622195458</v>
      </c>
      <c r="L45" s="231">
        <v>9.7785678634835271</v>
      </c>
      <c r="M45" s="231">
        <v>9.7333590613817478</v>
      </c>
      <c r="N45" s="231">
        <v>9.0914978343577779</v>
      </c>
      <c r="O45" s="231">
        <v>11.921009187894279</v>
      </c>
      <c r="P45" s="231">
        <v>9.5405364957411383</v>
      </c>
      <c r="Q45" s="231">
        <v>4.0803841993632348</v>
      </c>
      <c r="R45" s="231">
        <v>3.0989845925127981</v>
      </c>
      <c r="S45" s="231">
        <v>3.506169736085659</v>
      </c>
      <c r="T45" s="231">
        <v>4.0173639137142771</v>
      </c>
      <c r="U45" s="231">
        <v>3.1530391826789672</v>
      </c>
      <c r="V45" s="231">
        <v>1.653523580232432</v>
      </c>
      <c r="W45" s="231">
        <v>1.649248397075332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6.8374914823757944</v>
      </c>
      <c r="H46" s="231">
        <v>130.48522994864271</v>
      </c>
      <c r="I46" s="231">
        <v>122.9785893378187</v>
      </c>
      <c r="J46" s="231">
        <v>134.6446897816264</v>
      </c>
      <c r="K46" s="231">
        <v>28.790259121885612</v>
      </c>
      <c r="L46" s="231">
        <v>101.9855937419254</v>
      </c>
      <c r="M46" s="231">
        <v>53.642676297044211</v>
      </c>
      <c r="N46" s="231">
        <v>67.150849171334812</v>
      </c>
      <c r="O46" s="231">
        <v>2.8966830658402689E-2</v>
      </c>
      <c r="P46" s="231">
        <v>5.020421489439536E-2</v>
      </c>
      <c r="Q46" s="231">
        <v>4.0893333362900082E-2</v>
      </c>
      <c r="R46" s="231">
        <v>0.1848613862778053</v>
      </c>
      <c r="S46" s="231">
        <v>0.15450120797435851</v>
      </c>
      <c r="T46" s="231">
        <v>5.6877169693916558</v>
      </c>
      <c r="U46" s="231">
        <v>14.27021743325777</v>
      </c>
      <c r="V46" s="231">
        <v>9.7885025030111965</v>
      </c>
      <c r="W46" s="231">
        <v>5.1689426677809278</v>
      </c>
      <c r="DA46" s="73" t="s">
        <v>384</v>
      </c>
    </row>
    <row r="47" spans="1:105" ht="12" customHeight="1" x14ac:dyDescent="0.25">
      <c r="A47" s="64" t="s">
        <v>162</v>
      </c>
      <c r="B47" s="231">
        <v>2.2897403654956001</v>
      </c>
      <c r="C47" s="231">
        <v>1.9466466771656219</v>
      </c>
      <c r="D47" s="231">
        <v>2.0836558094416868</v>
      </c>
      <c r="E47" s="231">
        <v>1.846013226449789</v>
      </c>
      <c r="F47" s="231">
        <v>2.137774528593956</v>
      </c>
      <c r="G47" s="231">
        <v>2.3996977564033348</v>
      </c>
      <c r="H47" s="231">
        <v>1.6809783168414549</v>
      </c>
      <c r="I47" s="231">
        <v>1.843978386294181</v>
      </c>
      <c r="J47" s="231">
        <v>1.8460198947688971</v>
      </c>
      <c r="K47" s="231">
        <v>2.1681980190785919</v>
      </c>
      <c r="L47" s="231">
        <v>1.7015045727025551</v>
      </c>
      <c r="M47" s="231">
        <v>1.898806744227848</v>
      </c>
      <c r="N47" s="231">
        <v>2.1610941689524452</v>
      </c>
      <c r="O47" s="231">
        <v>3.1711038207970019</v>
      </c>
      <c r="P47" s="231">
        <v>3.1226095143107551</v>
      </c>
      <c r="Q47" s="231">
        <v>7.2995530903734416</v>
      </c>
      <c r="R47" s="231">
        <v>2.0664434528138909</v>
      </c>
      <c r="S47" s="231">
        <v>5.1102912489670924</v>
      </c>
      <c r="T47" s="231">
        <v>6.1615660858881638</v>
      </c>
      <c r="U47" s="231">
        <v>6.8718402069636761</v>
      </c>
      <c r="V47" s="231">
        <v>5.8853737608976919</v>
      </c>
      <c r="W47" s="231">
        <v>4.4668996159694903</v>
      </c>
      <c r="DA47" s="73" t="s">
        <v>385</v>
      </c>
    </row>
    <row r="48" spans="1:105" ht="12" customHeight="1" x14ac:dyDescent="0.25">
      <c r="A48" s="64" t="s">
        <v>36</v>
      </c>
      <c r="B48" s="231">
        <v>77.47510457263499</v>
      </c>
      <c r="C48" s="231">
        <v>82.637988410399231</v>
      </c>
      <c r="D48" s="231">
        <v>70.910471465730851</v>
      </c>
      <c r="E48" s="231">
        <v>76.730637198351729</v>
      </c>
      <c r="F48" s="231">
        <v>73.719804441575107</v>
      </c>
      <c r="G48" s="231">
        <v>83.059540148570122</v>
      </c>
      <c r="H48" s="231">
        <v>43.393524716777868</v>
      </c>
      <c r="I48" s="231">
        <v>44.971508815708518</v>
      </c>
      <c r="J48" s="231">
        <v>42.430379202901648</v>
      </c>
      <c r="K48" s="231">
        <v>29.297969754392579</v>
      </c>
      <c r="L48" s="231">
        <v>36.564980033864217</v>
      </c>
      <c r="M48" s="231">
        <v>41.777418851755847</v>
      </c>
      <c r="N48" s="231">
        <v>46.667324741147532</v>
      </c>
      <c r="O48" s="231">
        <v>60.20793430230718</v>
      </c>
      <c r="P48" s="231">
        <v>58.491784552870918</v>
      </c>
      <c r="Q48" s="231">
        <v>66.070096730866666</v>
      </c>
      <c r="R48" s="231">
        <v>57.604128735950567</v>
      </c>
      <c r="S48" s="231">
        <v>54.849599969521663</v>
      </c>
      <c r="T48" s="231">
        <v>52.131343729129689</v>
      </c>
      <c r="U48" s="231">
        <v>65.203372662145625</v>
      </c>
      <c r="V48" s="231">
        <v>45.521935503899449</v>
      </c>
      <c r="W48" s="231">
        <v>44.926432172247758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2831.1989305861271</v>
      </c>
      <c r="C52" s="281">
        <v>2919.882334857371</v>
      </c>
      <c r="D52" s="281">
        <v>3024.4039220336681</v>
      </c>
      <c r="E52" s="281">
        <v>2798.9400277251239</v>
      </c>
      <c r="F52" s="281">
        <v>3032.8678793608578</v>
      </c>
      <c r="G52" s="281">
        <v>2762.103498216014</v>
      </c>
      <c r="H52" s="281">
        <v>2709.872333982174</v>
      </c>
      <c r="I52" s="281">
        <v>2851.1324981056241</v>
      </c>
      <c r="J52" s="281">
        <v>2621.868239331639</v>
      </c>
      <c r="K52" s="281">
        <v>1389.5975875477791</v>
      </c>
      <c r="L52" s="281">
        <v>2796.295846647095</v>
      </c>
      <c r="M52" s="281">
        <v>2607.1610392468351</v>
      </c>
      <c r="N52" s="281">
        <v>2203.3826538765679</v>
      </c>
      <c r="O52" s="281">
        <v>2256.4084689394581</v>
      </c>
      <c r="P52" s="281">
        <v>2245.17508773691</v>
      </c>
      <c r="Q52" s="281">
        <v>2151.3051081765161</v>
      </c>
      <c r="R52" s="281">
        <v>2543.3757513276428</v>
      </c>
      <c r="S52" s="281">
        <v>2279.0180302616191</v>
      </c>
      <c r="T52" s="281">
        <v>2011.8293124860261</v>
      </c>
      <c r="U52" s="281">
        <v>3020.151281444691</v>
      </c>
      <c r="V52" s="281">
        <v>2139.2019748127882</v>
      </c>
      <c r="W52" s="281">
        <v>2434.3495338086541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439.37664367178172</v>
      </c>
      <c r="C54" s="225">
        <f t="shared" si="2"/>
        <v>379.50759459234155</v>
      </c>
      <c r="D54" s="225">
        <f t="shared" si="2"/>
        <v>385.14771487868416</v>
      </c>
      <c r="E54" s="225">
        <f t="shared" si="2"/>
        <v>364.86746281691046</v>
      </c>
      <c r="F54" s="225">
        <f t="shared" si="2"/>
        <v>363.51565282268541</v>
      </c>
      <c r="G54" s="225">
        <f t="shared" si="2"/>
        <v>348.37434299157724</v>
      </c>
      <c r="H54" s="225">
        <f t="shared" si="2"/>
        <v>386.35407698515951</v>
      </c>
      <c r="I54" s="225">
        <f t="shared" si="2"/>
        <v>388.34255965395624</v>
      </c>
      <c r="J54" s="225">
        <f t="shared" si="2"/>
        <v>360.13863667257283</v>
      </c>
      <c r="K54" s="225">
        <f t="shared" si="2"/>
        <v>209.58685681003504</v>
      </c>
      <c r="L54" s="225">
        <f t="shared" si="2"/>
        <v>302.95132558996067</v>
      </c>
      <c r="M54" s="225">
        <f t="shared" si="2"/>
        <v>325.44225439818621</v>
      </c>
      <c r="N54" s="225">
        <f t="shared" si="2"/>
        <v>287.83344807457615</v>
      </c>
      <c r="O54" s="225">
        <f t="shared" si="2"/>
        <v>266.23399310402317</v>
      </c>
      <c r="P54" s="225">
        <f t="shared" si="2"/>
        <v>261.88305760458962</v>
      </c>
      <c r="Q54" s="225">
        <f t="shared" si="2"/>
        <v>324.09981543766639</v>
      </c>
      <c r="R54" s="225">
        <f t="shared" si="2"/>
        <v>317.49766540517555</v>
      </c>
      <c r="S54" s="225">
        <f t="shared" si="2"/>
        <v>338.98452638968382</v>
      </c>
      <c r="T54" s="225">
        <f t="shared" si="2"/>
        <v>360.14078781998745</v>
      </c>
      <c r="U54" s="225">
        <f t="shared" si="2"/>
        <v>331.72038968843674</v>
      </c>
      <c r="V54" s="225">
        <f t="shared" si="2"/>
        <v>266.49533616174887</v>
      </c>
      <c r="W54" s="225">
        <f t="shared" si="2"/>
        <v>284.80570862180309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0.2015309837172849</v>
      </c>
      <c r="C59" s="262">
        <v>0.1392332490261167</v>
      </c>
      <c r="D59" s="262">
        <v>0.14323099660343039</v>
      </c>
      <c r="E59" s="262">
        <v>0.15884764750658639</v>
      </c>
      <c r="F59" s="262">
        <v>0.14995832552357019</v>
      </c>
      <c r="G59" s="262">
        <v>0.1113809521537022</v>
      </c>
      <c r="H59" s="262">
        <v>0.1247259048316222</v>
      </c>
      <c r="I59" s="262">
        <v>0.12981741578742631</v>
      </c>
      <c r="J59" s="262">
        <v>0.1219750469989237</v>
      </c>
      <c r="K59" s="262">
        <v>9.1964061937007929E-2</v>
      </c>
      <c r="L59" s="262">
        <v>0.11560730995849471</v>
      </c>
      <c r="M59" s="262">
        <v>0.1014134398455748</v>
      </c>
      <c r="N59" s="262">
        <v>9.6899306411331293E-2</v>
      </c>
      <c r="O59" s="262">
        <v>9.1000667497900367E-2</v>
      </c>
      <c r="P59" s="262">
        <v>8.733029607116817E-2</v>
      </c>
      <c r="Q59" s="262">
        <v>0.16484028230629971</v>
      </c>
      <c r="R59" s="262">
        <v>0.1423643328792481</v>
      </c>
      <c r="S59" s="262">
        <v>0.18632578539396219</v>
      </c>
      <c r="T59" s="262">
        <v>0.21670958222729139</v>
      </c>
      <c r="U59" s="262">
        <v>0.18472530868179851</v>
      </c>
      <c r="V59" s="262">
        <v>0.17617947145633001</v>
      </c>
      <c r="W59" s="262">
        <v>0.1492307742901241</v>
      </c>
      <c r="DA59" s="68" t="s">
        <v>395</v>
      </c>
    </row>
    <row r="60" spans="1:105" ht="12" customHeight="1" x14ac:dyDescent="0.25">
      <c r="A60" s="37" t="s">
        <v>160</v>
      </c>
      <c r="B60" s="228">
        <v>0.15898385750292801</v>
      </c>
      <c r="C60" s="228">
        <v>0.1061354138235036</v>
      </c>
      <c r="D60" s="228">
        <v>0.1057836466052558</v>
      </c>
      <c r="E60" s="228">
        <v>0.12815134431943659</v>
      </c>
      <c r="F60" s="228">
        <v>0.11514000760888329</v>
      </c>
      <c r="G60" s="228">
        <v>7.7208190019289621E-2</v>
      </c>
      <c r="H60" s="228">
        <v>8.4068480832711762E-2</v>
      </c>
      <c r="I60" s="228">
        <v>8.6091702837727532E-2</v>
      </c>
      <c r="J60" s="228">
        <v>8.0498982886668138E-2</v>
      </c>
      <c r="K60" s="228">
        <v>5.9046251592337347E-2</v>
      </c>
      <c r="L60" s="228">
        <v>8.3129936114029315E-2</v>
      </c>
      <c r="M60" s="228">
        <v>7.1050666329532178E-2</v>
      </c>
      <c r="N60" s="228">
        <v>5.9022655710808371E-2</v>
      </c>
      <c r="O60" s="228">
        <v>4.9783500834228438E-2</v>
      </c>
      <c r="P60" s="228">
        <v>4.684531829319187E-2</v>
      </c>
      <c r="Q60" s="228">
        <v>5.421758817883221E-2</v>
      </c>
      <c r="R60" s="228">
        <v>0.1122559751111829</v>
      </c>
      <c r="S60" s="228">
        <v>0.1063994874097631</v>
      </c>
      <c r="T60" s="228">
        <v>0.110420978747792</v>
      </c>
      <c r="U60" s="228">
        <v>8.9043378881819693E-2</v>
      </c>
      <c r="V60" s="228">
        <v>7.3866063847497027E-2</v>
      </c>
      <c r="W60" s="228">
        <v>7.5629011163835316E-2</v>
      </c>
      <c r="DA60" s="69" t="s">
        <v>396</v>
      </c>
    </row>
    <row r="61" spans="1:105" ht="12" customHeight="1" x14ac:dyDescent="0.25">
      <c r="A61" s="37" t="s">
        <v>162</v>
      </c>
      <c r="B61" s="228">
        <v>4.2547126214356898E-2</v>
      </c>
      <c r="C61" s="228">
        <v>3.3097835202613148E-2</v>
      </c>
      <c r="D61" s="228">
        <v>3.7447349998174548E-2</v>
      </c>
      <c r="E61" s="228">
        <v>3.069630318714979E-2</v>
      </c>
      <c r="F61" s="228">
        <v>3.4818317914686897E-2</v>
      </c>
      <c r="G61" s="228">
        <v>3.4172762134412601E-2</v>
      </c>
      <c r="H61" s="228">
        <v>4.0657423998910432E-2</v>
      </c>
      <c r="I61" s="228">
        <v>4.3725712949698722E-2</v>
      </c>
      <c r="J61" s="228">
        <v>4.1476064112255573E-2</v>
      </c>
      <c r="K61" s="228">
        <v>3.2917810344670582E-2</v>
      </c>
      <c r="L61" s="228">
        <v>3.2477373844465349E-2</v>
      </c>
      <c r="M61" s="228">
        <v>3.0362773516042611E-2</v>
      </c>
      <c r="N61" s="228">
        <v>3.7876650700522929E-2</v>
      </c>
      <c r="O61" s="228">
        <v>4.1217166663671922E-2</v>
      </c>
      <c r="P61" s="228">
        <v>4.04849777779763E-2</v>
      </c>
      <c r="Q61" s="228">
        <v>0.1106226941274675</v>
      </c>
      <c r="R61" s="228">
        <v>3.0108357768065169E-2</v>
      </c>
      <c r="S61" s="228">
        <v>7.9926297984199077E-2</v>
      </c>
      <c r="T61" s="228">
        <v>0.10628860347949939</v>
      </c>
      <c r="U61" s="228">
        <v>9.5681929799978763E-2</v>
      </c>
      <c r="V61" s="228">
        <v>0.10231340760883301</v>
      </c>
      <c r="W61" s="228">
        <v>7.3601763126288772E-2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147.6824666998034</v>
      </c>
      <c r="C65" s="263">
        <v>128.46800215172959</v>
      </c>
      <c r="D65" s="263">
        <v>121.6339260738222</v>
      </c>
      <c r="E65" s="263">
        <v>120.49294209724189</v>
      </c>
      <c r="F65" s="263">
        <v>115.4160811228399</v>
      </c>
      <c r="G65" s="263">
        <v>121.5534880468726</v>
      </c>
      <c r="H65" s="263">
        <v>116.5769716899609</v>
      </c>
      <c r="I65" s="263">
        <v>117.37842349490749</v>
      </c>
      <c r="J65" s="263">
        <v>111.0706591821065</v>
      </c>
      <c r="K65" s="263">
        <v>61.492351562944513</v>
      </c>
      <c r="L65" s="263">
        <v>87.487647399904745</v>
      </c>
      <c r="M65" s="263">
        <v>100.8635145331905</v>
      </c>
      <c r="N65" s="263">
        <v>92.957041280832883</v>
      </c>
      <c r="O65" s="263">
        <v>87.451039511974372</v>
      </c>
      <c r="P65" s="263">
        <v>86.201438758686791</v>
      </c>
      <c r="Q65" s="263">
        <v>112.2052008229964</v>
      </c>
      <c r="R65" s="263">
        <v>105.6753211679072</v>
      </c>
      <c r="S65" s="263">
        <v>110.1408321483042</v>
      </c>
      <c r="T65" s="263">
        <v>117.3583678247205</v>
      </c>
      <c r="U65" s="263">
        <v>107.3279430285221</v>
      </c>
      <c r="V65" s="263">
        <v>92.426676247143348</v>
      </c>
      <c r="W65" s="263">
        <v>98.283461874762182</v>
      </c>
      <c r="DA65" s="70" t="s">
        <v>401</v>
      </c>
    </row>
    <row r="66" spans="1:105" ht="12" customHeight="1" x14ac:dyDescent="0.25">
      <c r="A66" s="18" t="s">
        <v>30</v>
      </c>
      <c r="B66" s="232">
        <v>7.8968448517313599</v>
      </c>
      <c r="C66" s="232">
        <v>3.5580571012498878</v>
      </c>
      <c r="D66" s="232">
        <v>3.401692458587477</v>
      </c>
      <c r="E66" s="232">
        <v>3.1370589891482732</v>
      </c>
      <c r="F66" s="232">
        <v>2.9168621566870661</v>
      </c>
      <c r="G66" s="232">
        <v>3.6523070072752599</v>
      </c>
      <c r="H66" s="232">
        <v>4.1593981882907443</v>
      </c>
      <c r="I66" s="232">
        <v>4.2296546401103567</v>
      </c>
      <c r="J66" s="232">
        <v>3.3577298577239389</v>
      </c>
      <c r="K66" s="232">
        <v>3.62151824370192</v>
      </c>
      <c r="L66" s="232">
        <v>3.462139398858743</v>
      </c>
      <c r="M66" s="232">
        <v>4.2773930870369217</v>
      </c>
      <c r="N66" s="232">
        <v>2.3119323472946971</v>
      </c>
      <c r="O66" s="232">
        <v>3.028180398721398</v>
      </c>
      <c r="P66" s="232">
        <v>2.4238597596706808</v>
      </c>
      <c r="Q66" s="232">
        <v>2.519819113354584</v>
      </c>
      <c r="R66" s="232">
        <v>4.0851070106040019</v>
      </c>
      <c r="S66" s="232">
        <v>4.6225986246039703</v>
      </c>
      <c r="T66" s="232">
        <v>5.3353751897066273</v>
      </c>
      <c r="U66" s="232">
        <v>3.4717933567303572</v>
      </c>
      <c r="V66" s="232">
        <v>1.972952195115484</v>
      </c>
      <c r="W66" s="232">
        <v>2.325777722610415</v>
      </c>
      <c r="DA66" s="71" t="s">
        <v>402</v>
      </c>
    </row>
    <row r="67" spans="1:105" ht="12" customHeight="1" x14ac:dyDescent="0.25">
      <c r="A67" s="18" t="s">
        <v>70</v>
      </c>
      <c r="B67" s="232">
        <v>25.796846119236129</v>
      </c>
      <c r="C67" s="232">
        <v>20.68988905632839</v>
      </c>
      <c r="D67" s="232">
        <v>21.401840094068209</v>
      </c>
      <c r="E67" s="232">
        <v>20.311618787117521</v>
      </c>
      <c r="F67" s="232">
        <v>19.503039417295948</v>
      </c>
      <c r="G67" s="232">
        <v>17.313047789790609</v>
      </c>
      <c r="H67" s="232">
        <v>20.427680636735431</v>
      </c>
      <c r="I67" s="232">
        <v>19.73292245787216</v>
      </c>
      <c r="J67" s="232">
        <v>17.72765123460357</v>
      </c>
      <c r="K67" s="232">
        <v>14.699441842226211</v>
      </c>
      <c r="L67" s="232">
        <v>17.101638774650009</v>
      </c>
      <c r="M67" s="232">
        <v>17.601848177862429</v>
      </c>
      <c r="N67" s="232">
        <v>14.22826305500937</v>
      </c>
      <c r="O67" s="232">
        <v>13.36527286630796</v>
      </c>
      <c r="P67" s="232">
        <v>11.23299599397596</v>
      </c>
      <c r="Q67" s="232">
        <v>5.7786740069098936</v>
      </c>
      <c r="R67" s="232">
        <v>5.0155923439221031</v>
      </c>
      <c r="S67" s="232">
        <v>5.8293335275812694</v>
      </c>
      <c r="T67" s="232">
        <v>7.2225188750963021</v>
      </c>
      <c r="U67" s="232">
        <v>4.3529192869176399</v>
      </c>
      <c r="V67" s="232">
        <v>2.8187903886977179</v>
      </c>
      <c r="W67" s="232">
        <v>3.100510518874549</v>
      </c>
      <c r="DA67" s="71" t="s">
        <v>403</v>
      </c>
    </row>
    <row r="68" spans="1:105" ht="12" customHeight="1" x14ac:dyDescent="0.25">
      <c r="A68" s="18" t="s">
        <v>162</v>
      </c>
      <c r="B68" s="232">
        <v>3.2721771251757361</v>
      </c>
      <c r="C68" s="232">
        <v>2.398539941503584</v>
      </c>
      <c r="D68" s="232">
        <v>2.7640745841142249</v>
      </c>
      <c r="E68" s="232">
        <v>2.27987569486758</v>
      </c>
      <c r="F68" s="232">
        <v>2.620764682910278</v>
      </c>
      <c r="G68" s="232">
        <v>2.8245175547758228</v>
      </c>
      <c r="H68" s="232">
        <v>3.4306094325474641</v>
      </c>
      <c r="I68" s="232">
        <v>3.679483264801692</v>
      </c>
      <c r="J68" s="232">
        <v>3.7517643027746419</v>
      </c>
      <c r="K68" s="232">
        <v>2.974754541296575</v>
      </c>
      <c r="L68" s="232">
        <v>2.975744197106613</v>
      </c>
      <c r="M68" s="232">
        <v>3.4338102416880489</v>
      </c>
      <c r="N68" s="232">
        <v>3.3821287627985619</v>
      </c>
      <c r="O68" s="232">
        <v>3.555291937479844</v>
      </c>
      <c r="P68" s="232">
        <v>3.6765500745856201</v>
      </c>
      <c r="Q68" s="232">
        <v>10.33768773832192</v>
      </c>
      <c r="R68" s="232">
        <v>3.3444625656164861</v>
      </c>
      <c r="S68" s="232">
        <v>8.4963348484567653</v>
      </c>
      <c r="T68" s="232">
        <v>11.077419997616269</v>
      </c>
      <c r="U68" s="232">
        <v>9.4868994771239077</v>
      </c>
      <c r="V68" s="232">
        <v>10.032898949514941</v>
      </c>
      <c r="W68" s="232">
        <v>8.3975641696121617</v>
      </c>
      <c r="DA68" s="71" t="s">
        <v>404</v>
      </c>
    </row>
    <row r="69" spans="1:105" ht="12" customHeight="1" x14ac:dyDescent="0.25">
      <c r="A69" s="18" t="s">
        <v>36</v>
      </c>
      <c r="B69" s="232">
        <v>110.7165986036602</v>
      </c>
      <c r="C69" s="232">
        <v>101.8215160526477</v>
      </c>
      <c r="D69" s="232">
        <v>94.066318937052316</v>
      </c>
      <c r="E69" s="232">
        <v>94.764388626108541</v>
      </c>
      <c r="F69" s="232">
        <v>90.375414865946624</v>
      </c>
      <c r="G69" s="232">
        <v>97.763615695030907</v>
      </c>
      <c r="H69" s="232">
        <v>88.559283432387218</v>
      </c>
      <c r="I69" s="232">
        <v>89.736363132123245</v>
      </c>
      <c r="J69" s="232">
        <v>86.233513787004327</v>
      </c>
      <c r="K69" s="232">
        <v>40.196636935719802</v>
      </c>
      <c r="L69" s="232">
        <v>63.948125029289379</v>
      </c>
      <c r="M69" s="232">
        <v>75.550463026603097</v>
      </c>
      <c r="N69" s="232">
        <v>73.034717115730245</v>
      </c>
      <c r="O69" s="232">
        <v>67.502294309465171</v>
      </c>
      <c r="P69" s="232">
        <v>68.868032930454532</v>
      </c>
      <c r="Q69" s="232">
        <v>93.569019964410003</v>
      </c>
      <c r="R69" s="232">
        <v>93.230159247764561</v>
      </c>
      <c r="S69" s="232">
        <v>91.192565147662236</v>
      </c>
      <c r="T69" s="232">
        <v>93.723053762301291</v>
      </c>
      <c r="U69" s="232">
        <v>90.016330907750202</v>
      </c>
      <c r="V69" s="232">
        <v>77.6020347138152</v>
      </c>
      <c r="W69" s="232">
        <v>84.459609463665061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128.6478015933879</v>
      </c>
      <c r="C72" s="263">
        <v>110.74087945869969</v>
      </c>
      <c r="D72" s="263">
        <v>119.2173173208717</v>
      </c>
      <c r="E72" s="263">
        <v>114.41255458978689</v>
      </c>
      <c r="F72" s="263">
        <v>114.6864245838815</v>
      </c>
      <c r="G72" s="263">
        <v>102.1469559420742</v>
      </c>
      <c r="H72" s="263">
        <v>118.18200061956991</v>
      </c>
      <c r="I72" s="263">
        <v>118.1292283615529</v>
      </c>
      <c r="J72" s="263">
        <v>106.6174285447224</v>
      </c>
      <c r="K72" s="263">
        <v>70.698700880448911</v>
      </c>
      <c r="L72" s="263">
        <v>90.584095332244061</v>
      </c>
      <c r="M72" s="263">
        <v>94.760818228311138</v>
      </c>
      <c r="N72" s="263">
        <v>83.724740530788367</v>
      </c>
      <c r="O72" s="263">
        <v>78.423330176245443</v>
      </c>
      <c r="P72" s="263">
        <v>77.159676214766904</v>
      </c>
      <c r="Q72" s="263">
        <v>92.093253036495355</v>
      </c>
      <c r="R72" s="263">
        <v>87.060519065068533</v>
      </c>
      <c r="S72" s="263">
        <v>99.845352168376564</v>
      </c>
      <c r="T72" s="263">
        <v>111.891503147912</v>
      </c>
      <c r="U72" s="263">
        <v>88.930661956560328</v>
      </c>
      <c r="V72" s="263">
        <v>77.417440221988301</v>
      </c>
      <c r="W72" s="263">
        <v>80.830358498077985</v>
      </c>
      <c r="DA72" s="70" t="s">
        <v>407</v>
      </c>
    </row>
    <row r="73" spans="1:105" ht="12" customHeight="1" x14ac:dyDescent="0.25">
      <c r="A73" s="60" t="s">
        <v>183</v>
      </c>
      <c r="B73" s="264">
        <v>128.6478015933879</v>
      </c>
      <c r="C73" s="264">
        <v>110.74087945869969</v>
      </c>
      <c r="D73" s="264">
        <v>119.2173173208717</v>
      </c>
      <c r="E73" s="264">
        <v>114.41255458978689</v>
      </c>
      <c r="F73" s="264">
        <v>114.6864245838815</v>
      </c>
      <c r="G73" s="264">
        <v>102.1469559420742</v>
      </c>
      <c r="H73" s="264">
        <v>118.18200061956991</v>
      </c>
      <c r="I73" s="264">
        <v>118.1292283615529</v>
      </c>
      <c r="J73" s="264">
        <v>106.6174285447224</v>
      </c>
      <c r="K73" s="264">
        <v>70.698700880448911</v>
      </c>
      <c r="L73" s="264">
        <v>90.584095332244061</v>
      </c>
      <c r="M73" s="264">
        <v>94.760818228311138</v>
      </c>
      <c r="N73" s="264">
        <v>83.724740530788367</v>
      </c>
      <c r="O73" s="264">
        <v>78.423330176245443</v>
      </c>
      <c r="P73" s="264">
        <v>77.159676214766904</v>
      </c>
      <c r="Q73" s="264">
        <v>92.093253036495355</v>
      </c>
      <c r="R73" s="264">
        <v>87.060519065068533</v>
      </c>
      <c r="S73" s="264">
        <v>99.845352168376564</v>
      </c>
      <c r="T73" s="264">
        <v>111.891503147912</v>
      </c>
      <c r="U73" s="264">
        <v>88.930661956560328</v>
      </c>
      <c r="V73" s="264">
        <v>77.417440221988301</v>
      </c>
      <c r="W73" s="264">
        <v>80.830358498077985</v>
      </c>
      <c r="DA73" s="72" t="s">
        <v>408</v>
      </c>
    </row>
    <row r="74" spans="1:105" ht="12" customHeight="1" x14ac:dyDescent="0.25">
      <c r="A74" s="59" t="s">
        <v>33</v>
      </c>
      <c r="B74" s="232">
        <v>81.240101877480299</v>
      </c>
      <c r="C74" s="232">
        <v>75.191184909970005</v>
      </c>
      <c r="D74" s="232">
        <v>84.91543584077111</v>
      </c>
      <c r="E74" s="232">
        <v>80.235689143026704</v>
      </c>
      <c r="F74" s="232">
        <v>82.461529330710263</v>
      </c>
      <c r="G74" s="232">
        <v>74.749725428540785</v>
      </c>
      <c r="H74" s="232">
        <v>88.109396692580845</v>
      </c>
      <c r="I74" s="232">
        <v>88.309565161174703</v>
      </c>
      <c r="J74" s="232">
        <v>79.416577044787701</v>
      </c>
      <c r="K74" s="232">
        <v>48.839493216022539</v>
      </c>
      <c r="L74" s="232">
        <v>65.237161006791524</v>
      </c>
      <c r="M74" s="232">
        <v>72.260374301418381</v>
      </c>
      <c r="N74" s="232">
        <v>60.904042556957243</v>
      </c>
      <c r="O74" s="232">
        <v>56.415306190132057</v>
      </c>
      <c r="P74" s="232">
        <v>58.258626396559059</v>
      </c>
      <c r="Q74" s="232">
        <v>70.121780141021489</v>
      </c>
      <c r="R74" s="232">
        <v>69.16618116127772</v>
      </c>
      <c r="S74" s="232">
        <v>76.632749319850745</v>
      </c>
      <c r="T74" s="232">
        <v>84.983758431571161</v>
      </c>
      <c r="U74" s="232">
        <v>66.447361497986165</v>
      </c>
      <c r="V74" s="232">
        <v>56.438224162650663</v>
      </c>
      <c r="W74" s="232">
        <v>63.330412544711074</v>
      </c>
      <c r="DA74" s="71" t="s">
        <v>409</v>
      </c>
    </row>
    <row r="75" spans="1:105" ht="12" customHeight="1" x14ac:dyDescent="0.25">
      <c r="A75" s="59" t="s">
        <v>160</v>
      </c>
      <c r="B75" s="232">
        <v>14.03654900267721</v>
      </c>
      <c r="C75" s="232">
        <v>8.8833501951070613</v>
      </c>
      <c r="D75" s="232">
        <v>8.3765951450392073</v>
      </c>
      <c r="E75" s="232">
        <v>10.13085877139947</v>
      </c>
      <c r="F75" s="232">
        <v>9.0703335109616621</v>
      </c>
      <c r="G75" s="232">
        <v>6.5928753272016696</v>
      </c>
      <c r="H75" s="232">
        <v>6.8920584880574483</v>
      </c>
      <c r="I75" s="232">
        <v>7.0466869980522313</v>
      </c>
      <c r="J75" s="232">
        <v>6.8866226140958267</v>
      </c>
      <c r="K75" s="232">
        <v>5.0690594420120636</v>
      </c>
      <c r="L75" s="232">
        <v>6.9712255451179832</v>
      </c>
      <c r="M75" s="232">
        <v>6.2191995480724511</v>
      </c>
      <c r="N75" s="232">
        <v>5.2564995487702371</v>
      </c>
      <c r="O75" s="232">
        <v>4.4547705078164164</v>
      </c>
      <c r="P75" s="232">
        <v>4.1958449588865054</v>
      </c>
      <c r="Q75" s="232">
        <v>5.255223656916665</v>
      </c>
      <c r="R75" s="232">
        <v>10.71234528449383</v>
      </c>
      <c r="S75" s="232">
        <v>10.241235106500641</v>
      </c>
      <c r="T75" s="232">
        <v>10.38837102385699</v>
      </c>
      <c r="U75" s="232">
        <v>8.7565537946573571</v>
      </c>
      <c r="V75" s="232">
        <v>7.5620486335503223</v>
      </c>
      <c r="W75" s="232">
        <v>7.5026132060792374</v>
      </c>
      <c r="DA75" s="71" t="s">
        <v>410</v>
      </c>
    </row>
    <row r="76" spans="1:105" ht="12" customHeight="1" x14ac:dyDescent="0.25">
      <c r="A76" s="59" t="s">
        <v>70</v>
      </c>
      <c r="B76" s="232">
        <v>29.614701276092319</v>
      </c>
      <c r="C76" s="232">
        <v>23.896112908596329</v>
      </c>
      <c r="D76" s="232">
        <v>22.959976476158211</v>
      </c>
      <c r="E76" s="232">
        <v>21.61934533954275</v>
      </c>
      <c r="F76" s="232">
        <v>20.411694494452561</v>
      </c>
      <c r="G76" s="232">
        <v>17.88631293871514</v>
      </c>
      <c r="H76" s="232">
        <v>19.847389642625021</v>
      </c>
      <c r="I76" s="232">
        <v>19.193985396394591</v>
      </c>
      <c r="J76" s="232">
        <v>16.76598528304363</v>
      </c>
      <c r="K76" s="232">
        <v>13.964188354715111</v>
      </c>
      <c r="L76" s="232">
        <v>15.65217609444001</v>
      </c>
      <c r="M76" s="232">
        <v>13.623533239935311</v>
      </c>
      <c r="N76" s="232">
        <v>14.19094124239963</v>
      </c>
      <c r="O76" s="232">
        <v>13.86502313305702</v>
      </c>
      <c r="P76" s="232">
        <v>11.079043353550521</v>
      </c>
      <c r="Q76" s="232">
        <v>5.9937693441546891</v>
      </c>
      <c r="R76" s="232">
        <v>4.3088170574515026</v>
      </c>
      <c r="S76" s="232">
        <v>5.2782478898960683</v>
      </c>
      <c r="T76" s="232">
        <v>6.5197752368802551</v>
      </c>
      <c r="U76" s="232">
        <v>4.3173556907581228</v>
      </c>
      <c r="V76" s="232">
        <v>2.9428179897645439</v>
      </c>
      <c r="W76" s="232">
        <v>2.69582831764802</v>
      </c>
      <c r="DA76" s="71" t="s">
        <v>411</v>
      </c>
    </row>
    <row r="77" spans="1:105" ht="12" customHeight="1" x14ac:dyDescent="0.25">
      <c r="A77" s="59" t="s">
        <v>162</v>
      </c>
      <c r="B77" s="232">
        <v>3.7564494371380701</v>
      </c>
      <c r="C77" s="232">
        <v>2.7702314450263579</v>
      </c>
      <c r="D77" s="232">
        <v>2.965309858903161</v>
      </c>
      <c r="E77" s="232">
        <v>2.4266613358179798</v>
      </c>
      <c r="F77" s="232">
        <v>2.7428672477570308</v>
      </c>
      <c r="G77" s="232">
        <v>2.9180422476166372</v>
      </c>
      <c r="H77" s="232">
        <v>3.3331557963065732</v>
      </c>
      <c r="I77" s="232">
        <v>3.5789908059314111</v>
      </c>
      <c r="J77" s="232">
        <v>3.5482436027952868</v>
      </c>
      <c r="K77" s="232">
        <v>2.8259598676991908</v>
      </c>
      <c r="L77" s="232">
        <v>2.7235326858945359</v>
      </c>
      <c r="M77" s="232">
        <v>2.657711138884991</v>
      </c>
      <c r="N77" s="232">
        <v>3.373257182661253</v>
      </c>
      <c r="O77" s="232">
        <v>3.6882303452399512</v>
      </c>
      <c r="P77" s="232">
        <v>3.6261615057708201</v>
      </c>
      <c r="Q77" s="232">
        <v>10.7224798944025</v>
      </c>
      <c r="R77" s="232">
        <v>2.8731755618454882</v>
      </c>
      <c r="S77" s="232">
        <v>7.6931198521291204</v>
      </c>
      <c r="T77" s="232">
        <v>9.9995984556035786</v>
      </c>
      <c r="U77" s="232">
        <v>9.4093909731586827</v>
      </c>
      <c r="V77" s="232">
        <v>10.474349436022781</v>
      </c>
      <c r="W77" s="232">
        <v>7.3015044296396514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67.315677356996929</v>
      </c>
      <c r="C79" s="263">
        <f t="shared" si="3"/>
        <v>58.149737023465363</v>
      </c>
      <c r="D79" s="263">
        <f t="shared" si="3"/>
        <v>59.852356849122117</v>
      </c>
      <c r="E79" s="263">
        <f t="shared" si="3"/>
        <v>57.880462495057238</v>
      </c>
      <c r="F79" s="263">
        <f t="shared" si="3"/>
        <v>57.407914371491138</v>
      </c>
      <c r="G79" s="263">
        <f t="shared" si="3"/>
        <v>55.165308674524155</v>
      </c>
      <c r="H79" s="263">
        <f t="shared" si="3"/>
        <v>73.565730471915629</v>
      </c>
      <c r="I79" s="263">
        <f t="shared" si="3"/>
        <v>72.601130637106195</v>
      </c>
      <c r="J79" s="263">
        <f t="shared" si="3"/>
        <v>68.989005394254875</v>
      </c>
      <c r="K79" s="263">
        <f t="shared" si="3"/>
        <v>37.231225097890487</v>
      </c>
      <c r="L79" s="263">
        <f t="shared" si="3"/>
        <v>54.954717747045422</v>
      </c>
      <c r="M79" s="263">
        <f t="shared" si="3"/>
        <v>54.726203587263541</v>
      </c>
      <c r="N79" s="263">
        <f t="shared" si="3"/>
        <v>50.605113580961984</v>
      </c>
      <c r="O79" s="263">
        <f t="shared" si="3"/>
        <v>41.561281302327103</v>
      </c>
      <c r="P79" s="263">
        <f t="shared" si="3"/>
        <v>41.105694547608678</v>
      </c>
      <c r="Q79" s="263">
        <f t="shared" si="3"/>
        <v>51.63473811234239</v>
      </c>
      <c r="R79" s="263">
        <f t="shared" si="3"/>
        <v>48.193772184231612</v>
      </c>
      <c r="S79" s="263">
        <f t="shared" si="3"/>
        <v>53.830726364922548</v>
      </c>
      <c r="T79" s="263">
        <f t="shared" si="3"/>
        <v>59.595599768829814</v>
      </c>
      <c r="U79" s="263">
        <f t="shared" si="3"/>
        <v>50.715893477187777</v>
      </c>
      <c r="V79" s="263">
        <f t="shared" si="3"/>
        <v>38.741507217207456</v>
      </c>
      <c r="W79" s="263">
        <f t="shared" si="3"/>
        <v>39.843571693992857</v>
      </c>
      <c r="DA79" s="70"/>
    </row>
    <row r="80" spans="1:105" ht="12" customHeight="1" x14ac:dyDescent="0.25">
      <c r="A80" s="60" t="s">
        <v>192</v>
      </c>
      <c r="B80" s="264">
        <v>32.109578606106339</v>
      </c>
      <c r="C80" s="264">
        <v>28.2185656391894</v>
      </c>
      <c r="D80" s="264">
        <v>31.144746037261541</v>
      </c>
      <c r="E80" s="264">
        <v>30.060986420986229</v>
      </c>
      <c r="F80" s="264">
        <v>30.323526173876679</v>
      </c>
      <c r="G80" s="264">
        <v>26.67993570073191</v>
      </c>
      <c r="H80" s="264">
        <v>31.293081541083939</v>
      </c>
      <c r="I80" s="264">
        <v>31.354765382837041</v>
      </c>
      <c r="J80" s="264">
        <v>28.261997194469242</v>
      </c>
      <c r="K80" s="264">
        <v>18.337116390918361</v>
      </c>
      <c r="L80" s="264">
        <v>23.941871680479789</v>
      </c>
      <c r="M80" s="264">
        <v>25.317381117329131</v>
      </c>
      <c r="N80" s="264">
        <v>21.861399760557141</v>
      </c>
      <c r="O80" s="264">
        <v>20.350524934154549</v>
      </c>
      <c r="P80" s="264">
        <v>20.420523542186089</v>
      </c>
      <c r="Q80" s="264">
        <v>25.2765174427233</v>
      </c>
      <c r="R80" s="264">
        <v>24.136286301846312</v>
      </c>
      <c r="S80" s="264">
        <v>27.636573199673389</v>
      </c>
      <c r="T80" s="264">
        <v>30.935154699639071</v>
      </c>
      <c r="U80" s="264">
        <v>24.64182932198084</v>
      </c>
      <c r="V80" s="264">
        <v>21.530230902930381</v>
      </c>
      <c r="W80" s="264">
        <v>22.553853857730392</v>
      </c>
      <c r="DA80" s="72" t="s">
        <v>414</v>
      </c>
    </row>
    <row r="81" spans="1:105" ht="12" customHeight="1" x14ac:dyDescent="0.25">
      <c r="A81" s="59" t="s">
        <v>33</v>
      </c>
      <c r="B81" s="232">
        <v>26.340540979180741</v>
      </c>
      <c r="C81" s="232">
        <v>24.431954522513362</v>
      </c>
      <c r="D81" s="232">
        <v>27.474992148086539</v>
      </c>
      <c r="E81" s="232">
        <v>25.99289302843734</v>
      </c>
      <c r="F81" s="232">
        <v>26.523802726623519</v>
      </c>
      <c r="G81" s="232">
        <v>23.66843875142667</v>
      </c>
      <c r="H81" s="232">
        <v>28.039105538161831</v>
      </c>
      <c r="I81" s="232">
        <v>27.987253214348652</v>
      </c>
      <c r="J81" s="232">
        <v>24.97979994709106</v>
      </c>
      <c r="K81" s="232">
        <v>15.78537351791743</v>
      </c>
      <c r="L81" s="232">
        <v>20.84425106831382</v>
      </c>
      <c r="M81" s="232">
        <v>22.547506194371199</v>
      </c>
      <c r="N81" s="232">
        <v>19.148207562332381</v>
      </c>
      <c r="O81" s="232">
        <v>17.783630765320389</v>
      </c>
      <c r="P81" s="232">
        <v>18.003333206038231</v>
      </c>
      <c r="Q81" s="232">
        <v>20.58588882115459</v>
      </c>
      <c r="R81" s="232">
        <v>20.17378144996103</v>
      </c>
      <c r="S81" s="232">
        <v>22.395383703762342</v>
      </c>
      <c r="T81" s="232">
        <v>24.94963085598383</v>
      </c>
      <c r="U81" s="232">
        <v>19.35138352572698</v>
      </c>
      <c r="V81" s="232">
        <v>16.31600082756043</v>
      </c>
      <c r="W81" s="232">
        <v>18.280584345804911</v>
      </c>
      <c r="DA81" s="71" t="s">
        <v>415</v>
      </c>
    </row>
    <row r="82" spans="1:105" ht="12" customHeight="1" x14ac:dyDescent="0.25">
      <c r="A82" s="59" t="s">
        <v>160</v>
      </c>
      <c r="B82" s="232">
        <v>4.5510811245521916</v>
      </c>
      <c r="C82" s="232">
        <v>2.8864767623263989</v>
      </c>
      <c r="D82" s="232">
        <v>2.7103068312481051</v>
      </c>
      <c r="E82" s="232">
        <v>3.2819600746718161</v>
      </c>
      <c r="F82" s="232">
        <v>2.917478473441713</v>
      </c>
      <c r="G82" s="232">
        <v>2.08754032182819</v>
      </c>
      <c r="H82" s="232">
        <v>2.1932638580658779</v>
      </c>
      <c r="I82" s="232">
        <v>2.2332508712595591</v>
      </c>
      <c r="J82" s="232">
        <v>2.166127798661118</v>
      </c>
      <c r="K82" s="232">
        <v>1.63836664567264</v>
      </c>
      <c r="L82" s="232">
        <v>2.2274110840162811</v>
      </c>
      <c r="M82" s="232">
        <v>1.940585579438961</v>
      </c>
      <c r="N82" s="232">
        <v>1.6526414370118221</v>
      </c>
      <c r="O82" s="232">
        <v>1.4042641829905229</v>
      </c>
      <c r="P82" s="232">
        <v>1.29661819284107</v>
      </c>
      <c r="Q82" s="232">
        <v>1.5427938325869761</v>
      </c>
      <c r="R82" s="232">
        <v>3.124482354779567</v>
      </c>
      <c r="S82" s="232">
        <v>2.992929156870419</v>
      </c>
      <c r="T82" s="232">
        <v>3.0498300736949289</v>
      </c>
      <c r="U82" s="232">
        <v>2.5501604130543249</v>
      </c>
      <c r="V82" s="232">
        <v>2.1861494331834499</v>
      </c>
      <c r="W82" s="232">
        <v>2.1656601941579381</v>
      </c>
      <c r="DA82" s="71" t="s">
        <v>416</v>
      </c>
    </row>
    <row r="83" spans="1:105" ht="12" customHeight="1" x14ac:dyDescent="0.25">
      <c r="A83" s="59" t="s">
        <v>162</v>
      </c>
      <c r="B83" s="232">
        <v>1.217956502373414</v>
      </c>
      <c r="C83" s="232">
        <v>0.90013435434964284</v>
      </c>
      <c r="D83" s="232">
        <v>0.95944705792689644</v>
      </c>
      <c r="E83" s="232">
        <v>0.78613331787708085</v>
      </c>
      <c r="F83" s="232">
        <v>0.88224497381144584</v>
      </c>
      <c r="G83" s="232">
        <v>0.92395662747704721</v>
      </c>
      <c r="H83" s="232">
        <v>1.06071214485623</v>
      </c>
      <c r="I83" s="232">
        <v>1.134261297228832</v>
      </c>
      <c r="J83" s="232">
        <v>1.1160694487170579</v>
      </c>
      <c r="K83" s="232">
        <v>0.91337622732828927</v>
      </c>
      <c r="L83" s="232">
        <v>0.87020952814968078</v>
      </c>
      <c r="M83" s="232">
        <v>0.82928934351897521</v>
      </c>
      <c r="N83" s="232">
        <v>1.060550761212939</v>
      </c>
      <c r="O83" s="232">
        <v>1.162629985843632</v>
      </c>
      <c r="P83" s="232">
        <v>1.1205721433067839</v>
      </c>
      <c r="Q83" s="232">
        <v>3.1478347889817249</v>
      </c>
      <c r="R83" s="232">
        <v>0.8380224971057102</v>
      </c>
      <c r="S83" s="232">
        <v>2.2482603390406268</v>
      </c>
      <c r="T83" s="232">
        <v>2.9356937699603121</v>
      </c>
      <c r="U83" s="232">
        <v>2.740285383199538</v>
      </c>
      <c r="V83" s="232">
        <v>3.0280806421864979</v>
      </c>
      <c r="W83" s="232">
        <v>2.1076093177675461</v>
      </c>
      <c r="DA83" s="71" t="s">
        <v>417</v>
      </c>
    </row>
    <row r="84" spans="1:105" ht="12" customHeight="1" x14ac:dyDescent="0.25">
      <c r="A84" s="60" t="s">
        <v>197</v>
      </c>
      <c r="B84" s="264">
        <v>35.206098750890597</v>
      </c>
      <c r="C84" s="264">
        <v>29.931171384275959</v>
      </c>
      <c r="D84" s="264">
        <v>28.70761081186058</v>
      </c>
      <c r="E84" s="264">
        <v>27.819476074071009</v>
      </c>
      <c r="F84" s="264">
        <v>27.084388197614459</v>
      </c>
      <c r="G84" s="264">
        <v>28.485372973792241</v>
      </c>
      <c r="H84" s="264">
        <v>42.272648930831693</v>
      </c>
      <c r="I84" s="264">
        <v>41.246365254269158</v>
      </c>
      <c r="J84" s="264">
        <v>40.727008199785629</v>
      </c>
      <c r="K84" s="264">
        <v>18.89410870697213</v>
      </c>
      <c r="L84" s="264">
        <v>31.012846066565629</v>
      </c>
      <c r="M84" s="264">
        <v>29.40882246993441</v>
      </c>
      <c r="N84" s="264">
        <v>28.743713820404839</v>
      </c>
      <c r="O84" s="264">
        <v>21.21075636817255</v>
      </c>
      <c r="P84" s="264">
        <v>20.685171005422589</v>
      </c>
      <c r="Q84" s="264">
        <v>26.35822066961909</v>
      </c>
      <c r="R84" s="264">
        <v>24.057485882385301</v>
      </c>
      <c r="S84" s="264">
        <v>26.194153165249158</v>
      </c>
      <c r="T84" s="264">
        <v>28.66044506919074</v>
      </c>
      <c r="U84" s="264">
        <v>26.074064155206941</v>
      </c>
      <c r="V84" s="264">
        <v>17.211276314277079</v>
      </c>
      <c r="W84" s="264">
        <v>17.289717836262469</v>
      </c>
      <c r="DA84" s="72" t="s">
        <v>418</v>
      </c>
    </row>
    <row r="85" spans="1:105" ht="12" customHeight="1" x14ac:dyDescent="0.25">
      <c r="A85" s="64" t="s">
        <v>30</v>
      </c>
      <c r="B85" s="231">
        <v>1.205226194376654</v>
      </c>
      <c r="C85" s="231">
        <v>0.52914526507076232</v>
      </c>
      <c r="D85" s="231">
        <v>0.46815372398406863</v>
      </c>
      <c r="E85" s="231">
        <v>0.42489858934760671</v>
      </c>
      <c r="F85" s="231">
        <v>0.38941268559301362</v>
      </c>
      <c r="G85" s="231">
        <v>0.49937049088674113</v>
      </c>
      <c r="H85" s="231">
        <v>0.36581028280797029</v>
      </c>
      <c r="I85" s="231">
        <v>0.37859438486840141</v>
      </c>
      <c r="J85" s="231">
        <v>0.28730887311291831</v>
      </c>
      <c r="K85" s="231">
        <v>0.43378736670581919</v>
      </c>
      <c r="L85" s="231">
        <v>0.31145041101709797</v>
      </c>
      <c r="M85" s="231">
        <v>0.42033569334521831</v>
      </c>
      <c r="N85" s="231">
        <v>0.25135306923649481</v>
      </c>
      <c r="O85" s="231">
        <v>0.439451115368371</v>
      </c>
      <c r="P85" s="231">
        <v>0.33518511163887238</v>
      </c>
      <c r="Q85" s="231">
        <v>0.35914192323629679</v>
      </c>
      <c r="R85" s="231">
        <v>0.49396672758410221</v>
      </c>
      <c r="S85" s="231">
        <v>0.58681749038879816</v>
      </c>
      <c r="T85" s="231">
        <v>0.65562061065180965</v>
      </c>
      <c r="U85" s="231">
        <v>0.44625510887492242</v>
      </c>
      <c r="V85" s="231">
        <v>0.1992593360393636</v>
      </c>
      <c r="W85" s="231">
        <v>0.2122378072256223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10.80052017857728</v>
      </c>
      <c r="C87" s="231">
        <v>9.6818829918771581</v>
      </c>
      <c r="D87" s="231">
        <v>10.8933072762748</v>
      </c>
      <c r="E87" s="231">
        <v>10.210151571025319</v>
      </c>
      <c r="F87" s="231">
        <v>10.51886334466594</v>
      </c>
      <c r="G87" s="231">
        <v>9.8927697991134398</v>
      </c>
      <c r="H87" s="231">
        <v>7.975598850980286</v>
      </c>
      <c r="I87" s="231">
        <v>8.1264946948760777</v>
      </c>
      <c r="J87" s="231">
        <v>7.1851620781943044</v>
      </c>
      <c r="K87" s="231">
        <v>6.1580401688870454</v>
      </c>
      <c r="L87" s="231">
        <v>6.4121314202150348</v>
      </c>
      <c r="M87" s="231">
        <v>9.1745723301767743</v>
      </c>
      <c r="N87" s="231">
        <v>6.6388961560824109</v>
      </c>
      <c r="O87" s="231">
        <v>7.8919260656762376</v>
      </c>
      <c r="P87" s="231">
        <v>8.1682837147643692</v>
      </c>
      <c r="Q87" s="231">
        <v>9.6355795231274239</v>
      </c>
      <c r="R87" s="231">
        <v>9.7353648627375016</v>
      </c>
      <c r="S87" s="231">
        <v>10.74386128354716</v>
      </c>
      <c r="T87" s="231">
        <v>11.568568658241929</v>
      </c>
      <c r="U87" s="231">
        <v>8.611322581538003</v>
      </c>
      <c r="V87" s="231">
        <v>5.4597761413625054</v>
      </c>
      <c r="W87" s="231">
        <v>6.6467269616758466</v>
      </c>
      <c r="DA87" s="73" t="s">
        <v>421</v>
      </c>
    </row>
    <row r="88" spans="1:105" ht="12" customHeight="1" x14ac:dyDescent="0.25">
      <c r="A88" s="64" t="s">
        <v>160</v>
      </c>
      <c r="B88" s="231">
        <v>1.8660984813834649</v>
      </c>
      <c r="C88" s="231">
        <v>1.1438515999964181</v>
      </c>
      <c r="D88" s="231">
        <v>1.0745846610852789</v>
      </c>
      <c r="E88" s="231">
        <v>1.2891719969682549</v>
      </c>
      <c r="F88" s="231">
        <v>1.15701951524221</v>
      </c>
      <c r="G88" s="231">
        <v>0.87253561872426622</v>
      </c>
      <c r="H88" s="231">
        <v>0.62386414867902995</v>
      </c>
      <c r="I88" s="231">
        <v>0.64845596738709999</v>
      </c>
      <c r="J88" s="231">
        <v>0.62306260852480633</v>
      </c>
      <c r="K88" s="231">
        <v>0.63914405344701075</v>
      </c>
      <c r="L88" s="231">
        <v>0.68519864545612508</v>
      </c>
      <c r="M88" s="231">
        <v>0.78962358887855122</v>
      </c>
      <c r="N88" s="231">
        <v>0.57298913477120661</v>
      </c>
      <c r="O88" s="231">
        <v>0.62317696847653803</v>
      </c>
      <c r="P88" s="231">
        <v>0.58828802131478086</v>
      </c>
      <c r="Q88" s="231">
        <v>0.72213120311841761</v>
      </c>
      <c r="R88" s="231">
        <v>1.5077974254064841</v>
      </c>
      <c r="S88" s="231">
        <v>1.4358144570435529</v>
      </c>
      <c r="T88" s="231">
        <v>1.4141358967260591</v>
      </c>
      <c r="U88" s="231">
        <v>1.1348157056720829</v>
      </c>
      <c r="V88" s="231">
        <v>0.73154485850395878</v>
      </c>
      <c r="W88" s="231">
        <v>0.78742296909349208</v>
      </c>
      <c r="DA88" s="73" t="s">
        <v>422</v>
      </c>
    </row>
    <row r="89" spans="1:105" ht="12" customHeight="1" x14ac:dyDescent="0.25">
      <c r="A89" s="64" t="s">
        <v>70</v>
      </c>
      <c r="B89" s="231">
        <v>3.937146450128183</v>
      </c>
      <c r="C89" s="231">
        <v>3.0769480414324182</v>
      </c>
      <c r="D89" s="231">
        <v>2.9454018145749812</v>
      </c>
      <c r="E89" s="231">
        <v>2.7511048405104348</v>
      </c>
      <c r="F89" s="231">
        <v>2.6037332409775629</v>
      </c>
      <c r="G89" s="231">
        <v>2.3671682463471928</v>
      </c>
      <c r="H89" s="231">
        <v>1.7965713530076539</v>
      </c>
      <c r="I89" s="231">
        <v>1.766284549274465</v>
      </c>
      <c r="J89" s="231">
        <v>1.516891386433727</v>
      </c>
      <c r="K89" s="231">
        <v>1.760706902380988</v>
      </c>
      <c r="L89" s="231">
        <v>1.5384453980063459</v>
      </c>
      <c r="M89" s="231">
        <v>1.7297182904282391</v>
      </c>
      <c r="N89" s="231">
        <v>1.546895432716989</v>
      </c>
      <c r="O89" s="231">
        <v>1.9395753538268721</v>
      </c>
      <c r="P89" s="231">
        <v>1.553362566154153</v>
      </c>
      <c r="Q89" s="231">
        <v>0.82361630070911207</v>
      </c>
      <c r="R89" s="231">
        <v>0.60648000911407296</v>
      </c>
      <c r="S89" s="231">
        <v>0.74000689851967971</v>
      </c>
      <c r="T89" s="231">
        <v>0.88751626023796704</v>
      </c>
      <c r="U89" s="231">
        <v>0.55951269868682163</v>
      </c>
      <c r="V89" s="231">
        <v>0.2846852055901794</v>
      </c>
      <c r="W89" s="231">
        <v>0.28293570250012162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1.1003735176248399</v>
      </c>
      <c r="H90" s="231">
        <v>23.42048757138253</v>
      </c>
      <c r="I90" s="231">
        <v>21.964927462192058</v>
      </c>
      <c r="J90" s="231">
        <v>23.414866498386989</v>
      </c>
      <c r="K90" s="231">
        <v>4.7313381581223393</v>
      </c>
      <c r="L90" s="231">
        <v>16.045219458068569</v>
      </c>
      <c r="M90" s="231">
        <v>9.532856822950361</v>
      </c>
      <c r="N90" s="231">
        <v>11.425547668685439</v>
      </c>
      <c r="O90" s="231">
        <v>4.7129693416030896E-3</v>
      </c>
      <c r="P90" s="231">
        <v>8.174105105611713E-3</v>
      </c>
      <c r="Q90" s="231">
        <v>8.2542266371074258E-3</v>
      </c>
      <c r="R90" s="231">
        <v>3.6177893722180707E-2</v>
      </c>
      <c r="S90" s="231">
        <v>3.2608792025651027E-2</v>
      </c>
      <c r="T90" s="231">
        <v>1.256530750608402</v>
      </c>
      <c r="U90" s="231">
        <v>2.5322767667434758</v>
      </c>
      <c r="V90" s="231">
        <v>1.6852749369912321</v>
      </c>
      <c r="W90" s="231">
        <v>0.88675449221894787</v>
      </c>
      <c r="DA90" s="73" t="s">
        <v>424</v>
      </c>
    </row>
    <row r="91" spans="1:105" ht="12" customHeight="1" x14ac:dyDescent="0.25">
      <c r="A91" s="64" t="s">
        <v>162</v>
      </c>
      <c r="B91" s="231">
        <v>0.49940370590378858</v>
      </c>
      <c r="C91" s="231">
        <v>0.35670480180992109</v>
      </c>
      <c r="D91" s="231">
        <v>0.380402351381323</v>
      </c>
      <c r="E91" s="231">
        <v>0.3087974979074718</v>
      </c>
      <c r="F91" s="231">
        <v>0.34988249655189441</v>
      </c>
      <c r="G91" s="231">
        <v>0.38618898001646501</v>
      </c>
      <c r="H91" s="231">
        <v>0.30171485150345428</v>
      </c>
      <c r="I91" s="231">
        <v>0.32934880547004358</v>
      </c>
      <c r="J91" s="231">
        <v>0.32102498404863578</v>
      </c>
      <c r="K91" s="231">
        <v>0.35631766906306089</v>
      </c>
      <c r="L91" s="231">
        <v>0.26769481135742479</v>
      </c>
      <c r="M91" s="231">
        <v>0.33743754183595781</v>
      </c>
      <c r="N91" s="231">
        <v>0.36770472374643681</v>
      </c>
      <c r="O91" s="231">
        <v>0.51594581618895052</v>
      </c>
      <c r="P91" s="231">
        <v>0.50841425221866621</v>
      </c>
      <c r="Q91" s="231">
        <v>1.473398243739241</v>
      </c>
      <c r="R91" s="231">
        <v>0.40440880123256362</v>
      </c>
      <c r="S91" s="231">
        <v>1.0785703666195841</v>
      </c>
      <c r="T91" s="231">
        <v>1.3612135238952321</v>
      </c>
      <c r="U91" s="231">
        <v>1.2194208940581781</v>
      </c>
      <c r="V91" s="231">
        <v>1.0132778625755601</v>
      </c>
      <c r="W91" s="231">
        <v>0.76631596737221097</v>
      </c>
      <c r="DA91" s="73" t="s">
        <v>425</v>
      </c>
    </row>
    <row r="92" spans="1:105" ht="12" customHeight="1" x14ac:dyDescent="0.25">
      <c r="A92" s="64" t="s">
        <v>36</v>
      </c>
      <c r="B92" s="231">
        <v>16.897703740521241</v>
      </c>
      <c r="C92" s="231">
        <v>15.142638684089279</v>
      </c>
      <c r="D92" s="231">
        <v>12.94576098456012</v>
      </c>
      <c r="E92" s="231">
        <v>12.835351578311929</v>
      </c>
      <c r="F92" s="231">
        <v>12.06547691458384</v>
      </c>
      <c r="G92" s="231">
        <v>13.366966321079291</v>
      </c>
      <c r="H92" s="231">
        <v>7.7886018724707613</v>
      </c>
      <c r="I92" s="231">
        <v>8.0322593902010109</v>
      </c>
      <c r="J92" s="231">
        <v>7.3786917710842497</v>
      </c>
      <c r="K92" s="231">
        <v>4.8147743883658718</v>
      </c>
      <c r="L92" s="231">
        <v>5.7527059224450312</v>
      </c>
      <c r="M92" s="231">
        <v>7.4242782023193072</v>
      </c>
      <c r="N92" s="231">
        <v>7.940327635165862</v>
      </c>
      <c r="O92" s="231">
        <v>9.7959680792939725</v>
      </c>
      <c r="P92" s="231">
        <v>9.5234632342261367</v>
      </c>
      <c r="Q92" s="231">
        <v>13.33609924905149</v>
      </c>
      <c r="R92" s="231">
        <v>11.27329016258839</v>
      </c>
      <c r="S92" s="231">
        <v>11.576473877104741</v>
      </c>
      <c r="T92" s="231">
        <v>11.516859368829341</v>
      </c>
      <c r="U92" s="231">
        <v>11.570460399633451</v>
      </c>
      <c r="V92" s="231">
        <v>7.8374579732142804</v>
      </c>
      <c r="W92" s="231">
        <v>7.7073239361762296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95.529167037876135</v>
      </c>
      <c r="C96" s="281">
        <v>82.009742709420749</v>
      </c>
      <c r="D96" s="281">
        <v>84.300883638264736</v>
      </c>
      <c r="E96" s="281">
        <v>71.922655987317881</v>
      </c>
      <c r="F96" s="281">
        <v>75.855274418949307</v>
      </c>
      <c r="G96" s="281">
        <v>69.397209375952556</v>
      </c>
      <c r="H96" s="281">
        <v>77.904648298881426</v>
      </c>
      <c r="I96" s="281">
        <v>80.103959744602278</v>
      </c>
      <c r="J96" s="281">
        <v>73.339568504490103</v>
      </c>
      <c r="K96" s="281">
        <v>40.07261520681412</v>
      </c>
      <c r="L96" s="281">
        <v>69.809257800807927</v>
      </c>
      <c r="M96" s="281">
        <v>74.990304609575489</v>
      </c>
      <c r="N96" s="281">
        <v>60.449653375581619</v>
      </c>
      <c r="O96" s="281">
        <v>58.707341445978336</v>
      </c>
      <c r="P96" s="281">
        <v>57.328917787456092</v>
      </c>
      <c r="Q96" s="281">
        <v>68.001783183525959</v>
      </c>
      <c r="R96" s="281">
        <v>76.425688655088948</v>
      </c>
      <c r="S96" s="281">
        <v>74.981289922686514</v>
      </c>
      <c r="T96" s="281">
        <v>71.07860749629782</v>
      </c>
      <c r="U96" s="281">
        <v>84.561165917484729</v>
      </c>
      <c r="V96" s="281">
        <v>57.73353300395344</v>
      </c>
      <c r="W96" s="281">
        <v>65.699085780679923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1.0000000000000002</v>
      </c>
      <c r="G100" s="234">
        <f t="shared" si="4"/>
        <v>0.99999999999999989</v>
      </c>
      <c r="H100" s="234">
        <f t="shared" si="4"/>
        <v>1</v>
      </c>
      <c r="I100" s="234">
        <f t="shared" si="4"/>
        <v>1.0000000000000002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1</v>
      </c>
      <c r="Q100" s="234">
        <f t="shared" si="4"/>
        <v>0.99999999999999989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1.0000000000000002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1.3991596350305255E-4</v>
      </c>
      <c r="C105" s="270">
        <f t="shared" si="9"/>
        <v>1.1278390880817236E-4</v>
      </c>
      <c r="D105" s="270">
        <f t="shared" si="9"/>
        <v>1.1544908364847946E-4</v>
      </c>
      <c r="E105" s="270">
        <f t="shared" si="9"/>
        <v>1.4122775747671314E-4</v>
      </c>
      <c r="F105" s="270">
        <f t="shared" si="9"/>
        <v>1.3124205179045824E-4</v>
      </c>
      <c r="G105" s="270">
        <f t="shared" si="9"/>
        <v>1.0311369531528712E-4</v>
      </c>
      <c r="H105" s="270">
        <f t="shared" si="9"/>
        <v>1.0837647136839464E-4</v>
      </c>
      <c r="I105" s="270">
        <f t="shared" si="9"/>
        <v>1.0992845978283973E-4</v>
      </c>
      <c r="J105" s="270">
        <f t="shared" si="9"/>
        <v>1.1308726737419217E-4</v>
      </c>
      <c r="K105" s="270">
        <f t="shared" si="9"/>
        <v>1.5843137873844556E-4</v>
      </c>
      <c r="L105" s="270">
        <f t="shared" si="9"/>
        <v>1.2113140005335569E-4</v>
      </c>
      <c r="M105" s="270">
        <f t="shared" si="9"/>
        <v>9.9753314990761832E-5</v>
      </c>
      <c r="N105" s="270">
        <f t="shared" si="9"/>
        <v>1.0955641984815438E-4</v>
      </c>
      <c r="O105" s="270">
        <f t="shared" si="9"/>
        <v>1.0780296706170897E-4</v>
      </c>
      <c r="P105" s="270">
        <f t="shared" si="9"/>
        <v>1.0462186765808274E-4</v>
      </c>
      <c r="Q105" s="270">
        <f t="shared" si="9"/>
        <v>1.5994045860153334E-4</v>
      </c>
      <c r="R105" s="270">
        <f t="shared" si="9"/>
        <v>1.3409878969978598E-4</v>
      </c>
      <c r="S105" s="270">
        <f t="shared" si="9"/>
        <v>1.7216125669723811E-4</v>
      </c>
      <c r="T105" s="270">
        <f t="shared" si="9"/>
        <v>2.0061007764558925E-4</v>
      </c>
      <c r="U105" s="270">
        <f t="shared" si="9"/>
        <v>1.636093581912827E-4</v>
      </c>
      <c r="V105" s="270">
        <f t="shared" si="9"/>
        <v>2.0541972042727993E-4</v>
      </c>
      <c r="W105" s="270">
        <f t="shared" si="9"/>
        <v>1.6092145711783541E-4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7.7392013154321107E-2</v>
      </c>
      <c r="C106" s="271">
        <f t="shared" si="10"/>
        <v>8.034397144324873E-2</v>
      </c>
      <c r="D106" s="271">
        <f t="shared" si="10"/>
        <v>7.5109621882806621E-2</v>
      </c>
      <c r="E106" s="271">
        <f t="shared" si="10"/>
        <v>8.232919349617121E-2</v>
      </c>
      <c r="F106" s="271">
        <f t="shared" si="10"/>
        <v>7.6931323808760485E-2</v>
      </c>
      <c r="G106" s="271">
        <f t="shared" si="10"/>
        <v>8.0108023415280116E-2</v>
      </c>
      <c r="H106" s="271">
        <f t="shared" si="10"/>
        <v>7.1396128609444179E-2</v>
      </c>
      <c r="I106" s="271">
        <f t="shared" si="10"/>
        <v>7.0429065889454787E-2</v>
      </c>
      <c r="J106" s="271">
        <f t="shared" si="10"/>
        <v>6.9872924160308145E-2</v>
      </c>
      <c r="K106" s="271">
        <f t="shared" si="10"/>
        <v>7.2561430428324206E-2</v>
      </c>
      <c r="L106" s="271">
        <f t="shared" si="10"/>
        <v>6.2057983357986859E-2</v>
      </c>
      <c r="M106" s="271">
        <f t="shared" si="10"/>
        <v>5.7887318783032972E-2</v>
      </c>
      <c r="N106" s="271">
        <f t="shared" si="10"/>
        <v>7.1850299975645487E-2</v>
      </c>
      <c r="O106" s="271">
        <f t="shared" si="10"/>
        <v>7.2478261082406917E-2</v>
      </c>
      <c r="P106" s="271">
        <f t="shared" si="10"/>
        <v>7.0054494402179687E-2</v>
      </c>
      <c r="Q106" s="271">
        <f t="shared" si="10"/>
        <v>7.666477176994746E-2</v>
      </c>
      <c r="R106" s="271">
        <f t="shared" si="10"/>
        <v>6.0393201638491899E-2</v>
      </c>
      <c r="S106" s="271">
        <f t="shared" si="10"/>
        <v>6.5861329825725151E-2</v>
      </c>
      <c r="T106" s="271">
        <f t="shared" si="10"/>
        <v>7.236430555188271E-2</v>
      </c>
      <c r="U106" s="271">
        <f t="shared" si="10"/>
        <v>6.5591834025640769E-2</v>
      </c>
      <c r="V106" s="271">
        <f t="shared" si="10"/>
        <v>7.578263896738556E-2</v>
      </c>
      <c r="W106" s="271">
        <f t="shared" si="10"/>
        <v>6.5607405460964163E-2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0.29532724521065745</v>
      </c>
      <c r="C107" s="271">
        <f t="shared" si="11"/>
        <v>0.28603246166206175</v>
      </c>
      <c r="D107" s="271">
        <f t="shared" si="11"/>
        <v>0.27220838377622586</v>
      </c>
      <c r="E107" s="271">
        <f t="shared" si="11"/>
        <v>0.29296802072376582</v>
      </c>
      <c r="F107" s="271">
        <f t="shared" si="11"/>
        <v>0.27851318358895177</v>
      </c>
      <c r="G107" s="271">
        <f t="shared" si="11"/>
        <v>0.30540053944950818</v>
      </c>
      <c r="H107" s="271">
        <f t="shared" si="11"/>
        <v>0.28050828635358654</v>
      </c>
      <c r="I107" s="271">
        <f t="shared" si="11"/>
        <v>0.27546543883259206</v>
      </c>
      <c r="J107" s="271">
        <f t="shared" si="11"/>
        <v>0.28397384983681695</v>
      </c>
      <c r="K107" s="271">
        <f t="shared" si="11"/>
        <v>0.30407940008576978</v>
      </c>
      <c r="L107" s="271">
        <f t="shared" si="11"/>
        <v>0.25520410290830398</v>
      </c>
      <c r="M107" s="271">
        <f t="shared" si="11"/>
        <v>0.27124207936171774</v>
      </c>
      <c r="N107" s="271">
        <f t="shared" si="11"/>
        <v>0.2911065042053077</v>
      </c>
      <c r="O107" s="271">
        <f t="shared" si="11"/>
        <v>0.28772541036979837</v>
      </c>
      <c r="P107" s="271">
        <f t="shared" si="11"/>
        <v>0.2867176527129871</v>
      </c>
      <c r="Q107" s="271">
        <f t="shared" si="11"/>
        <v>0.30089398526348571</v>
      </c>
      <c r="R107" s="271">
        <f t="shared" si="11"/>
        <v>0.2691578454290402</v>
      </c>
      <c r="S107" s="271">
        <f t="shared" si="11"/>
        <v>0.28243023435692249</v>
      </c>
      <c r="T107" s="271">
        <f t="shared" si="11"/>
        <v>0.30322190601262938</v>
      </c>
      <c r="U107" s="271">
        <f t="shared" si="11"/>
        <v>0.259207333512394</v>
      </c>
      <c r="V107" s="271">
        <f t="shared" si="11"/>
        <v>0.2973719986422429</v>
      </c>
      <c r="W107" s="271">
        <f t="shared" si="11"/>
        <v>0.28655078501470693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4.8980555216448972E-2</v>
      </c>
      <c r="C108" s="271">
        <f t="shared" si="12"/>
        <v>4.919353646092145E-2</v>
      </c>
      <c r="D108" s="271">
        <f t="shared" si="12"/>
        <v>5.2697342339827848E-2</v>
      </c>
      <c r="E108" s="271">
        <f t="shared" si="12"/>
        <v>5.5783896980018871E-2</v>
      </c>
      <c r="F108" s="271">
        <f t="shared" si="12"/>
        <v>5.5044044146861107E-2</v>
      </c>
      <c r="G108" s="271">
        <f t="shared" si="12"/>
        <v>5.1859311377406285E-2</v>
      </c>
      <c r="H108" s="271">
        <f t="shared" si="12"/>
        <v>5.6315192491843469E-2</v>
      </c>
      <c r="I108" s="271">
        <f t="shared" si="12"/>
        <v>5.4856796521073101E-2</v>
      </c>
      <c r="J108" s="271">
        <f t="shared" si="12"/>
        <v>5.4208427777112926E-2</v>
      </c>
      <c r="K108" s="271">
        <f t="shared" si="12"/>
        <v>6.6792912581241537E-2</v>
      </c>
      <c r="L108" s="271">
        <f t="shared" si="12"/>
        <v>5.2049826277126621E-2</v>
      </c>
      <c r="M108" s="271">
        <f t="shared" si="12"/>
        <v>5.1115959474264665E-2</v>
      </c>
      <c r="N108" s="271">
        <f t="shared" si="12"/>
        <v>5.1911892929861127E-2</v>
      </c>
      <c r="O108" s="271">
        <f t="shared" si="12"/>
        <v>5.0948019733172194E-2</v>
      </c>
      <c r="P108" s="271">
        <f t="shared" si="12"/>
        <v>5.0692513381264938E-2</v>
      </c>
      <c r="Q108" s="271">
        <f t="shared" si="12"/>
        <v>4.9002551429977531E-2</v>
      </c>
      <c r="R108" s="271">
        <f t="shared" si="12"/>
        <v>4.4971855323704214E-2</v>
      </c>
      <c r="S108" s="271">
        <f t="shared" si="12"/>
        <v>5.059250795427344E-2</v>
      </c>
      <c r="T108" s="271">
        <f t="shared" si="12"/>
        <v>5.6802523649806869E-2</v>
      </c>
      <c r="U108" s="271">
        <f t="shared" si="12"/>
        <v>4.319457019362271E-2</v>
      </c>
      <c r="V108" s="271">
        <f t="shared" si="12"/>
        <v>4.9501861460520775E-2</v>
      </c>
      <c r="W108" s="271">
        <f t="shared" si="12"/>
        <v>4.7799786949366339E-2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4.8980555216448972E-2</v>
      </c>
      <c r="C109" s="272">
        <f t="shared" si="13"/>
        <v>4.919353646092145E-2</v>
      </c>
      <c r="D109" s="272">
        <f t="shared" si="13"/>
        <v>5.2697342339827848E-2</v>
      </c>
      <c r="E109" s="272">
        <f t="shared" si="13"/>
        <v>5.5783896980018871E-2</v>
      </c>
      <c r="F109" s="272">
        <f t="shared" si="13"/>
        <v>5.5044044146861107E-2</v>
      </c>
      <c r="G109" s="272">
        <f t="shared" si="13"/>
        <v>5.1859311377406285E-2</v>
      </c>
      <c r="H109" s="272">
        <f t="shared" si="13"/>
        <v>5.6315192491843469E-2</v>
      </c>
      <c r="I109" s="272">
        <f t="shared" si="13"/>
        <v>5.4856796521073101E-2</v>
      </c>
      <c r="J109" s="272">
        <f t="shared" si="13"/>
        <v>5.4208427777112926E-2</v>
      </c>
      <c r="K109" s="272">
        <f t="shared" si="13"/>
        <v>6.6792912581241537E-2</v>
      </c>
      <c r="L109" s="272">
        <f t="shared" si="13"/>
        <v>5.2049826277126621E-2</v>
      </c>
      <c r="M109" s="272">
        <f t="shared" si="13"/>
        <v>5.1115959474264665E-2</v>
      </c>
      <c r="N109" s="272">
        <f t="shared" si="13"/>
        <v>5.1911892929861127E-2</v>
      </c>
      <c r="O109" s="272">
        <f t="shared" si="13"/>
        <v>5.0948019733172194E-2</v>
      </c>
      <c r="P109" s="272">
        <f t="shared" si="13"/>
        <v>5.0692513381264938E-2</v>
      </c>
      <c r="Q109" s="272">
        <f t="shared" si="13"/>
        <v>4.9002551429977531E-2</v>
      </c>
      <c r="R109" s="272">
        <f t="shared" si="13"/>
        <v>4.4971855323704214E-2</v>
      </c>
      <c r="S109" s="272">
        <f t="shared" si="13"/>
        <v>5.059250795427344E-2</v>
      </c>
      <c r="T109" s="272">
        <f t="shared" si="13"/>
        <v>5.6802523649806869E-2</v>
      </c>
      <c r="U109" s="272">
        <f t="shared" si="13"/>
        <v>4.319457019362271E-2</v>
      </c>
      <c r="V109" s="272">
        <f t="shared" si="13"/>
        <v>4.9501861460520775E-2</v>
      </c>
      <c r="W109" s="272">
        <f t="shared" si="13"/>
        <v>4.7799786949366339E-2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5.6831840793937903E-2</v>
      </c>
      <c r="C111" s="271">
        <f t="shared" si="15"/>
        <v>5.7279866849371572E-2</v>
      </c>
      <c r="D111" s="271">
        <f t="shared" si="15"/>
        <v>5.8665772430082905E-2</v>
      </c>
      <c r="E111" s="271">
        <f t="shared" si="15"/>
        <v>6.257794952475762E-2</v>
      </c>
      <c r="F111" s="271">
        <f t="shared" si="15"/>
        <v>6.1097615145273468E-2</v>
      </c>
      <c r="G111" s="271">
        <f t="shared" si="15"/>
        <v>6.2104280932929815E-2</v>
      </c>
      <c r="H111" s="271">
        <f t="shared" si="15"/>
        <v>7.7732736233729449E-2</v>
      </c>
      <c r="I111" s="271">
        <f t="shared" si="15"/>
        <v>7.4760229836408565E-2</v>
      </c>
      <c r="J111" s="271">
        <f t="shared" si="15"/>
        <v>7.7780845528974518E-2</v>
      </c>
      <c r="K111" s="271">
        <f t="shared" si="15"/>
        <v>7.7997457043842769E-2</v>
      </c>
      <c r="L111" s="271">
        <f t="shared" si="15"/>
        <v>7.0020705618377241E-2</v>
      </c>
      <c r="M111" s="271">
        <f t="shared" si="15"/>
        <v>6.5460181508427348E-2</v>
      </c>
      <c r="N111" s="271">
        <f t="shared" si="15"/>
        <v>6.9576347700070165E-2</v>
      </c>
      <c r="O111" s="271">
        <f t="shared" si="15"/>
        <v>5.9872187306249249E-2</v>
      </c>
      <c r="P111" s="271">
        <f t="shared" si="15"/>
        <v>5.9883832509831404E-2</v>
      </c>
      <c r="Q111" s="271">
        <f t="shared" si="15"/>
        <v>6.0923805956113818E-2</v>
      </c>
      <c r="R111" s="271">
        <f t="shared" si="15"/>
        <v>5.5203249313149426E-2</v>
      </c>
      <c r="S111" s="271">
        <f t="shared" si="15"/>
        <v>6.0484314630995212E-2</v>
      </c>
      <c r="T111" s="271">
        <f t="shared" si="15"/>
        <v>6.7087079509126166E-2</v>
      </c>
      <c r="U111" s="271">
        <f t="shared" si="15"/>
        <v>5.4623041822751975E-2</v>
      </c>
      <c r="V111" s="271">
        <f t="shared" si="15"/>
        <v>5.493048126041937E-2</v>
      </c>
      <c r="W111" s="271">
        <f t="shared" si="15"/>
        <v>5.2247304211777708E-2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2.7108788486594534E-2</v>
      </c>
      <c r="C112" s="272">
        <f t="shared" si="16"/>
        <v>2.7796440108418169E-2</v>
      </c>
      <c r="D112" s="272">
        <f t="shared" si="16"/>
        <v>3.0527295491815071E-2</v>
      </c>
      <c r="E112" s="272">
        <f t="shared" si="16"/>
        <v>3.2500688657723577E-2</v>
      </c>
      <c r="F112" s="272">
        <f t="shared" si="16"/>
        <v>3.2272468914829565E-2</v>
      </c>
      <c r="G112" s="272">
        <f t="shared" si="16"/>
        <v>3.0035873302308714E-2</v>
      </c>
      <c r="H112" s="272">
        <f t="shared" si="16"/>
        <v>3.3065624955661857E-2</v>
      </c>
      <c r="I112" s="272">
        <f t="shared" si="16"/>
        <v>3.2287230872538354E-2</v>
      </c>
      <c r="J112" s="272">
        <f t="shared" si="16"/>
        <v>3.1863657485144518E-2</v>
      </c>
      <c r="K112" s="272">
        <f t="shared" si="16"/>
        <v>3.8415293728533202E-2</v>
      </c>
      <c r="L112" s="272">
        <f t="shared" si="16"/>
        <v>3.0505602023257951E-2</v>
      </c>
      <c r="M112" s="272">
        <f t="shared" si="16"/>
        <v>3.0283123159014401E-2</v>
      </c>
      <c r="N112" s="272">
        <f t="shared" si="16"/>
        <v>3.0056969411150186E-2</v>
      </c>
      <c r="O112" s="272">
        <f t="shared" si="16"/>
        <v>2.9316479243626577E-2</v>
      </c>
      <c r="P112" s="272">
        <f t="shared" si="16"/>
        <v>2.9749143641084178E-2</v>
      </c>
      <c r="Q112" s="272">
        <f t="shared" si="16"/>
        <v>2.9823752384999607E-2</v>
      </c>
      <c r="R112" s="272">
        <f t="shared" si="16"/>
        <v>2.7646755375797721E-2</v>
      </c>
      <c r="S112" s="272">
        <f t="shared" si="16"/>
        <v>3.1052510371118062E-2</v>
      </c>
      <c r="T112" s="272">
        <f t="shared" si="16"/>
        <v>3.4823866040648042E-2</v>
      </c>
      <c r="U112" s="272">
        <f t="shared" si="16"/>
        <v>2.6540233866709215E-2</v>
      </c>
      <c r="V112" s="272">
        <f t="shared" si="16"/>
        <v>3.0527102069498886E-2</v>
      </c>
      <c r="W112" s="272">
        <f t="shared" si="16"/>
        <v>2.9575111204964546E-2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2.9723052307343373E-2</v>
      </c>
      <c r="C113" s="272">
        <f t="shared" si="17"/>
        <v>2.9483426740953399E-2</v>
      </c>
      <c r="D113" s="272">
        <f t="shared" si="17"/>
        <v>2.8138476938267837E-2</v>
      </c>
      <c r="E113" s="272">
        <f t="shared" si="17"/>
        <v>3.0077260867034043E-2</v>
      </c>
      <c r="F113" s="272">
        <f t="shared" si="17"/>
        <v>2.8825146230443899E-2</v>
      </c>
      <c r="G113" s="272">
        <f t="shared" si="17"/>
        <v>3.2068407630621097E-2</v>
      </c>
      <c r="H113" s="272">
        <f t="shared" si="17"/>
        <v>4.4667111278067585E-2</v>
      </c>
      <c r="I113" s="272">
        <f t="shared" si="17"/>
        <v>4.2472998963870211E-2</v>
      </c>
      <c r="J113" s="272">
        <f t="shared" si="17"/>
        <v>4.5917188043830007E-2</v>
      </c>
      <c r="K113" s="272">
        <f t="shared" si="17"/>
        <v>3.9582163315309567E-2</v>
      </c>
      <c r="L113" s="272">
        <f t="shared" si="17"/>
        <v>3.951510359511929E-2</v>
      </c>
      <c r="M113" s="272">
        <f t="shared" si="17"/>
        <v>3.5177058349412961E-2</v>
      </c>
      <c r="N113" s="272">
        <f t="shared" si="17"/>
        <v>3.9519378288919986E-2</v>
      </c>
      <c r="O113" s="272">
        <f t="shared" si="17"/>
        <v>3.0555708062622675E-2</v>
      </c>
      <c r="P113" s="272">
        <f t="shared" si="17"/>
        <v>3.0134688868747227E-2</v>
      </c>
      <c r="Q113" s="272">
        <f t="shared" si="17"/>
        <v>3.1100053571114217E-2</v>
      </c>
      <c r="R113" s="272">
        <f t="shared" si="17"/>
        <v>2.7556493937351701E-2</v>
      </c>
      <c r="S113" s="272">
        <f t="shared" si="17"/>
        <v>2.943180425987715E-2</v>
      </c>
      <c r="T113" s="272">
        <f t="shared" si="17"/>
        <v>3.2263213468478116E-2</v>
      </c>
      <c r="U113" s="272">
        <f t="shared" si="17"/>
        <v>2.808280795604276E-2</v>
      </c>
      <c r="V113" s="272">
        <f t="shared" si="17"/>
        <v>2.4403379190920487E-2</v>
      </c>
      <c r="W113" s="272">
        <f t="shared" si="17"/>
        <v>2.2672193006813161E-2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0.52132842966113158</v>
      </c>
      <c r="C115" s="283">
        <f t="shared" si="19"/>
        <v>0.52703737967558828</v>
      </c>
      <c r="D115" s="283">
        <f t="shared" si="19"/>
        <v>0.54120343048740838</v>
      </c>
      <c r="E115" s="283">
        <f t="shared" si="19"/>
        <v>0.50619971151780974</v>
      </c>
      <c r="F115" s="283">
        <f t="shared" si="19"/>
        <v>0.52828259125836285</v>
      </c>
      <c r="G115" s="283">
        <f t="shared" si="19"/>
        <v>0.50042473112956021</v>
      </c>
      <c r="H115" s="283">
        <f t="shared" si="19"/>
        <v>0.51393927984002796</v>
      </c>
      <c r="I115" s="283">
        <f t="shared" si="19"/>
        <v>0.52437854046068877</v>
      </c>
      <c r="J115" s="283">
        <f t="shared" si="19"/>
        <v>0.51405086542941325</v>
      </c>
      <c r="K115" s="283">
        <f t="shared" si="19"/>
        <v>0.47841036848208335</v>
      </c>
      <c r="L115" s="283">
        <f t="shared" si="19"/>
        <v>0.56054625043815198</v>
      </c>
      <c r="M115" s="283">
        <f t="shared" si="19"/>
        <v>0.5541947075575665</v>
      </c>
      <c r="N115" s="283">
        <f t="shared" si="19"/>
        <v>0.51544539876926732</v>
      </c>
      <c r="O115" s="283">
        <f t="shared" si="19"/>
        <v>0.52886831854131156</v>
      </c>
      <c r="P115" s="283">
        <f t="shared" si="19"/>
        <v>0.53254688512607873</v>
      </c>
      <c r="Q115" s="283">
        <f t="shared" si="19"/>
        <v>0.51235494512187385</v>
      </c>
      <c r="R115" s="283">
        <f t="shared" si="19"/>
        <v>0.57013974950591451</v>
      </c>
      <c r="S115" s="283">
        <f t="shared" si="19"/>
        <v>0.54045945197538647</v>
      </c>
      <c r="T115" s="283">
        <f t="shared" si="19"/>
        <v>0.50032357519890924</v>
      </c>
      <c r="U115" s="283">
        <f t="shared" si="19"/>
        <v>0.57721961108739916</v>
      </c>
      <c r="V115" s="283">
        <f t="shared" si="19"/>
        <v>0.52220759994900423</v>
      </c>
      <c r="W115" s="283">
        <f t="shared" si="19"/>
        <v>0.54763379690606717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0.99999999999999978</v>
      </c>
      <c r="C117" s="234">
        <f t="shared" si="20"/>
        <v>0.99999999999999978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1.0000000000000002</v>
      </c>
      <c r="J117" s="234">
        <f t="shared" si="20"/>
        <v>1</v>
      </c>
      <c r="K117" s="234">
        <f t="shared" si="20"/>
        <v>1</v>
      </c>
      <c r="L117" s="234">
        <f t="shared" si="20"/>
        <v>0.99999999999999978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0.99999999999999989</v>
      </c>
      <c r="S117" s="234">
        <f t="shared" si="20"/>
        <v>0.99999999999999978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4.5867477623100591E-4</v>
      </c>
      <c r="C122" s="270">
        <f t="shared" si="25"/>
        <v>3.6687868967596787E-4</v>
      </c>
      <c r="D122" s="270">
        <f t="shared" si="25"/>
        <v>3.7188587928801818E-4</v>
      </c>
      <c r="E122" s="270">
        <f t="shared" si="25"/>
        <v>4.3535711921316407E-4</v>
      </c>
      <c r="F122" s="270">
        <f t="shared" si="25"/>
        <v>4.125223339329391E-4</v>
      </c>
      <c r="G122" s="270">
        <f t="shared" si="25"/>
        <v>3.1971628908502914E-4</v>
      </c>
      <c r="H122" s="270">
        <f t="shared" si="25"/>
        <v>3.2282797636017471E-4</v>
      </c>
      <c r="I122" s="270">
        <f t="shared" si="25"/>
        <v>3.3428583234117794E-4</v>
      </c>
      <c r="J122" s="270">
        <f t="shared" si="25"/>
        <v>3.3868914517444493E-4</v>
      </c>
      <c r="K122" s="270">
        <f t="shared" si="25"/>
        <v>4.3878735211131179E-4</v>
      </c>
      <c r="L122" s="270">
        <f t="shared" si="25"/>
        <v>3.8160357850675715E-4</v>
      </c>
      <c r="M122" s="270">
        <f t="shared" si="25"/>
        <v>3.1161730990682322E-4</v>
      </c>
      <c r="N122" s="270">
        <f t="shared" si="25"/>
        <v>3.3665061187129714E-4</v>
      </c>
      <c r="O122" s="270">
        <f t="shared" si="25"/>
        <v>3.4180709396618825E-4</v>
      </c>
      <c r="P122" s="270">
        <f t="shared" si="25"/>
        <v>3.3347058366420138E-4</v>
      </c>
      <c r="Q122" s="270">
        <f t="shared" si="25"/>
        <v>5.0860961486108342E-4</v>
      </c>
      <c r="R122" s="270">
        <f t="shared" si="25"/>
        <v>4.4839489669182118E-4</v>
      </c>
      <c r="S122" s="270">
        <f t="shared" si="25"/>
        <v>5.496586743306657E-4</v>
      </c>
      <c r="T122" s="270">
        <f t="shared" si="25"/>
        <v>6.0173573656869812E-4</v>
      </c>
      <c r="U122" s="270">
        <f t="shared" si="25"/>
        <v>5.5687052838476075E-4</v>
      </c>
      <c r="V122" s="270">
        <f t="shared" si="25"/>
        <v>6.6109776626409019E-4</v>
      </c>
      <c r="W122" s="270">
        <f t="shared" si="25"/>
        <v>5.2397395758765994E-4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0.33611815472404472</v>
      </c>
      <c r="C123" s="271">
        <f t="shared" si="26"/>
        <v>0.33851233541117143</v>
      </c>
      <c r="D123" s="271">
        <f t="shared" si="26"/>
        <v>0.31581110668704104</v>
      </c>
      <c r="E123" s="271">
        <f t="shared" si="26"/>
        <v>0.33023756398280146</v>
      </c>
      <c r="F123" s="271">
        <f t="shared" si="26"/>
        <v>0.31749961859039177</v>
      </c>
      <c r="G123" s="271">
        <f t="shared" si="26"/>
        <v>0.34891630366077631</v>
      </c>
      <c r="H123" s="271">
        <f t="shared" si="26"/>
        <v>0.30173609813994229</v>
      </c>
      <c r="I123" s="271">
        <f t="shared" si="26"/>
        <v>0.30225485354863219</v>
      </c>
      <c r="J123" s="271">
        <f t="shared" si="26"/>
        <v>0.30841083924879903</v>
      </c>
      <c r="K123" s="271">
        <f t="shared" si="26"/>
        <v>0.29339793772793604</v>
      </c>
      <c r="L123" s="271">
        <f t="shared" si="26"/>
        <v>0.28878450104000453</v>
      </c>
      <c r="M123" s="271">
        <f t="shared" si="26"/>
        <v>0.30992753144397051</v>
      </c>
      <c r="N123" s="271">
        <f t="shared" si="26"/>
        <v>0.32295427061259468</v>
      </c>
      <c r="O123" s="271">
        <f t="shared" si="26"/>
        <v>0.32847435630733085</v>
      </c>
      <c r="P123" s="271">
        <f t="shared" si="26"/>
        <v>0.3291600439797831</v>
      </c>
      <c r="Q123" s="271">
        <f t="shared" si="26"/>
        <v>0.34620569182205119</v>
      </c>
      <c r="R123" s="271">
        <f t="shared" si="26"/>
        <v>0.33283810459849944</v>
      </c>
      <c r="S123" s="271">
        <f t="shared" si="26"/>
        <v>0.32491404053555661</v>
      </c>
      <c r="T123" s="271">
        <f t="shared" si="26"/>
        <v>0.32586802659903336</v>
      </c>
      <c r="U123" s="271">
        <f t="shared" si="26"/>
        <v>0.32354943007672277</v>
      </c>
      <c r="V123" s="271">
        <f t="shared" si="26"/>
        <v>0.3468228659395568</v>
      </c>
      <c r="W123" s="271">
        <f t="shared" si="26"/>
        <v>0.34508950803817617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0.29279617714383777</v>
      </c>
      <c r="C125" s="271">
        <f t="shared" si="28"/>
        <v>0.29180148444105586</v>
      </c>
      <c r="D125" s="271">
        <f t="shared" si="28"/>
        <v>0.30953660820348733</v>
      </c>
      <c r="E125" s="271">
        <f t="shared" si="28"/>
        <v>0.31357291687913214</v>
      </c>
      <c r="F125" s="271">
        <f t="shared" si="28"/>
        <v>0.31549239680147395</v>
      </c>
      <c r="G125" s="271">
        <f t="shared" si="28"/>
        <v>0.29321032962678267</v>
      </c>
      <c r="H125" s="271">
        <f t="shared" si="28"/>
        <v>0.30589039344888153</v>
      </c>
      <c r="I125" s="271">
        <f t="shared" si="28"/>
        <v>0.30418821070452678</v>
      </c>
      <c r="J125" s="271">
        <f t="shared" si="28"/>
        <v>0.29604551605401824</v>
      </c>
      <c r="K125" s="271">
        <f t="shared" si="28"/>
        <v>0.33732411448170468</v>
      </c>
      <c r="L125" s="271">
        <f t="shared" si="28"/>
        <v>0.29900544305539051</v>
      </c>
      <c r="M125" s="271">
        <f t="shared" si="28"/>
        <v>0.29117552176359085</v>
      </c>
      <c r="N125" s="271">
        <f t="shared" si="28"/>
        <v>0.29087912155746304</v>
      </c>
      <c r="O125" s="271">
        <f t="shared" si="28"/>
        <v>0.2945654281855879</v>
      </c>
      <c r="P125" s="271">
        <f t="shared" si="28"/>
        <v>0.29463408943112418</v>
      </c>
      <c r="Q125" s="271">
        <f t="shared" si="28"/>
        <v>0.28415089626673207</v>
      </c>
      <c r="R125" s="271">
        <f t="shared" si="28"/>
        <v>0.27420837552920585</v>
      </c>
      <c r="S125" s="271">
        <f t="shared" si="28"/>
        <v>0.29454250679748761</v>
      </c>
      <c r="T125" s="271">
        <f t="shared" si="28"/>
        <v>0.31068822786004396</v>
      </c>
      <c r="U125" s="271">
        <f t="shared" si="28"/>
        <v>0.26808922430148802</v>
      </c>
      <c r="V125" s="271">
        <f t="shared" si="28"/>
        <v>0.29050204531534435</v>
      </c>
      <c r="W125" s="271">
        <f t="shared" si="28"/>
        <v>0.28380877226521323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0.29279617714383777</v>
      </c>
      <c r="C126" s="272">
        <f t="shared" si="29"/>
        <v>0.29180148444105586</v>
      </c>
      <c r="D126" s="272">
        <f t="shared" si="29"/>
        <v>0.30953660820348733</v>
      </c>
      <c r="E126" s="272">
        <f t="shared" si="29"/>
        <v>0.31357291687913214</v>
      </c>
      <c r="F126" s="272">
        <f t="shared" si="29"/>
        <v>0.31549239680147395</v>
      </c>
      <c r="G126" s="272">
        <f t="shared" si="29"/>
        <v>0.29321032962678267</v>
      </c>
      <c r="H126" s="272">
        <f t="shared" si="29"/>
        <v>0.30589039344888153</v>
      </c>
      <c r="I126" s="272">
        <f t="shared" si="29"/>
        <v>0.30418821070452678</v>
      </c>
      <c r="J126" s="272">
        <f t="shared" si="29"/>
        <v>0.29604551605401824</v>
      </c>
      <c r="K126" s="272">
        <f t="shared" si="29"/>
        <v>0.33732411448170468</v>
      </c>
      <c r="L126" s="272">
        <f t="shared" si="29"/>
        <v>0.29900544305539051</v>
      </c>
      <c r="M126" s="272">
        <f t="shared" si="29"/>
        <v>0.29117552176359085</v>
      </c>
      <c r="N126" s="272">
        <f t="shared" si="29"/>
        <v>0.29087912155746304</v>
      </c>
      <c r="O126" s="272">
        <f t="shared" si="29"/>
        <v>0.2945654281855879</v>
      </c>
      <c r="P126" s="272">
        <f t="shared" si="29"/>
        <v>0.29463408943112418</v>
      </c>
      <c r="Q126" s="272">
        <f t="shared" si="29"/>
        <v>0.28415089626673207</v>
      </c>
      <c r="R126" s="272">
        <f t="shared" si="29"/>
        <v>0.27420837552920585</v>
      </c>
      <c r="S126" s="272">
        <f t="shared" si="29"/>
        <v>0.29454250679748761</v>
      </c>
      <c r="T126" s="272">
        <f t="shared" si="29"/>
        <v>0.31068822786004396</v>
      </c>
      <c r="U126" s="272">
        <f t="shared" si="29"/>
        <v>0.26808922430148802</v>
      </c>
      <c r="V126" s="272">
        <f t="shared" si="29"/>
        <v>0.29050204531534435</v>
      </c>
      <c r="W126" s="272">
        <f t="shared" si="29"/>
        <v>0.28380877226521323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0.15320722739027143</v>
      </c>
      <c r="C128" s="271">
        <f t="shared" si="31"/>
        <v>0.15322417219589107</v>
      </c>
      <c r="D128" s="271">
        <f t="shared" si="31"/>
        <v>0.15540104364366988</v>
      </c>
      <c r="E128" s="271">
        <f t="shared" si="31"/>
        <v>0.15863421212787479</v>
      </c>
      <c r="F128" s="271">
        <f t="shared" si="31"/>
        <v>0.15792418820405899</v>
      </c>
      <c r="G128" s="271">
        <f t="shared" si="31"/>
        <v>0.15835066440543788</v>
      </c>
      <c r="H128" s="271">
        <f t="shared" si="31"/>
        <v>0.19041013115733579</v>
      </c>
      <c r="I128" s="271">
        <f t="shared" si="31"/>
        <v>0.18695125948028851</v>
      </c>
      <c r="J128" s="271">
        <f t="shared" si="31"/>
        <v>0.19156235507432542</v>
      </c>
      <c r="K128" s="271">
        <f t="shared" si="31"/>
        <v>0.17764102990311104</v>
      </c>
      <c r="L128" s="271">
        <f t="shared" si="31"/>
        <v>0.18139784547906443</v>
      </c>
      <c r="M128" s="271">
        <f t="shared" si="31"/>
        <v>0.1681594901942412</v>
      </c>
      <c r="N128" s="271">
        <f t="shared" si="31"/>
        <v>0.17581387402846407</v>
      </c>
      <c r="O128" s="271">
        <f t="shared" si="31"/>
        <v>0.15610809430367611</v>
      </c>
      <c r="P128" s="271">
        <f t="shared" si="31"/>
        <v>0.15696202313963009</v>
      </c>
      <c r="Q128" s="271">
        <f t="shared" si="31"/>
        <v>0.15931739437313322</v>
      </c>
      <c r="R128" s="271">
        <f t="shared" si="31"/>
        <v>0.15179252459298873</v>
      </c>
      <c r="S128" s="271">
        <f t="shared" si="31"/>
        <v>0.15879995154422116</v>
      </c>
      <c r="T128" s="271">
        <f t="shared" si="31"/>
        <v>0.16547861776383418</v>
      </c>
      <c r="U128" s="271">
        <f t="shared" si="31"/>
        <v>0.15288747708520992</v>
      </c>
      <c r="V128" s="271">
        <f t="shared" si="31"/>
        <v>0.14537405335188819</v>
      </c>
      <c r="W128" s="271">
        <f t="shared" si="31"/>
        <v>0.13989737736226915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7.3079848618654575E-2</v>
      </c>
      <c r="C129" s="272">
        <f t="shared" si="32"/>
        <v>7.4355733696188989E-2</v>
      </c>
      <c r="D129" s="272">
        <f t="shared" si="32"/>
        <v>8.0864418596048732E-2</v>
      </c>
      <c r="E129" s="272">
        <f t="shared" si="32"/>
        <v>8.238878355692339E-2</v>
      </c>
      <c r="F129" s="272">
        <f t="shared" si="32"/>
        <v>8.3417387775232332E-2</v>
      </c>
      <c r="G129" s="272">
        <f t="shared" si="32"/>
        <v>7.6584100515625406E-2</v>
      </c>
      <c r="H129" s="272">
        <f t="shared" si="32"/>
        <v>8.0995862099537144E-2</v>
      </c>
      <c r="I129" s="272">
        <f t="shared" si="32"/>
        <v>8.0739966824075637E-2</v>
      </c>
      <c r="J129" s="272">
        <f t="shared" si="32"/>
        <v>7.8475326767464257E-2</v>
      </c>
      <c r="K129" s="272">
        <f t="shared" si="32"/>
        <v>8.7491728584577821E-2</v>
      </c>
      <c r="L129" s="272">
        <f t="shared" si="32"/>
        <v>7.9028773463380358E-2</v>
      </c>
      <c r="M129" s="272">
        <f t="shared" si="32"/>
        <v>7.7793773780686526E-2</v>
      </c>
      <c r="N129" s="272">
        <f t="shared" si="32"/>
        <v>7.5951561247645433E-2</v>
      </c>
      <c r="O129" s="272">
        <f t="shared" si="32"/>
        <v>7.6438491932933506E-2</v>
      </c>
      <c r="P129" s="272">
        <f t="shared" si="32"/>
        <v>7.7975733630766236E-2</v>
      </c>
      <c r="Q129" s="272">
        <f t="shared" si="32"/>
        <v>7.7989916188596825E-2</v>
      </c>
      <c r="R129" s="272">
        <f t="shared" si="32"/>
        <v>7.6020358357736961E-2</v>
      </c>
      <c r="S129" s="272">
        <f t="shared" si="32"/>
        <v>8.1527536061936426E-2</v>
      </c>
      <c r="T129" s="272">
        <f t="shared" si="32"/>
        <v>8.5897392758250091E-2</v>
      </c>
      <c r="U129" s="272">
        <f t="shared" si="32"/>
        <v>7.4284940232722196E-2</v>
      </c>
      <c r="V129" s="272">
        <f t="shared" si="32"/>
        <v>8.079027277934292E-2</v>
      </c>
      <c r="W129" s="272">
        <f t="shared" si="32"/>
        <v>7.9190315274473386E-2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8.0127378771616881E-2</v>
      </c>
      <c r="C130" s="272">
        <f t="shared" si="33"/>
        <v>7.8868438499702084E-2</v>
      </c>
      <c r="D130" s="272">
        <f t="shared" si="33"/>
        <v>7.4536625047621152E-2</v>
      </c>
      <c r="E130" s="272">
        <f t="shared" si="33"/>
        <v>7.6245428570951387E-2</v>
      </c>
      <c r="F130" s="272">
        <f t="shared" si="33"/>
        <v>7.4506800428826653E-2</v>
      </c>
      <c r="G130" s="272">
        <f t="shared" si="33"/>
        <v>8.176656388981246E-2</v>
      </c>
      <c r="H130" s="272">
        <f t="shared" si="33"/>
        <v>0.10941426905779865</v>
      </c>
      <c r="I130" s="272">
        <f t="shared" si="33"/>
        <v>0.10621129265621289</v>
      </c>
      <c r="J130" s="272">
        <f t="shared" si="33"/>
        <v>0.11308702830686115</v>
      </c>
      <c r="K130" s="272">
        <f t="shared" si="33"/>
        <v>9.0149301318533243E-2</v>
      </c>
      <c r="L130" s="272">
        <f t="shared" si="33"/>
        <v>0.10236907201568404</v>
      </c>
      <c r="M130" s="272">
        <f t="shared" si="33"/>
        <v>9.0365716413554675E-2</v>
      </c>
      <c r="N130" s="272">
        <f t="shared" si="33"/>
        <v>9.9862312780818613E-2</v>
      </c>
      <c r="O130" s="272">
        <f t="shared" si="33"/>
        <v>7.9669602370742582E-2</v>
      </c>
      <c r="P130" s="272">
        <f t="shared" si="33"/>
        <v>7.8986289508863869E-2</v>
      </c>
      <c r="Q130" s="272">
        <f t="shared" si="33"/>
        <v>8.1327478184536409E-2</v>
      </c>
      <c r="R130" s="272">
        <f t="shared" si="33"/>
        <v>7.5772166235251751E-2</v>
      </c>
      <c r="S130" s="272">
        <f t="shared" si="33"/>
        <v>7.7272415482284723E-2</v>
      </c>
      <c r="T130" s="272">
        <f t="shared" si="33"/>
        <v>7.9581225005584094E-2</v>
      </c>
      <c r="U130" s="272">
        <f t="shared" si="33"/>
        <v>7.8602536852487734E-2</v>
      </c>
      <c r="V130" s="272">
        <f t="shared" si="33"/>
        <v>6.4583780572545268E-2</v>
      </c>
      <c r="W130" s="272">
        <f t="shared" si="33"/>
        <v>6.0707062087795763E-2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0.21741976596561485</v>
      </c>
      <c r="C132" s="283">
        <f t="shared" si="35"/>
        <v>0.21609512926220556</v>
      </c>
      <c r="D132" s="283">
        <f t="shared" si="35"/>
        <v>0.21887935558651378</v>
      </c>
      <c r="E132" s="283">
        <f t="shared" si="35"/>
        <v>0.19711994989097859</v>
      </c>
      <c r="F132" s="283">
        <f t="shared" si="35"/>
        <v>0.20867127407014235</v>
      </c>
      <c r="G132" s="283">
        <f t="shared" si="35"/>
        <v>0.19920298601791808</v>
      </c>
      <c r="H132" s="283">
        <f t="shared" si="35"/>
        <v>0.20164054927748018</v>
      </c>
      <c r="I132" s="283">
        <f t="shared" si="35"/>
        <v>0.2062713904342115</v>
      </c>
      <c r="J132" s="283">
        <f t="shared" si="35"/>
        <v>0.20364260047768276</v>
      </c>
      <c r="K132" s="283">
        <f t="shared" si="35"/>
        <v>0.19119813053513687</v>
      </c>
      <c r="L132" s="283">
        <f t="shared" si="35"/>
        <v>0.2304306068470337</v>
      </c>
      <c r="M132" s="283">
        <f t="shared" si="35"/>
        <v>0.23042583928829075</v>
      </c>
      <c r="N132" s="283">
        <f t="shared" si="35"/>
        <v>0.21001608318960702</v>
      </c>
      <c r="O132" s="283">
        <f t="shared" si="35"/>
        <v>0.22051031410943889</v>
      </c>
      <c r="P132" s="283">
        <f t="shared" si="35"/>
        <v>0.21891037286579845</v>
      </c>
      <c r="Q132" s="283">
        <f t="shared" si="35"/>
        <v>0.20981740792322245</v>
      </c>
      <c r="R132" s="283">
        <f t="shared" si="35"/>
        <v>0.24071260038261411</v>
      </c>
      <c r="S132" s="283">
        <f t="shared" si="35"/>
        <v>0.22119384244840384</v>
      </c>
      <c r="T132" s="283">
        <f t="shared" si="35"/>
        <v>0.19736339204051975</v>
      </c>
      <c r="U132" s="283">
        <f t="shared" si="35"/>
        <v>0.25491699800819451</v>
      </c>
      <c r="V132" s="283">
        <f t="shared" si="35"/>
        <v>0.21663993762694658</v>
      </c>
      <c r="W132" s="283">
        <f t="shared" si="35"/>
        <v>0.23068036837675374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2.9421155532280916</v>
      </c>
      <c r="C136" s="274">
        <f>IF(C$5=0,0,(C$5-C$52)/ISI_fec!C$5)</f>
        <v>3.0835348900970518</v>
      </c>
      <c r="D136" s="274">
        <f>IF(D$5=0,0,(D$5-D$52)/ISI_fec!D$5)</f>
        <v>2.9934795629084929</v>
      </c>
      <c r="E136" s="274">
        <f>IF(E$5=0,0,(E$5-E$52)/ISI_fec!E$5)</f>
        <v>3.1035393947679384</v>
      </c>
      <c r="F136" s="274">
        <f>IF(F$5=0,0,(F$5-F$52)/ISI_fec!F$5)</f>
        <v>3.0132331052006842</v>
      </c>
      <c r="G136" s="274">
        <f>IF(G$5=0,0,(G$5-G$52)/ISI_fec!G$5)</f>
        <v>3.0313831463938143</v>
      </c>
      <c r="H136" s="274">
        <f>IF(H$5=0,0,(H$5-H$52)/ISI_fec!H$5)</f>
        <v>2.8617169785107981</v>
      </c>
      <c r="I136" s="274">
        <f>IF(I$5=0,0,(I$5-I$52)/ISI_fec!I$5)</f>
        <v>2.8863229114779241</v>
      </c>
      <c r="J136" s="274">
        <f>IF(J$5=0,0,(J$5-J$52)/ISI_fec!J$5)</f>
        <v>2.8553022848492677</v>
      </c>
      <c r="K136" s="274">
        <f>IF(K$5=0,0,(K$5-K$52)/ISI_fec!K$5)</f>
        <v>2.5157783407656447</v>
      </c>
      <c r="L136" s="274">
        <f>IF(L$5=0,0,(L$5-L$52)/ISI_fec!L$5)</f>
        <v>2.7825120710623188</v>
      </c>
      <c r="M136" s="274">
        <f>IF(M$5=0,0,(M$5-M$52)/ISI_fec!M$5)</f>
        <v>2.7358992365447037</v>
      </c>
      <c r="N136" s="274">
        <f>IF(N$5=0,0,(N$5-N$52)/ISI_fec!N$5)</f>
        <v>2.8150099709006113</v>
      </c>
      <c r="O136" s="274">
        <f>IF(O$5=0,0,(O$5-O$52)/ISI_fec!O$5)</f>
        <v>2.7835629836240492</v>
      </c>
      <c r="P136" s="274">
        <f>IF(P$5=0,0,(P$5-P$52)/ISI_fec!P$5)</f>
        <v>2.7838969122517696</v>
      </c>
      <c r="Q136" s="274">
        <f>IF(Q$5=0,0,(Q$5-Q$52)/ISI_fec!Q$5)</f>
        <v>2.9338596515206645</v>
      </c>
      <c r="R136" s="274">
        <f>IF(R$5=0,0,(R$5-R$52)/ISI_fec!R$5)</f>
        <v>2.859395690416374</v>
      </c>
      <c r="S136" s="274">
        <f>IF(S$5=0,0,(S$5-S$52)/ISI_fec!S$5)</f>
        <v>2.7850821731560775</v>
      </c>
      <c r="T136" s="274">
        <f>IF(T$5=0,0,(T$5-T$52)/ISI_fec!T$5)</f>
        <v>2.8152096964388971</v>
      </c>
      <c r="U136" s="274">
        <f>IF(U$5=0,0,(U$5-U$52)/ISI_fec!U$5)</f>
        <v>2.9666683601469246</v>
      </c>
      <c r="V136" s="274">
        <f>IF(V$5=0,0,(V$5-V$52)/ISI_fec!V$5)</f>
        <v>2.795992661816892</v>
      </c>
      <c r="W136" s="274">
        <f>IF(W$5=0,0,(W$5-W$52)/ISI_fec!W$5)</f>
        <v>2.7754302268291018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0.38604990378449389</v>
      </c>
      <c r="C141" s="277">
        <f>IF(C$10=0,0,C$10/ISI_fec!C$10)</f>
        <v>0.31888136985967752</v>
      </c>
      <c r="D141" s="277">
        <f>IF(D$10=0,0,D$10/ISI_fec!D$10)</f>
        <v>0.32681275756626771</v>
      </c>
      <c r="E141" s="277">
        <f>IF(E$10=0,0,E$10/ISI_fec!E$10)</f>
        <v>0.38118815915478704</v>
      </c>
      <c r="F141" s="277">
        <f>IF(F$10=0,0,F$10/ISI_fec!F$10)</f>
        <v>0.35964274312940414</v>
      </c>
      <c r="G141" s="277">
        <f>IF(G$10=0,0,G$10/ISI_fec!G$10)</f>
        <v>0.26603023847197038</v>
      </c>
      <c r="H141" s="277">
        <f>IF(H$10=0,0,H$10/ISI_fec!H$10)</f>
        <v>0.27557926234647601</v>
      </c>
      <c r="I141" s="277">
        <f>IF(I$10=0,0,I$10/ISI_fec!I$10)</f>
        <v>0.29017526084836626</v>
      </c>
      <c r="J141" s="277">
        <f>IF(J$10=0,0,J$10/ISI_fec!J$10)</f>
        <v>0.28581469377748447</v>
      </c>
      <c r="K141" s="277">
        <f>IF(K$10=0,0,K$10/ISI_fec!K$10)</f>
        <v>0.31796222505743654</v>
      </c>
      <c r="L141" s="277">
        <f>IF(L$10=0,0,L$10/ISI_fec!L$10)</f>
        <v>0.32557060973370888</v>
      </c>
      <c r="M141" s="277">
        <f>IF(M$10=0,0,M$10/ISI_fec!M$10)</f>
        <v>0.25339770836333869</v>
      </c>
      <c r="N141" s="277">
        <f>IF(N$10=0,0,N$10/ISI_fec!N$10)</f>
        <v>0.27123410109989671</v>
      </c>
      <c r="O141" s="277">
        <f>IF(O$10=0,0,O$10/ISI_fec!O$10)</f>
        <v>0.26699912925333141</v>
      </c>
      <c r="P141" s="277">
        <f>IF(P$10=0,0,P$10/ISI_fec!P$10)</f>
        <v>0.26330436400246882</v>
      </c>
      <c r="Q141" s="277">
        <f>IF(Q$10=0,0,Q$10/ISI_fec!Q$10)</f>
        <v>0.42095497386334141</v>
      </c>
      <c r="R141" s="277">
        <f>IF(R$10=0,0,R$10/ISI_fec!R$10)</f>
        <v>0.37630409433128731</v>
      </c>
      <c r="S141" s="277">
        <f>IF(S$10=0,0,S$10/ISI_fec!S$10)</f>
        <v>0.44430036558842351</v>
      </c>
      <c r="T141" s="277">
        <f>IF(T$10=0,0,T$10/ISI_fec!T$10)</f>
        <v>0.48748781244418898</v>
      </c>
      <c r="U141" s="277">
        <f>IF(U$10=0,0,U$10/ISI_fec!U$10)</f>
        <v>0.49287638287239816</v>
      </c>
      <c r="V141" s="277">
        <f>IF(V$10=0,0,V$10/ISI_fec!V$10)</f>
        <v>0.52514633738107253</v>
      </c>
      <c r="W141" s="277">
        <f>IF(W$10=0,0,W$10/ISI_fec!W$10)</f>
        <v>0.42477208168831082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2.3475991073061531</v>
      </c>
      <c r="C142" s="278">
        <f>IF(C$16=0,0,C$16/ISI_fec!C$16)</f>
        <v>2.5426533026786267</v>
      </c>
      <c r="D142" s="278">
        <f>IF(D$16=0,0,D$16/ISI_fec!D$16)</f>
        <v>2.3952545193865569</v>
      </c>
      <c r="E142" s="278">
        <f>IF(E$16=0,0,E$16/ISI_fec!E$16)</f>
        <v>2.5306988609736405</v>
      </c>
      <c r="F142" s="278">
        <f>IF(F$16=0,0,F$16/ISI_fec!F$16)</f>
        <v>2.4015819378183085</v>
      </c>
      <c r="G142" s="278">
        <f>IF(G$16=0,0,G$16/ISI_fec!G$16)</f>
        <v>2.3473062788808909</v>
      </c>
      <c r="H142" s="278">
        <f>IF(H$16=0,0,H$16/ISI_fec!H$16)</f>
        <v>2.074133192469866</v>
      </c>
      <c r="I142" s="278">
        <f>IF(I$16=0,0,I$16/ISI_fec!I$16)</f>
        <v>2.1150940180257138</v>
      </c>
      <c r="J142" s="278">
        <f>IF(J$16=0,0,J$16/ISI_fec!J$16)</f>
        <v>2.0209965907823335</v>
      </c>
      <c r="K142" s="278">
        <f>IF(K$16=0,0,K$16/ISI_fec!K$16)</f>
        <v>1.6799668687008922</v>
      </c>
      <c r="L142" s="278">
        <f>IF(L$16=0,0,L$16/ISI_fec!L$16)</f>
        <v>1.9282752068423181</v>
      </c>
      <c r="M142" s="278">
        <f>IF(M$16=0,0,M$16/ISI_fec!M$16)</f>
        <v>1.7080006085059458</v>
      </c>
      <c r="N142" s="278">
        <f>IF(N$16=0,0,N$16/ISI_fec!N$16)</f>
        <v>2.0228604607787313</v>
      </c>
      <c r="O142" s="278">
        <f>IF(O$16=0,0,O$16/ISI_fec!O$16)</f>
        <v>2.0404735408423007</v>
      </c>
      <c r="P142" s="278">
        <f>IF(P$16=0,0,P$16/ISI_fec!P$16)</f>
        <v>1.9996747491070499</v>
      </c>
      <c r="Q142" s="278">
        <f>IF(Q$16=0,0,Q$16/ISI_fec!Q$16)</f>
        <v>2.2270310583862765</v>
      </c>
      <c r="R142" s="278">
        <f>IF(R$16=0,0,R$16/ISI_fec!R$16)</f>
        <v>1.9457654716936896</v>
      </c>
      <c r="S142" s="278">
        <f>IF(S$16=0,0,S$16/ISI_fec!S$16)</f>
        <v>1.9279189382774145</v>
      </c>
      <c r="T142" s="278">
        <f>IF(T$16=0,0,T$16/ISI_fec!T$16)</f>
        <v>1.9837313493180773</v>
      </c>
      <c r="U142" s="278">
        <f>IF(U$16=0,0,U$16/ISI_fec!U$16)</f>
        <v>2.2240347474675479</v>
      </c>
      <c r="V142" s="278">
        <f>IF(V$16=0,0,V$16/ISI_fec!V$16)</f>
        <v>2.163667551901554</v>
      </c>
      <c r="W142" s="278">
        <f>IF(W$16=0,0,W$16/ISI_fec!W$16)</f>
        <v>1.9631839478564121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4.9285082272520198</v>
      </c>
      <c r="C143" s="278">
        <f>IF(C$22=0,0,C$22/ISI_fec!C$22)</f>
        <v>5.3700853033467544</v>
      </c>
      <c r="D143" s="278">
        <f>IF(D$22=0,0,D$22/ISI_fec!D$22)</f>
        <v>5.1989212014946231</v>
      </c>
      <c r="E143" s="278">
        <f>IF(E$22=0,0,E$22/ISI_fec!E$22)</f>
        <v>5.4289230782582978</v>
      </c>
      <c r="F143" s="278">
        <f>IF(F$22=0,0,F$22/ISI_fec!F$22)</f>
        <v>5.2849661000269244</v>
      </c>
      <c r="G143" s="278">
        <f>IF(G$22=0,0,G$22/ISI_fec!G$22)</f>
        <v>5.5157671369903865</v>
      </c>
      <c r="H143" s="278">
        <f>IF(H$22=0,0,H$22/ISI_fec!H$22)</f>
        <v>5.1518230950566073</v>
      </c>
      <c r="I143" s="278">
        <f>IF(I$22=0,0,I$22/ISI_fec!I$22)</f>
        <v>5.1531900161762536</v>
      </c>
      <c r="J143" s="278">
        <f>IF(J$22=0,0,J$22/ISI_fec!J$22)</f>
        <v>5.216766124070368</v>
      </c>
      <c r="K143" s="278">
        <f>IF(K$22=0,0,K$22/ISI_fec!K$22)</f>
        <v>4.5487032935549312</v>
      </c>
      <c r="L143" s="278">
        <f>IF(L$22=0,0,L$22/ISI_fec!L$22)</f>
        <v>5.060541135979352</v>
      </c>
      <c r="M143" s="278">
        <f>IF(M$22=0,0,M$22/ISI_fec!M$22)</f>
        <v>5.3022778863004723</v>
      </c>
      <c r="N143" s="278">
        <f>IF(N$22=0,0,N$22/ISI_fec!N$22)</f>
        <v>5.1593777196261614</v>
      </c>
      <c r="O143" s="278">
        <f>IF(O$22=0,0,O$22/ISI_fec!O$22)</f>
        <v>5.13213206034363</v>
      </c>
      <c r="P143" s="278">
        <f>IF(P$22=0,0,P$22/ISI_fec!P$22)</f>
        <v>5.1350975841140887</v>
      </c>
      <c r="Q143" s="278">
        <f>IF(Q$22=0,0,Q$22/ISI_fec!Q$22)</f>
        <v>5.2753819573685172</v>
      </c>
      <c r="R143" s="278">
        <f>IF(R$22=0,0,R$22/ISI_fec!R$22)</f>
        <v>5.3875536668118089</v>
      </c>
      <c r="S143" s="278">
        <f>IF(S$22=0,0,S$22/ISI_fec!S$22)</f>
        <v>5.151130789196956</v>
      </c>
      <c r="T143" s="278">
        <f>IF(T$22=0,0,T$22/ISI_fec!T$22)</f>
        <v>5.1122727470112412</v>
      </c>
      <c r="U143" s="278">
        <f>IF(U$22=0,0,U$22/ISI_fec!U$22)</f>
        <v>5.4349156302566684</v>
      </c>
      <c r="V143" s="278">
        <f>IF(V$22=0,0,V$22/ISI_fec!V$22)</f>
        <v>5.2584831326446944</v>
      </c>
      <c r="W143" s="278">
        <f>IF(W$22=0,0,W$22/ISI_fec!W$22)</f>
        <v>5.4420284828568954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1.4962602626513568</v>
      </c>
      <c r="C144" s="278">
        <f>IF(C$28=0,0,C$28/ISI_fec!C$28)</f>
        <v>1.5299811563335768</v>
      </c>
      <c r="D144" s="278">
        <f>IF(D$28=0,0,D$28/ISI_fec!D$28)</f>
        <v>1.6125289053769658</v>
      </c>
      <c r="E144" s="278">
        <f>IF(E$28=0,0,E$28/ISI_fec!E$28)</f>
        <v>1.6348078508314374</v>
      </c>
      <c r="F144" s="278">
        <f>IF(F$28=0,0,F$28/ISI_fec!F$28)</f>
        <v>1.6300149555009529</v>
      </c>
      <c r="G144" s="278">
        <f>IF(G$28=0,0,G$28/ISI_fec!G$28)</f>
        <v>1.4683675417568416</v>
      </c>
      <c r="H144" s="278">
        <f>IF(H$28=0,0,H$28/ISI_fec!H$28)</f>
        <v>1.5432446048786785</v>
      </c>
      <c r="I144" s="278">
        <f>IF(I$28=0,0,I$28/ISI_fec!I$28)</f>
        <v>1.5549857219408088</v>
      </c>
      <c r="J144" s="278">
        <f>IF(J$28=0,0,J$28/ISI_fec!J$28)</f>
        <v>1.4860878527319319</v>
      </c>
      <c r="K144" s="278">
        <f>IF(K$28=0,0,K$28/ISI_fec!K$28)</f>
        <v>1.4844584502776847</v>
      </c>
      <c r="L144" s="278">
        <f>IF(L$28=0,0,L$28/ISI_fec!L$28)</f>
        <v>1.5275218935623034</v>
      </c>
      <c r="M144" s="278">
        <f>IF(M$28=0,0,M$28/ISI_fec!M$28)</f>
        <v>1.4231012717656844</v>
      </c>
      <c r="N144" s="278">
        <f>IF(N$28=0,0,N$28/ISI_fec!N$28)</f>
        <v>1.4130961866751528</v>
      </c>
      <c r="O144" s="278">
        <f>IF(O$28=0,0,O$28/ISI_fec!O$28)</f>
        <v>1.3971460482559881</v>
      </c>
      <c r="P144" s="278">
        <f>IF(P$28=0,0,P$28/ISI_fec!P$28)</f>
        <v>1.3983783776302912</v>
      </c>
      <c r="Q144" s="278">
        <f>IF(Q$28=0,0,Q$28/ISI_fec!Q$28)</f>
        <v>1.3880353412913242</v>
      </c>
      <c r="R144" s="278">
        <f>IF(R$28=0,0,R$28/ISI_fec!R$28)</f>
        <v>1.368598343492895</v>
      </c>
      <c r="S144" s="278">
        <f>IF(S$28=0,0,S$28/ISI_fec!S$28)</f>
        <v>1.4062491740902643</v>
      </c>
      <c r="T144" s="278">
        <f>IF(T$28=0,0,T$28/ISI_fec!T$28)</f>
        <v>1.4722090109927812</v>
      </c>
      <c r="U144" s="278">
        <f>IF(U$28=0,0,U$28/ISI_fec!U$28)</f>
        <v>1.4040004065759213</v>
      </c>
      <c r="V144" s="278">
        <f>IF(V$28=0,0,V$28/ISI_fec!V$28)</f>
        <v>1.3673992028042141</v>
      </c>
      <c r="W144" s="278">
        <f>IF(W$28=0,0,W$28/ISI_fec!W$28)</f>
        <v>1.3549498354368705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1.9862038838116054</v>
      </c>
      <c r="C145" s="279">
        <f>IF(C$35=0,0,C$35/ISI_fec!C$35)</f>
        <v>2.0414177733551355</v>
      </c>
      <c r="D145" s="279">
        <f>IF(D$35=0,0,D$35/ISI_fec!D$35)</f>
        <v>2.0537176210177792</v>
      </c>
      <c r="E145" s="279">
        <f>IF(E$35=0,0,E$35/ISI_fec!E$35)</f>
        <v>2.0974946871608511</v>
      </c>
      <c r="F145" s="279">
        <f>IF(F$35=0,0,F$35/ISI_fec!F$35)</f>
        <v>2.0719285161188257</v>
      </c>
      <c r="G145" s="279">
        <f>IF(G$35=0,0,G$35/ISI_fec!G$35)</f>
        <v>2.0156112707608345</v>
      </c>
      <c r="H145" s="279">
        <f>IF(H$35=0,0,H$35/ISI_fec!H$35)</f>
        <v>2.2096679197024534</v>
      </c>
      <c r="I145" s="279">
        <f>IF(I$35=0,0,I$35/ISI_fec!I$35)</f>
        <v>2.2126201356372484</v>
      </c>
      <c r="J145" s="279">
        <f>IF(J$35=0,0,J$35/ISI_fec!J$35)</f>
        <v>2.2017625011323951</v>
      </c>
      <c r="K145" s="279">
        <f>IF(K$35=0,0,K$35/ISI_fec!K$35)</f>
        <v>1.9281886471115837</v>
      </c>
      <c r="L145" s="279">
        <f>IF(L$35=0,0,L$35/ISI_fec!L$35)</f>
        <v>2.1570733346127566</v>
      </c>
      <c r="M145" s="279">
        <f>IF(M$35=0,0,M$35/ISI_fec!M$35)</f>
        <v>2.0058324653767712</v>
      </c>
      <c r="N145" s="279">
        <f>IF(N$35=0,0,N$35/ISI_fec!N$35)</f>
        <v>2.0556249947896248</v>
      </c>
      <c r="O145" s="279">
        <f>IF(O$35=0,0,O$35/ISI_fec!O$35)</f>
        <v>1.896967452645925</v>
      </c>
      <c r="P145" s="279">
        <f>IF(P$35=0,0,P$35/ISI_fec!P$35)</f>
        <v>1.9131324716907225</v>
      </c>
      <c r="Q145" s="279">
        <f>IF(Q$35=0,0,Q$35/ISI_fec!Q$35)</f>
        <v>2.0130418951867122</v>
      </c>
      <c r="R145" s="279">
        <f>IF(R$35=0,0,R$35/ISI_fec!R$35)</f>
        <v>1.9633405097229695</v>
      </c>
      <c r="S145" s="279">
        <f>IF(S$35=0,0,S$35/ISI_fec!S$35)</f>
        <v>1.9626782362750252</v>
      </c>
      <c r="T145" s="279">
        <f>IF(T$35=0,0,T$35/ISI_fec!T$35)</f>
        <v>2.0142901342797277</v>
      </c>
      <c r="U145" s="279">
        <f>IF(U$35=0,0,U$35/ISI_fec!U$35)</f>
        <v>2.0531206472231749</v>
      </c>
      <c r="V145" s="279">
        <f>IF(V$35=0,0,V$35/ISI_fec!V$35)</f>
        <v>1.6312327462425602</v>
      </c>
      <c r="W145" s="279">
        <f>IF(W$35=0,0,W$35/ISI_fec!W$35)</f>
        <v>1.6054605199247975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1.2753440005757766</v>
      </c>
      <c r="C147" s="274">
        <f>IF(C$54=0,0,(C$54-C$96)/ISI_fec!C$54)</f>
        <v>1.3182008872409476</v>
      </c>
      <c r="D147" s="274">
        <f>IF(D$54=0,0,(D$54-D$96)/ISI_fec!D$54)</f>
        <v>1.3190412711805639</v>
      </c>
      <c r="E147" s="274">
        <f>IF(E$54=0,0,(E$54-E$96)/ISI_fec!E$54)</f>
        <v>1.3595194718314838</v>
      </c>
      <c r="F147" s="274">
        <f>IF(F$54=0,0,(F$54-F$96)/ISI_fec!F$54)</f>
        <v>1.3299040934823667</v>
      </c>
      <c r="G147" s="274">
        <f>IF(G$54=0,0,(G$54-G$96)/ISI_fec!G$54)</f>
        <v>1.2892875941631783</v>
      </c>
      <c r="H147" s="274">
        <f>IF(H$54=0,0,(H$54-H$96)/ISI_fec!H$54)</f>
        <v>1.2924409529250307</v>
      </c>
      <c r="I147" s="274">
        <f>IF(I$54=0,0,(I$54-I$96)/ISI_fec!I$54)</f>
        <v>1.3045060460823583</v>
      </c>
      <c r="J147" s="274">
        <f>IF(J$54=0,0,(J$54-J$96)/ISI_fec!J$54)</f>
        <v>1.2777923009339003</v>
      </c>
      <c r="K147" s="274">
        <f>IF(K$54=0,0,(K$54-K$96)/ISI_fec!K$54)</f>
        <v>1.1372681269421161</v>
      </c>
      <c r="L147" s="274">
        <f>IF(L$54=0,0,(L$54-L$96)/ISI_fec!L$54)</f>
        <v>1.2595758329001792</v>
      </c>
      <c r="M147" s="274">
        <f>IF(M$54=0,0,(M$54-M$96)/ISI_fec!M$54)</f>
        <v>1.2120369952950654</v>
      </c>
      <c r="N147" s="274">
        <f>IF(N$54=0,0,(N$54-N$96)/ISI_fec!N$54)</f>
        <v>1.2227451501995699</v>
      </c>
      <c r="O147" s="274">
        <f>IF(O$54=0,0,(O$54-O$96)/ISI_fec!O$54)</f>
        <v>1.1808382196799514</v>
      </c>
      <c r="P147" s="274">
        <f>IF(P$54=0,0,(P$54-P$96)/ISI_fec!P$54)</f>
        <v>1.1907061620778909</v>
      </c>
      <c r="Q147" s="274">
        <f>IF(Q$54=0,0,(Q$54-Q$96)/ISI_fec!Q$54)</f>
        <v>1.2403991662166385</v>
      </c>
      <c r="R147" s="274">
        <f>IF(R$54=0,0,(R$54-R$96)/ISI_fec!R$54)</f>
        <v>1.2380514512183627</v>
      </c>
      <c r="S147" s="274">
        <f>IF(S$54=0,0,(S$54-S$96)/ISI_fec!S$54)</f>
        <v>1.2094621742475029</v>
      </c>
      <c r="T147" s="274">
        <f>IF(T$54=0,0,(T$54-T$96)/ISI_fec!T$54)</f>
        <v>1.2396107922880812</v>
      </c>
      <c r="U147" s="274">
        <f>IF(U$54=0,0,(U$54-U$96)/ISI_fec!U$54)</f>
        <v>1.260281769942037</v>
      </c>
      <c r="V147" s="274">
        <f>IF(V$54=0,0,(V$54-V$96)/ISI_fec!V$54)</f>
        <v>1.1740033544909085</v>
      </c>
      <c r="W147" s="274">
        <f>IF(W$54=0,0,(W$54-W$96)/ISI_fec!W$54)</f>
        <v>1.1821367550157729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0.38604990378449389</v>
      </c>
      <c r="C152" s="277">
        <f>IF(C$59=0,0,C$59/ISI_fec!C$59)</f>
        <v>0.31888136985967735</v>
      </c>
      <c r="D152" s="277">
        <f>IF(D$59=0,0,D$59/ISI_fec!D$59)</f>
        <v>0.32681275756626776</v>
      </c>
      <c r="E152" s="277">
        <f>IF(E$59=0,0,E$59/ISI_fec!E$59)</f>
        <v>0.38118815915478726</v>
      </c>
      <c r="F152" s="277">
        <f>IF(F$59=0,0,F$59/ISI_fec!F$59)</f>
        <v>0.35964274312940414</v>
      </c>
      <c r="G152" s="277">
        <f>IF(G$59=0,0,G$59/ISI_fec!G$59)</f>
        <v>0.26603023847197033</v>
      </c>
      <c r="H152" s="277">
        <f>IF(H$59=0,0,H$59/ISI_fec!H$59)</f>
        <v>0.27557926234647601</v>
      </c>
      <c r="I152" s="277">
        <f>IF(I$59=0,0,I$59/ISI_fec!I$59)</f>
        <v>0.29017526084836642</v>
      </c>
      <c r="J152" s="277">
        <f>IF(J$59=0,0,J$59/ISI_fec!J$59)</f>
        <v>0.28581469377748442</v>
      </c>
      <c r="K152" s="277">
        <f>IF(K$59=0,0,K$59/ISI_fec!K$59)</f>
        <v>0.31796222505743643</v>
      </c>
      <c r="L152" s="277">
        <f>IF(L$59=0,0,L$59/ISI_fec!L$59)</f>
        <v>0.32557060973370899</v>
      </c>
      <c r="M152" s="277">
        <f>IF(M$59=0,0,M$59/ISI_fec!M$59)</f>
        <v>0.25339770836333891</v>
      </c>
      <c r="N152" s="277">
        <f>IF(N$59=0,0,N$59/ISI_fec!N$59)</f>
        <v>0.27123410109989665</v>
      </c>
      <c r="O152" s="277">
        <f>IF(O$59=0,0,O$59/ISI_fec!O$59)</f>
        <v>0.26699912925333141</v>
      </c>
      <c r="P152" s="277">
        <f>IF(P$59=0,0,P$59/ISI_fec!P$59)</f>
        <v>0.26330436400246893</v>
      </c>
      <c r="Q152" s="277">
        <f>IF(Q$59=0,0,Q$59/ISI_fec!Q$59)</f>
        <v>0.42095497386334119</v>
      </c>
      <c r="R152" s="277">
        <f>IF(R$59=0,0,R$59/ISI_fec!R$59)</f>
        <v>0.37630409433128748</v>
      </c>
      <c r="S152" s="277">
        <f>IF(S$59=0,0,S$59/ISI_fec!S$59)</f>
        <v>0.44430036558842356</v>
      </c>
      <c r="T152" s="277">
        <f>IF(T$59=0,0,T$59/ISI_fec!T$59)</f>
        <v>0.48748781244418893</v>
      </c>
      <c r="U152" s="277">
        <f>IF(U$59=0,0,U$59/ISI_fec!U$59)</f>
        <v>0.49287638287239827</v>
      </c>
      <c r="V152" s="277">
        <f>IF(V$59=0,0,V$59/ISI_fec!V$59)</f>
        <v>0.52514633738107241</v>
      </c>
      <c r="W152" s="277">
        <f>IF(W$59=0,0,W$59/ISI_fec!W$59)</f>
        <v>0.42477208168831099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5.2567218384515497</v>
      </c>
      <c r="C153" s="278">
        <f>IF(C$65=0,0,C$65/ISI_fec!C$65)</f>
        <v>5.7393475267445346</v>
      </c>
      <c r="D153" s="278">
        <f>IF(D$65=0,0,D$65/ISI_fec!D$65)</f>
        <v>5.4974861049788526</v>
      </c>
      <c r="E153" s="278">
        <f>IF(E$65=0,0,E$65/ISI_fec!E$65)</f>
        <v>5.8207164888367657</v>
      </c>
      <c r="F153" s="278">
        <f>IF(F$65=0,0,F$65/ISI_fec!F$65)</f>
        <v>5.6073989113624281</v>
      </c>
      <c r="G153" s="278">
        <f>IF(G$65=0,0,G$65/ISI_fec!G$65)</f>
        <v>5.9472948894151463</v>
      </c>
      <c r="H153" s="278">
        <f>IF(H$65=0,0,H$65/ISI_fec!H$65)</f>
        <v>5.3566461693070844</v>
      </c>
      <c r="I153" s="278">
        <f>IF(I$65=0,0,I$65/ISI_fec!I$65)</f>
        <v>5.3964089343648673</v>
      </c>
      <c r="J153" s="278">
        <f>IF(J$65=0,0,J$65/ISI_fec!J$65)</f>
        <v>5.4703974466038954</v>
      </c>
      <c r="K153" s="278">
        <f>IF(K$65=0,0,K$65/ISI_fec!K$65)</f>
        <v>4.5698315656323416</v>
      </c>
      <c r="L153" s="278">
        <f>IF(L$65=0,0,L$65/ISI_fec!L$65)</f>
        <v>5.2803442666357707</v>
      </c>
      <c r="M153" s="278">
        <f>IF(M$65=0,0,M$65/ISI_fec!M$65)</f>
        <v>5.6517121569334741</v>
      </c>
      <c r="N153" s="278">
        <f>IF(N$65=0,0,N$65/ISI_fec!N$65)</f>
        <v>5.4068230041728205</v>
      </c>
      <c r="O153" s="278">
        <f>IF(O$65=0,0,O$65/ISI_fec!O$65)</f>
        <v>5.3457917771154904</v>
      </c>
      <c r="P153" s="278">
        <f>IF(P$65=0,0,P$65/ISI_fec!P$65)</f>
        <v>5.4072471061565324</v>
      </c>
      <c r="Q153" s="278">
        <f>IF(Q$65=0,0,Q$65/ISI_fec!Q$65)</f>
        <v>5.6532735533616574</v>
      </c>
      <c r="R153" s="278">
        <f>IF(R$65=0,0,R$65/ISI_fec!R$65)</f>
        <v>5.8873492344611558</v>
      </c>
      <c r="S153" s="278">
        <f>IF(S$65=0,0,S$65/ISI_fec!S$65)</f>
        <v>5.453256871336583</v>
      </c>
      <c r="T153" s="278">
        <f>IF(T$65=0,0,T$65/ISI_fec!T$65)</f>
        <v>5.4106616793273306</v>
      </c>
      <c r="U153" s="278">
        <f>IF(U$65=0,0,U$65/ISI_fec!U$65)</f>
        <v>5.8621479878829561</v>
      </c>
      <c r="V153" s="278">
        <f>IF(V$65=0,0,V$65/ISI_fec!V$65)</f>
        <v>5.5757526748075117</v>
      </c>
      <c r="W153" s="278">
        <f>IF(W$65=0,0,W$65/ISI_fec!W$65)</f>
        <v>5.9272634114702116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1.4962602626513561</v>
      </c>
      <c r="C155" s="278">
        <f>IF(C$72=0,0,C$72/ISI_fec!C$72)</f>
        <v>1.5299811563335766</v>
      </c>
      <c r="D155" s="278">
        <f>IF(D$72=0,0,D$72/ISI_fec!D$72)</f>
        <v>1.6125289053769654</v>
      </c>
      <c r="E155" s="278">
        <f>IF(E$72=0,0,E$72/ISI_fec!E$72)</f>
        <v>1.6348078508314365</v>
      </c>
      <c r="F155" s="278">
        <f>IF(F$72=0,0,F$72/ISI_fec!F$72)</f>
        <v>1.6300149555009531</v>
      </c>
      <c r="G155" s="278">
        <f>IF(G$72=0,0,G$72/ISI_fec!G$72)</f>
        <v>1.4683675417568418</v>
      </c>
      <c r="H155" s="278">
        <f>IF(H$72=0,0,H$72/ISI_fec!H$72)</f>
        <v>1.5432446048786788</v>
      </c>
      <c r="I155" s="278">
        <f>IF(I$72=0,0,I$72/ISI_fec!I$72)</f>
        <v>1.5549857219408088</v>
      </c>
      <c r="J155" s="278">
        <f>IF(J$72=0,0,J$72/ISI_fec!J$72)</f>
        <v>1.4860878527319314</v>
      </c>
      <c r="K155" s="278">
        <f>IF(K$72=0,0,K$72/ISI_fec!K$72)</f>
        <v>1.484458450277685</v>
      </c>
      <c r="L155" s="278">
        <f>IF(L$72=0,0,L$72/ISI_fec!L$72)</f>
        <v>1.5275218935623032</v>
      </c>
      <c r="M155" s="278">
        <f>IF(M$72=0,0,M$72/ISI_fec!M$72)</f>
        <v>1.4231012717656846</v>
      </c>
      <c r="N155" s="278">
        <f>IF(N$72=0,0,N$72/ISI_fec!N$72)</f>
        <v>1.4130961866751524</v>
      </c>
      <c r="O155" s="278">
        <f>IF(O$72=0,0,O$72/ISI_fec!O$72)</f>
        <v>1.3971460482559883</v>
      </c>
      <c r="P155" s="278">
        <f>IF(P$72=0,0,P$72/ISI_fec!P$72)</f>
        <v>1.3983783776302909</v>
      </c>
      <c r="Q155" s="278">
        <f>IF(Q$72=0,0,Q$72/ISI_fec!Q$72)</f>
        <v>1.3880353412913244</v>
      </c>
      <c r="R155" s="278">
        <f>IF(R$72=0,0,R$72/ISI_fec!R$72)</f>
        <v>1.3685983434928946</v>
      </c>
      <c r="S155" s="278">
        <f>IF(S$72=0,0,S$72/ISI_fec!S$72)</f>
        <v>1.4062491740902641</v>
      </c>
      <c r="T155" s="278">
        <f>IF(T$72=0,0,T$72/ISI_fec!T$72)</f>
        <v>1.472209010992781</v>
      </c>
      <c r="U155" s="278">
        <f>IF(U$72=0,0,U$72/ISI_fec!U$72)</f>
        <v>1.4040004065759215</v>
      </c>
      <c r="V155" s="278">
        <f>IF(V$72=0,0,V$72/ISI_fec!V$72)</f>
        <v>1.3673992028042141</v>
      </c>
      <c r="W155" s="278">
        <f>IF(W$72=0,0,W$72/ISI_fec!W$72)</f>
        <v>1.3549498354368703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1.9862038838116056</v>
      </c>
      <c r="C156" s="279">
        <f>IF(C$79=0,0,C$79/ISI_fec!C$79)</f>
        <v>2.041417773355136</v>
      </c>
      <c r="D156" s="279">
        <f>IF(D$79=0,0,D$79/ISI_fec!D$79)</f>
        <v>2.0537176210177792</v>
      </c>
      <c r="E156" s="279">
        <f>IF(E$79=0,0,E$79/ISI_fec!E$79)</f>
        <v>2.0974946871608515</v>
      </c>
      <c r="F156" s="279">
        <f>IF(F$79=0,0,F$79/ISI_fec!F$79)</f>
        <v>2.0719285161188261</v>
      </c>
      <c r="G156" s="279">
        <f>IF(G$79=0,0,G$79/ISI_fec!G$79)</f>
        <v>2.0156112707608353</v>
      </c>
      <c r="H156" s="279">
        <f>IF(H$79=0,0,H$79/ISI_fec!H$79)</f>
        <v>2.2096679197024542</v>
      </c>
      <c r="I156" s="279">
        <f>IF(I$79=0,0,I$79/ISI_fec!I$79)</f>
        <v>2.2126201356372488</v>
      </c>
      <c r="J156" s="279">
        <f>IF(J$79=0,0,J$79/ISI_fec!J$79)</f>
        <v>2.2017625011323951</v>
      </c>
      <c r="K156" s="279">
        <f>IF(K$79=0,0,K$79/ISI_fec!K$79)</f>
        <v>1.9281886471115834</v>
      </c>
      <c r="L156" s="279">
        <f>IF(L$79=0,0,L$79/ISI_fec!L$79)</f>
        <v>2.157073334612758</v>
      </c>
      <c r="M156" s="279">
        <f>IF(M$79=0,0,M$79/ISI_fec!M$79)</f>
        <v>2.0058324653767725</v>
      </c>
      <c r="N156" s="279">
        <f>IF(N$79=0,0,N$79/ISI_fec!N$79)</f>
        <v>2.0556249947896257</v>
      </c>
      <c r="O156" s="279">
        <f>IF(O$79=0,0,O$79/ISI_fec!O$79)</f>
        <v>1.8969674526459257</v>
      </c>
      <c r="P156" s="279">
        <f>IF(P$79=0,0,P$79/ISI_fec!P$79)</f>
        <v>1.9131324716907234</v>
      </c>
      <c r="Q156" s="279">
        <f>IF(Q$79=0,0,Q$79/ISI_fec!Q$79)</f>
        <v>2.0130418951867126</v>
      </c>
      <c r="R156" s="279">
        <f>IF(R$79=0,0,R$79/ISI_fec!R$79)</f>
        <v>1.9633405097229697</v>
      </c>
      <c r="S156" s="279">
        <f>IF(S$79=0,0,S$79/ISI_fec!S$79)</f>
        <v>1.962678236275025</v>
      </c>
      <c r="T156" s="279">
        <f>IF(T$79=0,0,T$79/ISI_fec!T$79)</f>
        <v>2.0142901342797281</v>
      </c>
      <c r="U156" s="279">
        <f>IF(U$79=0,0,U$79/ISI_fec!U$79)</f>
        <v>2.053120647223174</v>
      </c>
      <c r="V156" s="279">
        <f>IF(V$79=0,0,V$79/ISI_fec!V$79)</f>
        <v>1.6312327462425606</v>
      </c>
      <c r="W156" s="279">
        <f>IF(W$79=0,0,W$79/ISI_fec!W$79)</f>
        <v>1.6054605199247975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SE: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459.00671579537811</v>
      </c>
      <c r="C3" s="205">
        <f t="shared" si="0"/>
        <v>476.15256271000339</v>
      </c>
      <c r="D3" s="205">
        <f t="shared" si="0"/>
        <v>468.62053015194141</v>
      </c>
      <c r="E3" s="205">
        <f t="shared" si="0"/>
        <v>448.80098804343402</v>
      </c>
      <c r="F3" s="205">
        <f t="shared" si="0"/>
        <v>502.98789708844402</v>
      </c>
      <c r="G3" s="205">
        <f t="shared" si="0"/>
        <v>538.00796032994288</v>
      </c>
      <c r="H3" s="205">
        <f t="shared" si="0"/>
        <v>580.21636790745754</v>
      </c>
      <c r="I3" s="205">
        <f t="shared" si="0"/>
        <v>752.70807381964596</v>
      </c>
      <c r="J3" s="205">
        <f t="shared" si="0"/>
        <v>548.05856429881351</v>
      </c>
      <c r="K3" s="205">
        <f t="shared" si="0"/>
        <v>320.85585848446908</v>
      </c>
      <c r="L3" s="205">
        <f t="shared" si="0"/>
        <v>726.45886111061009</v>
      </c>
      <c r="M3" s="205">
        <f t="shared" si="0"/>
        <v>810.69915300218008</v>
      </c>
      <c r="N3" s="205">
        <f t="shared" si="0"/>
        <v>846.02941368666347</v>
      </c>
      <c r="O3" s="205">
        <f t="shared" si="0"/>
        <v>786.32365194154045</v>
      </c>
      <c r="P3" s="205">
        <f t="shared" si="0"/>
        <v>789.69386776027568</v>
      </c>
      <c r="Q3" s="205">
        <f t="shared" si="0"/>
        <v>683.06624160356432</v>
      </c>
      <c r="R3" s="205">
        <f t="shared" si="0"/>
        <v>544.32061982292998</v>
      </c>
      <c r="S3" s="205">
        <f t="shared" si="0"/>
        <v>674.27897456179971</v>
      </c>
      <c r="T3" s="205">
        <f t="shared" si="0"/>
        <v>837.56669674288275</v>
      </c>
      <c r="U3" s="205">
        <f t="shared" si="0"/>
        <v>871.38650795974263</v>
      </c>
      <c r="V3" s="205">
        <f t="shared" si="0"/>
        <v>899.98410561146466</v>
      </c>
      <c r="W3" s="205">
        <f t="shared" si="0"/>
        <v>879.32626089284713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272.77496381027061</v>
      </c>
      <c r="C5" s="284">
        <f t="shared" si="1"/>
        <v>282.96426520976974</v>
      </c>
      <c r="D5" s="284">
        <f t="shared" si="1"/>
        <v>278.4881871095115</v>
      </c>
      <c r="E5" s="284">
        <f t="shared" si="1"/>
        <v>266.70998279279229</v>
      </c>
      <c r="F5" s="284">
        <f t="shared" si="1"/>
        <v>298.91176033787775</v>
      </c>
      <c r="G5" s="284">
        <f t="shared" si="1"/>
        <v>319.72321288227084</v>
      </c>
      <c r="H5" s="284">
        <f t="shared" si="1"/>
        <v>344.8064991463836</v>
      </c>
      <c r="I5" s="284">
        <f t="shared" si="1"/>
        <v>447.31353710167184</v>
      </c>
      <c r="J5" s="284">
        <f t="shared" si="1"/>
        <v>325.69600813675731</v>
      </c>
      <c r="K5" s="284">
        <f t="shared" si="1"/>
        <v>149.23807627036149</v>
      </c>
      <c r="L5" s="284">
        <f t="shared" si="1"/>
        <v>372.63725163852297</v>
      </c>
      <c r="M5" s="284">
        <f t="shared" si="1"/>
        <v>431.3895132694887</v>
      </c>
      <c r="N5" s="284">
        <f t="shared" si="1"/>
        <v>475.32621835208727</v>
      </c>
      <c r="O5" s="284">
        <f t="shared" si="1"/>
        <v>478.33273004696434</v>
      </c>
      <c r="P5" s="284">
        <f t="shared" si="1"/>
        <v>432.12209808500751</v>
      </c>
      <c r="Q5" s="284">
        <f t="shared" si="1"/>
        <v>427.2023720101015</v>
      </c>
      <c r="R5" s="284">
        <f t="shared" si="1"/>
        <v>469.85390067461958</v>
      </c>
      <c r="S5" s="284">
        <f t="shared" si="1"/>
        <v>470.34656071145861</v>
      </c>
      <c r="T5" s="284">
        <f t="shared" si="1"/>
        <v>489.60417395009688</v>
      </c>
      <c r="U5" s="284">
        <f t="shared" si="1"/>
        <v>471.38650795974269</v>
      </c>
      <c r="V5" s="284">
        <f t="shared" si="1"/>
        <v>445.96355063947237</v>
      </c>
      <c r="W5" s="284">
        <f t="shared" si="1"/>
        <v>450.10591798534438</v>
      </c>
      <c r="DA5" s="94"/>
    </row>
    <row r="6" spans="1:105" ht="12" customHeight="1" x14ac:dyDescent="0.25">
      <c r="A6" s="99" t="s">
        <v>44</v>
      </c>
      <c r="B6" s="284">
        <v>226.95615758121139</v>
      </c>
      <c r="C6" s="284">
        <v>237.2788000767342</v>
      </c>
      <c r="D6" s="284">
        <v>228.47296393095229</v>
      </c>
      <c r="E6" s="284">
        <v>216.4269759657177</v>
      </c>
      <c r="F6" s="284">
        <v>243.68218470149611</v>
      </c>
      <c r="G6" s="284">
        <v>259.10335944519483</v>
      </c>
      <c r="H6" s="284">
        <v>274.81017614874912</v>
      </c>
      <c r="I6" s="284">
        <v>352.07978995275118</v>
      </c>
      <c r="J6" s="284">
        <v>265.6391830446783</v>
      </c>
      <c r="K6" s="284">
        <v>111.80888083349549</v>
      </c>
      <c r="L6" s="284">
        <v>294.81507358523493</v>
      </c>
      <c r="M6" s="284">
        <v>353.40899670448329</v>
      </c>
      <c r="N6" s="284">
        <v>399.87283265229172</v>
      </c>
      <c r="O6" s="284">
        <v>403.45513426319559</v>
      </c>
      <c r="P6" s="284">
        <v>432.12209808500751</v>
      </c>
      <c r="Q6" s="284">
        <v>427.2023720101015</v>
      </c>
      <c r="R6" s="284">
        <v>469.85390067461958</v>
      </c>
      <c r="S6" s="284">
        <v>470.34656071145861</v>
      </c>
      <c r="T6" s="284">
        <v>489.60417395009688</v>
      </c>
      <c r="U6" s="284">
        <v>471.38650795974269</v>
      </c>
      <c r="V6" s="284">
        <v>445.96355063947237</v>
      </c>
      <c r="W6" s="284">
        <v>450.10591798534438</v>
      </c>
      <c r="DA6" s="94" t="s">
        <v>436</v>
      </c>
    </row>
    <row r="7" spans="1:105" ht="12" customHeight="1" x14ac:dyDescent="0.25">
      <c r="A7" s="99" t="s">
        <v>81</v>
      </c>
      <c r="B7" s="284">
        <v>45.818806229059192</v>
      </c>
      <c r="C7" s="284">
        <v>45.685465133035557</v>
      </c>
      <c r="D7" s="284">
        <v>50.015223178559239</v>
      </c>
      <c r="E7" s="284">
        <v>50.283006827074558</v>
      </c>
      <c r="F7" s="284">
        <v>55.229575636381639</v>
      </c>
      <c r="G7" s="284">
        <v>60.619853437076017</v>
      </c>
      <c r="H7" s="284">
        <v>69.996322997634479</v>
      </c>
      <c r="I7" s="284">
        <v>95.233747148920656</v>
      </c>
      <c r="J7" s="284">
        <v>60.056825092079009</v>
      </c>
      <c r="K7" s="284">
        <v>37.42919543686601</v>
      </c>
      <c r="L7" s="284">
        <v>77.822178053288042</v>
      </c>
      <c r="M7" s="284">
        <v>77.980516565005416</v>
      </c>
      <c r="N7" s="284">
        <v>75.453385699795547</v>
      </c>
      <c r="O7" s="284">
        <v>74.877595783768754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186.23175198510751</v>
      </c>
      <c r="C8" s="244">
        <v>193.18829750023369</v>
      </c>
      <c r="D8" s="244">
        <v>190.13234304242991</v>
      </c>
      <c r="E8" s="244">
        <v>182.0910052506417</v>
      </c>
      <c r="F8" s="244">
        <v>204.07613675056629</v>
      </c>
      <c r="G8" s="244">
        <v>218.284747447672</v>
      </c>
      <c r="H8" s="244">
        <v>235.40986876107391</v>
      </c>
      <c r="I8" s="244">
        <v>305.39453671797412</v>
      </c>
      <c r="J8" s="244">
        <v>222.36255616205619</v>
      </c>
      <c r="K8" s="244">
        <v>171.61778221410759</v>
      </c>
      <c r="L8" s="244">
        <v>353.82160947208718</v>
      </c>
      <c r="M8" s="244">
        <v>379.30963973269138</v>
      </c>
      <c r="N8" s="244">
        <v>370.70319533457621</v>
      </c>
      <c r="O8" s="244">
        <v>307.9909218945761</v>
      </c>
      <c r="P8" s="244">
        <v>357.57176967526817</v>
      </c>
      <c r="Q8" s="244">
        <v>255.86386959346279</v>
      </c>
      <c r="R8" s="244">
        <v>74.466719148310403</v>
      </c>
      <c r="S8" s="244">
        <v>203.93241385034111</v>
      </c>
      <c r="T8" s="244">
        <v>347.96252279278588</v>
      </c>
      <c r="U8" s="244">
        <v>400</v>
      </c>
      <c r="V8" s="244">
        <v>454.02055497199223</v>
      </c>
      <c r="W8" s="244">
        <v>429.22034290750281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126.8</v>
      </c>
      <c r="C12" s="284">
        <f t="shared" si="2"/>
        <v>126.8</v>
      </c>
      <c r="D12" s="284">
        <f t="shared" si="2"/>
        <v>128.6</v>
      </c>
      <c r="E12" s="284">
        <f t="shared" si="2"/>
        <v>131.19999999999999</v>
      </c>
      <c r="F12" s="284">
        <f t="shared" si="2"/>
        <v>130.4</v>
      </c>
      <c r="G12" s="284">
        <f t="shared" si="2"/>
        <v>132.30000000000001</v>
      </c>
      <c r="H12" s="284">
        <f t="shared" si="2"/>
        <v>133.19999999999999</v>
      </c>
      <c r="I12" s="284">
        <f t="shared" si="2"/>
        <v>130</v>
      </c>
      <c r="J12" s="284">
        <f t="shared" si="2"/>
        <v>144</v>
      </c>
      <c r="K12" s="284">
        <f t="shared" si="2"/>
        <v>99.707999999999998</v>
      </c>
      <c r="L12" s="284">
        <f t="shared" si="2"/>
        <v>123</v>
      </c>
      <c r="M12" s="284">
        <f t="shared" si="2"/>
        <v>141</v>
      </c>
      <c r="N12" s="284">
        <f t="shared" si="2"/>
        <v>159</v>
      </c>
      <c r="O12" s="284">
        <f t="shared" si="2"/>
        <v>161</v>
      </c>
      <c r="P12" s="284">
        <f t="shared" si="2"/>
        <v>113</v>
      </c>
      <c r="Q12" s="284">
        <f t="shared" si="2"/>
        <v>116</v>
      </c>
      <c r="R12" s="284">
        <f t="shared" si="2"/>
        <v>124</v>
      </c>
      <c r="S12" s="284">
        <f t="shared" si="2"/>
        <v>123</v>
      </c>
      <c r="T12" s="284">
        <f t="shared" si="2"/>
        <v>125</v>
      </c>
      <c r="U12" s="284">
        <f t="shared" si="2"/>
        <v>120</v>
      </c>
      <c r="V12" s="284">
        <f t="shared" si="2"/>
        <v>117</v>
      </c>
      <c r="W12" s="284">
        <f t="shared" si="2"/>
        <v>124</v>
      </c>
      <c r="DA12" s="94"/>
    </row>
    <row r="13" spans="1:105" ht="12" customHeight="1" x14ac:dyDescent="0.25">
      <c r="A13" s="99" t="s">
        <v>44</v>
      </c>
      <c r="B13" s="284">
        <v>100.8</v>
      </c>
      <c r="C13" s="284">
        <v>101.8</v>
      </c>
      <c r="D13" s="284">
        <v>100.6</v>
      </c>
      <c r="E13" s="284">
        <v>101.2</v>
      </c>
      <c r="F13" s="284">
        <v>101.4</v>
      </c>
      <c r="G13" s="284">
        <v>102.3</v>
      </c>
      <c r="H13" s="284">
        <v>101.2</v>
      </c>
      <c r="I13" s="284">
        <v>98</v>
      </c>
      <c r="J13" s="284">
        <v>112</v>
      </c>
      <c r="K13" s="284">
        <v>69.707999999999998</v>
      </c>
      <c r="L13" s="284">
        <v>93</v>
      </c>
      <c r="M13" s="284">
        <v>111</v>
      </c>
      <c r="N13" s="284">
        <v>129</v>
      </c>
      <c r="O13" s="284">
        <v>131</v>
      </c>
      <c r="P13" s="284">
        <v>113</v>
      </c>
      <c r="Q13" s="284">
        <v>116</v>
      </c>
      <c r="R13" s="284">
        <v>124</v>
      </c>
      <c r="S13" s="284">
        <v>123</v>
      </c>
      <c r="T13" s="284">
        <v>125</v>
      </c>
      <c r="U13" s="284">
        <v>120</v>
      </c>
      <c r="V13" s="284">
        <v>117</v>
      </c>
      <c r="W13" s="284">
        <v>124</v>
      </c>
      <c r="DA13" s="94" t="s">
        <v>443</v>
      </c>
    </row>
    <row r="14" spans="1:105" ht="12" customHeight="1" x14ac:dyDescent="0.25">
      <c r="A14" s="99" t="s">
        <v>81</v>
      </c>
      <c r="B14" s="284">
        <v>26</v>
      </c>
      <c r="C14" s="284">
        <v>25</v>
      </c>
      <c r="D14" s="284">
        <v>28</v>
      </c>
      <c r="E14" s="284">
        <v>30</v>
      </c>
      <c r="F14" s="284">
        <v>29</v>
      </c>
      <c r="G14" s="284">
        <v>30</v>
      </c>
      <c r="H14" s="284">
        <v>32</v>
      </c>
      <c r="I14" s="284">
        <v>32</v>
      </c>
      <c r="J14" s="284">
        <v>32</v>
      </c>
      <c r="K14" s="284">
        <v>30</v>
      </c>
      <c r="L14" s="284">
        <v>30</v>
      </c>
      <c r="M14" s="284">
        <v>30</v>
      </c>
      <c r="N14" s="284">
        <v>30</v>
      </c>
      <c r="O14" s="284">
        <v>30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327.50130000000001</v>
      </c>
      <c r="C15" s="244">
        <v>481.16460000000001</v>
      </c>
      <c r="D15" s="244">
        <v>515.9</v>
      </c>
      <c r="E15" s="244">
        <v>502.74</v>
      </c>
      <c r="F15" s="244">
        <v>544.94999999999993</v>
      </c>
      <c r="G15" s="244">
        <v>564.51220000000001</v>
      </c>
      <c r="H15" s="244">
        <v>564.75</v>
      </c>
      <c r="I15" s="244">
        <v>566.4</v>
      </c>
      <c r="J15" s="244">
        <v>524.52539999999999</v>
      </c>
      <c r="K15" s="244">
        <v>499.9939</v>
      </c>
      <c r="L15" s="244">
        <v>466.2</v>
      </c>
      <c r="M15" s="244">
        <v>525.28</v>
      </c>
      <c r="N15" s="244">
        <v>524.51</v>
      </c>
      <c r="O15" s="244">
        <v>512.81999999999994</v>
      </c>
      <c r="P15" s="244">
        <v>535.42999999999995</v>
      </c>
      <c r="Q15" s="244">
        <v>482.3</v>
      </c>
      <c r="R15" s="244">
        <v>487.40999999999991</v>
      </c>
      <c r="S15" s="244">
        <v>515.69000000000005</v>
      </c>
      <c r="T15" s="244">
        <v>524.51</v>
      </c>
      <c r="U15" s="244">
        <v>477.42450000000002</v>
      </c>
      <c r="V15" s="244">
        <v>528.47902840814049</v>
      </c>
      <c r="W15" s="244">
        <v>521.60550393086146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172.41379310344826</v>
      </c>
      <c r="C19" s="284">
        <f t="shared" si="3"/>
        <v>172.41379310344826</v>
      </c>
      <c r="D19" s="284">
        <f t="shared" si="3"/>
        <v>158.888628779556</v>
      </c>
      <c r="E19" s="284">
        <f t="shared" si="3"/>
        <v>162.01137561915806</v>
      </c>
      <c r="F19" s="284">
        <f t="shared" si="3"/>
        <v>162.01137561915806</v>
      </c>
      <c r="G19" s="284">
        <f t="shared" si="3"/>
        <v>151.60895813486786</v>
      </c>
      <c r="H19" s="284">
        <f t="shared" si="3"/>
        <v>151.60895813486786</v>
      </c>
      <c r="I19" s="284">
        <f t="shared" si="3"/>
        <v>151.60895813486786</v>
      </c>
      <c r="J19" s="284">
        <f t="shared" si="3"/>
        <v>162.01137561915806</v>
      </c>
      <c r="K19" s="284">
        <f t="shared" si="3"/>
        <v>151.60895813486786</v>
      </c>
      <c r="L19" s="284">
        <f t="shared" si="3"/>
        <v>151.60895813486786</v>
      </c>
      <c r="M19" s="284">
        <f t="shared" si="3"/>
        <v>151.60895813486786</v>
      </c>
      <c r="N19" s="284">
        <f t="shared" si="3"/>
        <v>172.41379310344826</v>
      </c>
      <c r="O19" s="284">
        <f t="shared" si="3"/>
        <v>172.41379310344826</v>
      </c>
      <c r="P19" s="284">
        <f t="shared" si="3"/>
        <v>172.41379310344826</v>
      </c>
      <c r="Q19" s="284">
        <f t="shared" si="3"/>
        <v>162.01137561915806</v>
      </c>
      <c r="R19" s="284">
        <f t="shared" si="3"/>
        <v>169.29104626384623</v>
      </c>
      <c r="S19" s="284">
        <f t="shared" si="3"/>
        <v>169.29104626384623</v>
      </c>
      <c r="T19" s="284">
        <f t="shared" si="3"/>
        <v>169.29104626384623</v>
      </c>
      <c r="U19" s="284">
        <f t="shared" si="3"/>
        <v>166.16829942424417</v>
      </c>
      <c r="V19" s="284">
        <f t="shared" si="3"/>
        <v>166.16829942424417</v>
      </c>
      <c r="W19" s="284">
        <f t="shared" si="3"/>
        <v>163.04555258464211</v>
      </c>
      <c r="DA19" s="94"/>
    </row>
    <row r="20" spans="1:105" ht="12" customHeight="1" x14ac:dyDescent="0.25">
      <c r="A20" s="99" t="s">
        <v>44</v>
      </c>
      <c r="B20" s="284">
        <v>137.93103448275861</v>
      </c>
      <c r="C20" s="284">
        <v>137.93103448275861</v>
      </c>
      <c r="D20" s="284">
        <v>127.52861699846839</v>
      </c>
      <c r="E20" s="284">
        <v>127.52861699846839</v>
      </c>
      <c r="F20" s="284">
        <v>127.52861699846839</v>
      </c>
      <c r="G20" s="284">
        <v>117.1261995141782</v>
      </c>
      <c r="H20" s="284">
        <v>117.1261995141782</v>
      </c>
      <c r="I20" s="284">
        <v>117.1261995141782</v>
      </c>
      <c r="J20" s="284">
        <v>127.52861699846839</v>
      </c>
      <c r="K20" s="284">
        <v>117.1261995141782</v>
      </c>
      <c r="L20" s="284">
        <v>117.1261995141782</v>
      </c>
      <c r="M20" s="284">
        <v>117.1261995141782</v>
      </c>
      <c r="N20" s="284">
        <v>137.93103448275861</v>
      </c>
      <c r="O20" s="284">
        <v>137.93103448275861</v>
      </c>
      <c r="P20" s="284">
        <v>137.93103448275861</v>
      </c>
      <c r="Q20" s="284">
        <v>127.52861699846839</v>
      </c>
      <c r="R20" s="284">
        <v>137.93103448275861</v>
      </c>
      <c r="S20" s="284">
        <v>137.93103448275861</v>
      </c>
      <c r="T20" s="284">
        <v>137.93103448275861</v>
      </c>
      <c r="U20" s="284">
        <v>137.93103448275861</v>
      </c>
      <c r="V20" s="284">
        <v>137.93103448275861</v>
      </c>
      <c r="W20" s="284">
        <v>137.93103448275861</v>
      </c>
      <c r="DA20" s="94" t="s">
        <v>449</v>
      </c>
    </row>
    <row r="21" spans="1:105" ht="12" customHeight="1" x14ac:dyDescent="0.25">
      <c r="A21" s="99" t="s">
        <v>81</v>
      </c>
      <c r="B21" s="284">
        <v>34.482758620689658</v>
      </c>
      <c r="C21" s="284">
        <v>34.482758620689658</v>
      </c>
      <c r="D21" s="284">
        <v>31.360011781087611</v>
      </c>
      <c r="E21" s="284">
        <v>34.482758620689658</v>
      </c>
      <c r="F21" s="284">
        <v>34.482758620689658</v>
      </c>
      <c r="G21" s="284">
        <v>34.482758620689658</v>
      </c>
      <c r="H21" s="284">
        <v>34.482758620689658</v>
      </c>
      <c r="I21" s="284">
        <v>34.482758620689658</v>
      </c>
      <c r="J21" s="284">
        <v>34.482758620689658</v>
      </c>
      <c r="K21" s="284">
        <v>34.482758620689658</v>
      </c>
      <c r="L21" s="284">
        <v>34.482758620689658</v>
      </c>
      <c r="M21" s="284">
        <v>34.482758620689658</v>
      </c>
      <c r="N21" s="284">
        <v>34.482758620689658</v>
      </c>
      <c r="O21" s="284">
        <v>34.482758620689658</v>
      </c>
      <c r="P21" s="284">
        <v>34.482758620689658</v>
      </c>
      <c r="Q21" s="284">
        <v>34.482758620689658</v>
      </c>
      <c r="R21" s="284">
        <v>31.360011781087611</v>
      </c>
      <c r="S21" s="284">
        <v>31.360011781087611</v>
      </c>
      <c r="T21" s="284">
        <v>31.360011781087611</v>
      </c>
      <c r="U21" s="284">
        <v>28.237264941485559</v>
      </c>
      <c r="V21" s="284">
        <v>28.237264941485559</v>
      </c>
      <c r="W21" s="284">
        <v>25.114518101883519</v>
      </c>
      <c r="DA21" s="94" t="s">
        <v>450</v>
      </c>
    </row>
    <row r="22" spans="1:105" ht="12" customHeight="1" x14ac:dyDescent="0.25">
      <c r="A22" s="49" t="s">
        <v>445</v>
      </c>
      <c r="B22" s="244">
        <v>376.43827586206891</v>
      </c>
      <c r="C22" s="244">
        <v>527.08968583324247</v>
      </c>
      <c r="D22" s="244">
        <v>564.75253832603585</v>
      </c>
      <c r="E22" s="244">
        <v>564.75253832603585</v>
      </c>
      <c r="F22" s="244">
        <v>602.41539081882922</v>
      </c>
      <c r="G22" s="244">
        <v>602.41539081882922</v>
      </c>
      <c r="H22" s="244">
        <v>602.41539081882922</v>
      </c>
      <c r="I22" s="244">
        <v>602.41539081882922</v>
      </c>
      <c r="J22" s="244">
        <v>602.41539081882922</v>
      </c>
      <c r="K22" s="244">
        <v>564.75253832603585</v>
      </c>
      <c r="L22" s="244">
        <v>564.75253832603585</v>
      </c>
      <c r="M22" s="244">
        <v>564.75253832603585</v>
      </c>
      <c r="N22" s="244">
        <v>564.75253832603585</v>
      </c>
      <c r="O22" s="244">
        <v>564.75253832603585</v>
      </c>
      <c r="P22" s="244">
        <v>564.75253832603585</v>
      </c>
      <c r="Q22" s="244">
        <v>527.08968583324247</v>
      </c>
      <c r="R22" s="244">
        <v>527.08968583324247</v>
      </c>
      <c r="S22" s="244">
        <v>564.75253832603585</v>
      </c>
      <c r="T22" s="244">
        <v>564.75253832603585</v>
      </c>
      <c r="U22" s="244">
        <v>564.75253832603585</v>
      </c>
      <c r="V22" s="244">
        <v>564.75253832603585</v>
      </c>
      <c r="W22" s="244">
        <v>564.75253832603585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3.122746839602049</v>
      </c>
      <c r="F25" s="284">
        <f t="shared" si="4"/>
        <v>0</v>
      </c>
      <c r="G25" s="284">
        <f t="shared" si="4"/>
        <v>3.122746839602049</v>
      </c>
      <c r="H25" s="284">
        <f t="shared" si="4"/>
        <v>0</v>
      </c>
      <c r="I25" s="284">
        <f t="shared" si="4"/>
        <v>0</v>
      </c>
      <c r="J25" s="284">
        <f t="shared" si="4"/>
        <v>13.525164323892239</v>
      </c>
      <c r="K25" s="284">
        <f t="shared" si="4"/>
        <v>0</v>
      </c>
      <c r="L25" s="284">
        <f t="shared" si="4"/>
        <v>3.122746839602049</v>
      </c>
      <c r="M25" s="284">
        <f t="shared" si="4"/>
        <v>0</v>
      </c>
      <c r="N25" s="284">
        <f t="shared" si="4"/>
        <v>31.207252452870581</v>
      </c>
      <c r="O25" s="284">
        <f t="shared" si="4"/>
        <v>3.122746839602049</v>
      </c>
      <c r="P25" s="284">
        <f t="shared" si="4"/>
        <v>0</v>
      </c>
      <c r="Q25" s="284">
        <f t="shared" si="4"/>
        <v>0</v>
      </c>
      <c r="R25" s="284">
        <f t="shared" si="4"/>
        <v>10.40241748429019</v>
      </c>
      <c r="S25" s="284">
        <f t="shared" si="4"/>
        <v>0</v>
      </c>
      <c r="T25" s="284">
        <f t="shared" si="4"/>
        <v>10.40241748429019</v>
      </c>
      <c r="U25" s="284">
        <f t="shared" si="4"/>
        <v>0</v>
      </c>
      <c r="V25" s="284">
        <f t="shared" si="4"/>
        <v>0</v>
      </c>
      <c r="W25" s="284">
        <f t="shared" si="4"/>
        <v>10.40241748429019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10.40241748429019</v>
      </c>
      <c r="K26" s="284">
        <v>0</v>
      </c>
      <c r="L26" s="284">
        <v>0</v>
      </c>
      <c r="M26" s="284">
        <v>0</v>
      </c>
      <c r="N26" s="284">
        <v>31.207252452870581</v>
      </c>
      <c r="O26" s="284">
        <v>0</v>
      </c>
      <c r="P26" s="284">
        <v>0</v>
      </c>
      <c r="Q26" s="284">
        <v>0</v>
      </c>
      <c r="R26" s="284">
        <v>10.40241748429019</v>
      </c>
      <c r="S26" s="284">
        <v>0</v>
      </c>
      <c r="T26" s="284">
        <v>10.40241748429019</v>
      </c>
      <c r="U26" s="284">
        <v>0</v>
      </c>
      <c r="V26" s="284">
        <v>0</v>
      </c>
      <c r="W26" s="284">
        <v>10.40241748429019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3.122746839602049</v>
      </c>
      <c r="F27" s="284">
        <v>0</v>
      </c>
      <c r="G27" s="284">
        <v>3.122746839602049</v>
      </c>
      <c r="H27" s="284">
        <v>0</v>
      </c>
      <c r="I27" s="284">
        <v>0</v>
      </c>
      <c r="J27" s="284">
        <v>3.122746839602049</v>
      </c>
      <c r="K27" s="284">
        <v>0</v>
      </c>
      <c r="L27" s="284">
        <v>3.122746839602049</v>
      </c>
      <c r="M27" s="284">
        <v>0</v>
      </c>
      <c r="N27" s="284">
        <v>0</v>
      </c>
      <c r="O27" s="284">
        <v>3.122746839602049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150.65140997117359</v>
      </c>
      <c r="D28" s="244">
        <v>37.662852492793398</v>
      </c>
      <c r="E28" s="244">
        <v>37.662852492793398</v>
      </c>
      <c r="F28" s="244">
        <v>37.662852492793398</v>
      </c>
      <c r="G28" s="244">
        <v>0</v>
      </c>
      <c r="H28" s="244">
        <v>37.662852492793398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37.662852492793398</v>
      </c>
      <c r="O28" s="244">
        <v>0</v>
      </c>
      <c r="P28" s="244">
        <v>0</v>
      </c>
      <c r="Q28" s="244">
        <v>0</v>
      </c>
      <c r="R28" s="244">
        <v>0</v>
      </c>
      <c r="S28" s="244">
        <v>37.662852492793398</v>
      </c>
      <c r="T28" s="244">
        <v>37.662852492793398</v>
      </c>
      <c r="U28" s="244">
        <v>0</v>
      </c>
      <c r="V28" s="244">
        <v>0</v>
      </c>
      <c r="W28" s="244">
        <v>37.662852492793398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13.525164323892259</v>
      </c>
      <c r="E31" s="284">
        <f t="shared" si="6"/>
        <v>0</v>
      </c>
      <c r="F31" s="284">
        <f t="shared" si="6"/>
        <v>0</v>
      </c>
      <c r="G31" s="284">
        <f t="shared" si="6"/>
        <v>13.525164323892248</v>
      </c>
      <c r="H31" s="284">
        <f t="shared" si="6"/>
        <v>0</v>
      </c>
      <c r="I31" s="284">
        <f t="shared" si="6"/>
        <v>0</v>
      </c>
      <c r="J31" s="284">
        <f t="shared" si="6"/>
        <v>3.1227468396020512</v>
      </c>
      <c r="K31" s="284">
        <f t="shared" si="6"/>
        <v>10.402417484290197</v>
      </c>
      <c r="L31" s="284">
        <f t="shared" si="6"/>
        <v>3.1227468396020512</v>
      </c>
      <c r="M31" s="284">
        <f t="shared" si="6"/>
        <v>0</v>
      </c>
      <c r="N31" s="284">
        <f t="shared" si="6"/>
        <v>10.402417484290169</v>
      </c>
      <c r="O31" s="284">
        <f t="shared" si="6"/>
        <v>3.1227468396020512</v>
      </c>
      <c r="P31" s="284">
        <f t="shared" si="6"/>
        <v>0</v>
      </c>
      <c r="Q31" s="284">
        <f t="shared" si="6"/>
        <v>10.402417484290211</v>
      </c>
      <c r="R31" s="284">
        <f t="shared" si="6"/>
        <v>3.1227468396020477</v>
      </c>
      <c r="S31" s="284">
        <f t="shared" si="6"/>
        <v>0</v>
      </c>
      <c r="T31" s="284">
        <f t="shared" si="6"/>
        <v>10.402417484290197</v>
      </c>
      <c r="U31" s="284">
        <f t="shared" si="6"/>
        <v>3.1227468396020512</v>
      </c>
      <c r="V31" s="284">
        <f t="shared" si="6"/>
        <v>0</v>
      </c>
      <c r="W31" s="284">
        <f t="shared" si="6"/>
        <v>13.525164323892238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10.402417484290211</v>
      </c>
      <c r="E32" s="284">
        <f t="shared" si="7"/>
        <v>0</v>
      </c>
      <c r="F32" s="284">
        <f t="shared" si="7"/>
        <v>0</v>
      </c>
      <c r="G32" s="284">
        <f t="shared" si="7"/>
        <v>10.402417484290197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10.402417484290197</v>
      </c>
      <c r="L32" s="284">
        <f t="shared" si="7"/>
        <v>0</v>
      </c>
      <c r="M32" s="284">
        <f t="shared" si="7"/>
        <v>0</v>
      </c>
      <c r="N32" s="284">
        <f t="shared" si="7"/>
        <v>10.402417484290169</v>
      </c>
      <c r="O32" s="284">
        <f t="shared" si="7"/>
        <v>0</v>
      </c>
      <c r="P32" s="284">
        <f t="shared" si="7"/>
        <v>0</v>
      </c>
      <c r="Q32" s="284">
        <f t="shared" si="7"/>
        <v>10.402417484290211</v>
      </c>
      <c r="R32" s="284">
        <f t="shared" si="7"/>
        <v>0</v>
      </c>
      <c r="S32" s="284">
        <f t="shared" si="7"/>
        <v>0</v>
      </c>
      <c r="T32" s="284">
        <f t="shared" si="7"/>
        <v>10.402417484290197</v>
      </c>
      <c r="U32" s="284">
        <f t="shared" si="7"/>
        <v>0</v>
      </c>
      <c r="V32" s="284">
        <f t="shared" si="7"/>
        <v>0</v>
      </c>
      <c r="W32" s="284">
        <f t="shared" si="7"/>
        <v>10.402417484290197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3.1227468396020477</v>
      </c>
      <c r="E33" s="284">
        <f t="shared" si="8"/>
        <v>0</v>
      </c>
      <c r="F33" s="284">
        <f t="shared" si="8"/>
        <v>0</v>
      </c>
      <c r="G33" s="284">
        <f t="shared" si="8"/>
        <v>3.1227468396020512</v>
      </c>
      <c r="H33" s="284">
        <f t="shared" si="8"/>
        <v>0</v>
      </c>
      <c r="I33" s="284">
        <f t="shared" si="8"/>
        <v>0</v>
      </c>
      <c r="J33" s="284">
        <f t="shared" si="8"/>
        <v>3.1227468396020512</v>
      </c>
      <c r="K33" s="284">
        <f t="shared" si="8"/>
        <v>0</v>
      </c>
      <c r="L33" s="284">
        <f t="shared" si="8"/>
        <v>3.1227468396020512</v>
      </c>
      <c r="M33" s="284">
        <f t="shared" si="8"/>
        <v>0</v>
      </c>
      <c r="N33" s="284">
        <f t="shared" si="8"/>
        <v>0</v>
      </c>
      <c r="O33" s="284">
        <f t="shared" si="8"/>
        <v>3.1227468396020512</v>
      </c>
      <c r="P33" s="284">
        <f t="shared" si="8"/>
        <v>0</v>
      </c>
      <c r="Q33" s="284">
        <f t="shared" si="8"/>
        <v>0</v>
      </c>
      <c r="R33" s="284">
        <f t="shared" si="8"/>
        <v>3.1227468396020477</v>
      </c>
      <c r="S33" s="284">
        <f t="shared" si="8"/>
        <v>0</v>
      </c>
      <c r="T33" s="284">
        <f t="shared" si="8"/>
        <v>0</v>
      </c>
      <c r="U33" s="284">
        <f t="shared" si="8"/>
        <v>3.1227468396020512</v>
      </c>
      <c r="V33" s="284">
        <f t="shared" si="8"/>
        <v>0</v>
      </c>
      <c r="W33" s="284">
        <f t="shared" si="8"/>
        <v>3.1227468396020406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37.662852492793377</v>
      </c>
      <c r="F34" s="244">
        <f t="shared" si="9"/>
        <v>0</v>
      </c>
      <c r="G34" s="244">
        <f t="shared" si="9"/>
        <v>0</v>
      </c>
      <c r="H34" s="244">
        <f t="shared" si="9"/>
        <v>37.662852492793377</v>
      </c>
      <c r="I34" s="244">
        <f t="shared" si="9"/>
        <v>0</v>
      </c>
      <c r="J34" s="244">
        <f t="shared" si="9"/>
        <v>0</v>
      </c>
      <c r="K34" s="244">
        <f t="shared" si="9"/>
        <v>37.662852492793377</v>
      </c>
      <c r="L34" s="244">
        <f t="shared" si="9"/>
        <v>0</v>
      </c>
      <c r="M34" s="244">
        <f t="shared" si="9"/>
        <v>0</v>
      </c>
      <c r="N34" s="244">
        <f t="shared" si="9"/>
        <v>37.662852492793377</v>
      </c>
      <c r="O34" s="244">
        <f t="shared" si="9"/>
        <v>0</v>
      </c>
      <c r="P34" s="244">
        <f t="shared" si="9"/>
        <v>0</v>
      </c>
      <c r="Q34" s="244">
        <f t="shared" si="9"/>
        <v>37.662852492793377</v>
      </c>
      <c r="R34" s="244">
        <f t="shared" si="9"/>
        <v>0</v>
      </c>
      <c r="S34" s="244">
        <f t="shared" si="9"/>
        <v>0</v>
      </c>
      <c r="T34" s="244">
        <f t="shared" si="9"/>
        <v>37.662852492793377</v>
      </c>
      <c r="U34" s="244">
        <f t="shared" si="9"/>
        <v>0</v>
      </c>
      <c r="V34" s="244">
        <f t="shared" si="9"/>
        <v>0</v>
      </c>
      <c r="W34" s="244">
        <f t="shared" si="9"/>
        <v>37.662852492793377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45.613793103448266</v>
      </c>
      <c r="C37" s="284">
        <f t="shared" si="11"/>
        <v>45.613793103448266</v>
      </c>
      <c r="D37" s="284">
        <f t="shared" si="11"/>
        <v>30.28862877955601</v>
      </c>
      <c r="E37" s="284">
        <f t="shared" si="11"/>
        <v>30.811375619158049</v>
      </c>
      <c r="F37" s="284">
        <f t="shared" si="11"/>
        <v>31.611375619158046</v>
      </c>
      <c r="G37" s="284">
        <f t="shared" si="11"/>
        <v>19.308958134867858</v>
      </c>
      <c r="H37" s="284">
        <f t="shared" si="11"/>
        <v>18.408958134867852</v>
      </c>
      <c r="I37" s="284">
        <f t="shared" si="11"/>
        <v>21.608958134867855</v>
      </c>
      <c r="J37" s="284">
        <f t="shared" si="11"/>
        <v>18.011375619158052</v>
      </c>
      <c r="K37" s="284">
        <f t="shared" si="11"/>
        <v>51.900958134867857</v>
      </c>
      <c r="L37" s="284">
        <f t="shared" si="11"/>
        <v>28.608958134867855</v>
      </c>
      <c r="M37" s="284">
        <f t="shared" si="11"/>
        <v>10.608958134867855</v>
      </c>
      <c r="N37" s="284">
        <f t="shared" si="11"/>
        <v>13.413793103448263</v>
      </c>
      <c r="O37" s="284">
        <f t="shared" si="11"/>
        <v>11.413793103448263</v>
      </c>
      <c r="P37" s="284">
        <f t="shared" si="11"/>
        <v>59.413793103448263</v>
      </c>
      <c r="Q37" s="284">
        <f t="shared" si="11"/>
        <v>46.011375619158052</v>
      </c>
      <c r="R37" s="284">
        <f t="shared" si="11"/>
        <v>45.291046263846212</v>
      </c>
      <c r="S37" s="284">
        <f t="shared" si="11"/>
        <v>46.291046263846212</v>
      </c>
      <c r="T37" s="284">
        <f t="shared" si="11"/>
        <v>44.291046263846212</v>
      </c>
      <c r="U37" s="284">
        <f t="shared" si="11"/>
        <v>46.168299424244168</v>
      </c>
      <c r="V37" s="284">
        <f t="shared" si="11"/>
        <v>49.168299424244168</v>
      </c>
      <c r="W37" s="284">
        <f t="shared" si="11"/>
        <v>39.045552584642124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37.131034482758608</v>
      </c>
      <c r="C38" s="284">
        <f t="shared" si="12"/>
        <v>36.131034482758608</v>
      </c>
      <c r="D38" s="284">
        <f t="shared" si="12"/>
        <v>26.928616998468399</v>
      </c>
      <c r="E38" s="284">
        <f t="shared" si="12"/>
        <v>26.328616998468391</v>
      </c>
      <c r="F38" s="284">
        <f t="shared" si="12"/>
        <v>26.128616998468388</v>
      </c>
      <c r="G38" s="284">
        <f t="shared" si="12"/>
        <v>14.826199514178199</v>
      </c>
      <c r="H38" s="284">
        <f t="shared" si="12"/>
        <v>15.926199514178194</v>
      </c>
      <c r="I38" s="284">
        <f t="shared" si="12"/>
        <v>19.126199514178197</v>
      </c>
      <c r="J38" s="284">
        <f t="shared" si="12"/>
        <v>15.528616998468394</v>
      </c>
      <c r="K38" s="284">
        <f t="shared" si="12"/>
        <v>47.418199514178198</v>
      </c>
      <c r="L38" s="284">
        <f t="shared" si="12"/>
        <v>24.126199514178197</v>
      </c>
      <c r="M38" s="284">
        <f t="shared" si="12"/>
        <v>6.1261995141781966</v>
      </c>
      <c r="N38" s="284">
        <f t="shared" si="12"/>
        <v>8.931034482758605</v>
      </c>
      <c r="O38" s="284">
        <f t="shared" si="12"/>
        <v>6.931034482758605</v>
      </c>
      <c r="P38" s="284">
        <f t="shared" si="12"/>
        <v>24.931034482758605</v>
      </c>
      <c r="Q38" s="284">
        <f t="shared" si="12"/>
        <v>11.528616998468394</v>
      </c>
      <c r="R38" s="284">
        <f t="shared" si="12"/>
        <v>13.931034482758605</v>
      </c>
      <c r="S38" s="284">
        <f t="shared" si="12"/>
        <v>14.931034482758605</v>
      </c>
      <c r="T38" s="284">
        <f t="shared" si="12"/>
        <v>12.931034482758605</v>
      </c>
      <c r="U38" s="284">
        <f t="shared" si="12"/>
        <v>17.931034482758605</v>
      </c>
      <c r="V38" s="284">
        <f t="shared" si="12"/>
        <v>20.931034482758605</v>
      </c>
      <c r="W38" s="284">
        <f t="shared" si="12"/>
        <v>13.931034482758605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8.4827586206896584</v>
      </c>
      <c r="C39" s="284">
        <f t="shared" si="13"/>
        <v>9.4827586206896584</v>
      </c>
      <c r="D39" s="284">
        <f t="shared" si="13"/>
        <v>3.3600117810876107</v>
      </c>
      <c r="E39" s="284">
        <f t="shared" si="13"/>
        <v>4.4827586206896584</v>
      </c>
      <c r="F39" s="284">
        <f t="shared" si="13"/>
        <v>5.4827586206896584</v>
      </c>
      <c r="G39" s="284">
        <f t="shared" si="13"/>
        <v>4.4827586206896584</v>
      </c>
      <c r="H39" s="284">
        <f t="shared" si="13"/>
        <v>2.4827586206896584</v>
      </c>
      <c r="I39" s="284">
        <f t="shared" si="13"/>
        <v>2.4827586206896584</v>
      </c>
      <c r="J39" s="284">
        <f t="shared" si="13"/>
        <v>2.4827586206896584</v>
      </c>
      <c r="K39" s="284">
        <f t="shared" si="13"/>
        <v>4.4827586206896584</v>
      </c>
      <c r="L39" s="284">
        <f t="shared" si="13"/>
        <v>4.4827586206896584</v>
      </c>
      <c r="M39" s="284">
        <f t="shared" si="13"/>
        <v>4.4827586206896584</v>
      </c>
      <c r="N39" s="284">
        <f t="shared" si="13"/>
        <v>4.4827586206896584</v>
      </c>
      <c r="O39" s="284">
        <f t="shared" si="13"/>
        <v>4.4827586206896584</v>
      </c>
      <c r="P39" s="284">
        <f t="shared" si="13"/>
        <v>34.482758620689658</v>
      </c>
      <c r="Q39" s="284">
        <f t="shared" si="13"/>
        <v>34.482758620689658</v>
      </c>
      <c r="R39" s="284">
        <f t="shared" si="13"/>
        <v>31.360011781087611</v>
      </c>
      <c r="S39" s="284">
        <f t="shared" si="13"/>
        <v>31.360011781087611</v>
      </c>
      <c r="T39" s="284">
        <f t="shared" si="13"/>
        <v>31.360011781087611</v>
      </c>
      <c r="U39" s="284">
        <f t="shared" si="13"/>
        <v>28.237264941485559</v>
      </c>
      <c r="V39" s="284">
        <f t="shared" si="13"/>
        <v>28.237264941485559</v>
      </c>
      <c r="W39" s="284">
        <f t="shared" si="13"/>
        <v>25.114518101883519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48.936975862068891</v>
      </c>
      <c r="C40" s="244">
        <f t="shared" si="14"/>
        <v>45.925085833242463</v>
      </c>
      <c r="D40" s="244">
        <f t="shared" si="14"/>
        <v>48.852538326035869</v>
      </c>
      <c r="E40" s="244">
        <f t="shared" si="14"/>
        <v>62.012538326035838</v>
      </c>
      <c r="F40" s="244">
        <f t="shared" si="14"/>
        <v>57.465390818829292</v>
      </c>
      <c r="G40" s="244">
        <f t="shared" si="14"/>
        <v>37.903190818829216</v>
      </c>
      <c r="H40" s="244">
        <f t="shared" si="14"/>
        <v>37.665390818829223</v>
      </c>
      <c r="I40" s="244">
        <f t="shared" si="14"/>
        <v>36.015390818829246</v>
      </c>
      <c r="J40" s="244">
        <f t="shared" si="14"/>
        <v>77.889990818829233</v>
      </c>
      <c r="K40" s="244">
        <f t="shared" si="14"/>
        <v>64.75863832603585</v>
      </c>
      <c r="L40" s="244">
        <f t="shared" si="14"/>
        <v>98.552538326035858</v>
      </c>
      <c r="M40" s="244">
        <f t="shared" si="14"/>
        <v>39.472538326035874</v>
      </c>
      <c r="N40" s="244">
        <f t="shared" si="14"/>
        <v>40.242538326035856</v>
      </c>
      <c r="O40" s="244">
        <f t="shared" si="14"/>
        <v>51.93253832603591</v>
      </c>
      <c r="P40" s="244">
        <f t="shared" si="14"/>
        <v>29.322538326035897</v>
      </c>
      <c r="Q40" s="244">
        <f t="shared" si="14"/>
        <v>44.789685833242459</v>
      </c>
      <c r="R40" s="244">
        <f t="shared" si="14"/>
        <v>39.679685833242559</v>
      </c>
      <c r="S40" s="244">
        <f t="shared" si="14"/>
        <v>49.062538326035792</v>
      </c>
      <c r="T40" s="244">
        <f t="shared" si="14"/>
        <v>40.242538326035856</v>
      </c>
      <c r="U40" s="244">
        <f t="shared" si="14"/>
        <v>87.328038326035824</v>
      </c>
      <c r="V40" s="244">
        <f t="shared" si="14"/>
        <v>36.273509917895353</v>
      </c>
      <c r="W40" s="244">
        <f t="shared" si="14"/>
        <v>43.147034395174387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331.77884780739458</v>
      </c>
      <c r="C43" s="212">
        <v>322.53697334479801</v>
      </c>
      <c r="D43" s="212">
        <v>320.20773860705083</v>
      </c>
      <c r="E43" s="212">
        <v>316.82192605331039</v>
      </c>
      <c r="F43" s="212">
        <v>317.65503009458303</v>
      </c>
      <c r="G43" s="212">
        <v>349.92545141874461</v>
      </c>
      <c r="H43" s="212">
        <v>345.84995700773862</v>
      </c>
      <c r="I43" s="212">
        <v>349.7439380911436</v>
      </c>
      <c r="J43" s="212">
        <v>335.11702493551149</v>
      </c>
      <c r="K43" s="212">
        <v>259.27437661220978</v>
      </c>
      <c r="L43" s="212">
        <v>272.98658641444541</v>
      </c>
      <c r="M43" s="212">
        <v>319.7463456577816</v>
      </c>
      <c r="N43" s="212">
        <v>342.05666380051588</v>
      </c>
      <c r="O43" s="212">
        <v>332.33576956147903</v>
      </c>
      <c r="P43" s="212">
        <v>318.17360275150457</v>
      </c>
      <c r="Q43" s="212">
        <v>316.77601031814282</v>
      </c>
      <c r="R43" s="212">
        <v>323.55580395528813</v>
      </c>
      <c r="S43" s="212">
        <v>327.17919174548592</v>
      </c>
      <c r="T43" s="212">
        <v>331.38151332760111</v>
      </c>
      <c r="U43" s="212">
        <v>318.79621668099742</v>
      </c>
      <c r="V43" s="212">
        <v>314.12502149613073</v>
      </c>
      <c r="W43" s="212">
        <v>322.87996560619092</v>
      </c>
      <c r="DA43" s="109" t="s">
        <v>459</v>
      </c>
    </row>
    <row r="44" spans="1:105" ht="12" customHeight="1" x14ac:dyDescent="0.25">
      <c r="A44" s="24" t="s">
        <v>30</v>
      </c>
      <c r="B44" s="215">
        <v>44.38280309544281</v>
      </c>
      <c r="C44" s="215">
        <v>38.608942390369727</v>
      </c>
      <c r="D44" s="215">
        <v>41.233361994840926</v>
      </c>
      <c r="E44" s="215">
        <v>37.384178847807391</v>
      </c>
      <c r="F44" s="215">
        <v>36.10111779879621</v>
      </c>
      <c r="G44" s="215">
        <v>32.718572656921751</v>
      </c>
      <c r="H44" s="215">
        <v>31.43542562338779</v>
      </c>
      <c r="I44" s="215">
        <v>33.360103181427341</v>
      </c>
      <c r="J44" s="215">
        <v>38.492433361994827</v>
      </c>
      <c r="K44" s="215">
        <v>35.284694754944113</v>
      </c>
      <c r="L44" s="215">
        <v>32.718572656921751</v>
      </c>
      <c r="M44" s="215">
        <v>30.152364574376609</v>
      </c>
      <c r="N44" s="215">
        <v>33.360103181427341</v>
      </c>
      <c r="O44" s="215">
        <v>30.152364574376609</v>
      </c>
      <c r="P44" s="215">
        <v>32.718572656921751</v>
      </c>
      <c r="Q44" s="215">
        <v>32.07704213241616</v>
      </c>
      <c r="R44" s="215">
        <v>30.793895098882199</v>
      </c>
      <c r="S44" s="215">
        <v>31.43542562338779</v>
      </c>
      <c r="T44" s="215">
        <v>30.793895098882199</v>
      </c>
      <c r="U44" s="215">
        <v>31.43542562338779</v>
      </c>
      <c r="V44" s="215">
        <v>34.001633705932932</v>
      </c>
      <c r="W44" s="215">
        <v>33.360103181427341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37.933447979363713</v>
      </c>
      <c r="C45" s="206">
        <f t="shared" si="15"/>
        <v>23.781857265692175</v>
      </c>
      <c r="D45" s="206">
        <f t="shared" si="15"/>
        <v>17.108512467755801</v>
      </c>
      <c r="E45" s="206">
        <f t="shared" si="15"/>
        <v>20.968271711092001</v>
      </c>
      <c r="F45" s="206">
        <f t="shared" si="15"/>
        <v>17.108512467755801</v>
      </c>
      <c r="G45" s="206">
        <f t="shared" si="15"/>
        <v>29.889595872742902</v>
      </c>
      <c r="H45" s="206">
        <f t="shared" si="15"/>
        <v>29.890885640584692</v>
      </c>
      <c r="I45" s="206">
        <f t="shared" si="15"/>
        <v>25.756147893379193</v>
      </c>
      <c r="J45" s="206">
        <f t="shared" si="15"/>
        <v>26.439724849527082</v>
      </c>
      <c r="K45" s="206">
        <f t="shared" si="15"/>
        <v>19.08675838349097</v>
      </c>
      <c r="L45" s="206">
        <f t="shared" si="15"/>
        <v>26.764230438521064</v>
      </c>
      <c r="M45" s="206">
        <f t="shared" si="15"/>
        <v>24.890627687016334</v>
      </c>
      <c r="N45" s="206">
        <f t="shared" si="15"/>
        <v>27.20472914875322</v>
      </c>
      <c r="O45" s="206">
        <f t="shared" si="15"/>
        <v>29.010576096302664</v>
      </c>
      <c r="P45" s="206">
        <f t="shared" si="15"/>
        <v>30.20997420464316</v>
      </c>
      <c r="Q45" s="206">
        <f t="shared" si="15"/>
        <v>29.706448839208939</v>
      </c>
      <c r="R45" s="206">
        <f t="shared" si="15"/>
        <v>33.533791917454856</v>
      </c>
      <c r="S45" s="206">
        <f t="shared" si="15"/>
        <v>35.034823731728295</v>
      </c>
      <c r="T45" s="206">
        <f t="shared" si="15"/>
        <v>35.159157351676697</v>
      </c>
      <c r="U45" s="206">
        <f t="shared" si="15"/>
        <v>35.898108340498709</v>
      </c>
      <c r="V45" s="206">
        <f t="shared" si="15"/>
        <v>33.825107480653479</v>
      </c>
      <c r="W45" s="206">
        <f t="shared" si="15"/>
        <v>35.708340498710221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18.075838349097161</v>
      </c>
      <c r="C47" s="206">
        <v>7.9081685296646604</v>
      </c>
      <c r="D47" s="206">
        <v>10.167669819432501</v>
      </c>
      <c r="E47" s="206">
        <v>10.167669819432501</v>
      </c>
      <c r="F47" s="206">
        <v>10.167669819432501</v>
      </c>
      <c r="G47" s="206">
        <v>15.04359415305245</v>
      </c>
      <c r="H47" s="206">
        <v>16.63766122098022</v>
      </c>
      <c r="I47" s="206">
        <v>16.252450558899401</v>
      </c>
      <c r="J47" s="206">
        <v>15.704557179707651</v>
      </c>
      <c r="K47" s="206">
        <v>10.83310404127257</v>
      </c>
      <c r="L47" s="206">
        <v>15.399484092863281</v>
      </c>
      <c r="M47" s="206">
        <v>14.786070507308681</v>
      </c>
      <c r="N47" s="206">
        <v>16.982287188306099</v>
      </c>
      <c r="O47" s="206">
        <v>17.39690455717971</v>
      </c>
      <c r="P47" s="206">
        <v>18.481427343078241</v>
      </c>
      <c r="Q47" s="206">
        <v>15.031212381771279</v>
      </c>
      <c r="R47" s="206">
        <v>15.22553740326741</v>
      </c>
      <c r="S47" s="206">
        <v>17.89828030954428</v>
      </c>
      <c r="T47" s="206">
        <v>17.857609630266548</v>
      </c>
      <c r="U47" s="206">
        <v>17.302235597592428</v>
      </c>
      <c r="V47" s="206">
        <v>15.72854686156492</v>
      </c>
      <c r="W47" s="206">
        <v>18.219432502149608</v>
      </c>
      <c r="DA47" s="71" t="s">
        <v>462</v>
      </c>
    </row>
    <row r="48" spans="1:105" ht="12" customHeight="1" x14ac:dyDescent="0.25">
      <c r="A48" s="18" t="s">
        <v>69</v>
      </c>
      <c r="B48" s="206">
        <v>9.2433361994840926</v>
      </c>
      <c r="C48" s="206">
        <v>7.1892519346517627</v>
      </c>
      <c r="D48" s="206">
        <v>3.0810834049871021</v>
      </c>
      <c r="E48" s="206">
        <v>3.0810834049871021</v>
      </c>
      <c r="F48" s="206">
        <v>3.0810834049871021</v>
      </c>
      <c r="G48" s="206">
        <v>7.7305245055889937</v>
      </c>
      <c r="H48" s="206">
        <v>6.2526225279449701</v>
      </c>
      <c r="I48" s="206">
        <v>4.1337919174548583</v>
      </c>
      <c r="J48" s="206">
        <v>6.259759243336199</v>
      </c>
      <c r="K48" s="206">
        <v>3.5997420464316421</v>
      </c>
      <c r="L48" s="206">
        <v>4.5744625967325883</v>
      </c>
      <c r="M48" s="206">
        <v>5.0828030954428201</v>
      </c>
      <c r="N48" s="206">
        <v>4.9687876182287187</v>
      </c>
      <c r="O48" s="206">
        <v>4.9184866723989673</v>
      </c>
      <c r="P48" s="206">
        <v>5.730868443680138</v>
      </c>
      <c r="Q48" s="206">
        <v>7.5435941530524504</v>
      </c>
      <c r="R48" s="206">
        <v>12.038950988822011</v>
      </c>
      <c r="S48" s="206">
        <v>12.623989681857269</v>
      </c>
      <c r="T48" s="206">
        <v>11.761220980223561</v>
      </c>
      <c r="U48" s="206">
        <v>11.558383490971631</v>
      </c>
      <c r="V48" s="206">
        <v>12.25563198624247</v>
      </c>
      <c r="W48" s="206">
        <v>9.6110060189165942</v>
      </c>
      <c r="DA48" s="71" t="s">
        <v>463</v>
      </c>
    </row>
    <row r="49" spans="1:105" ht="12" customHeight="1" x14ac:dyDescent="0.25">
      <c r="A49" s="18" t="s">
        <v>70</v>
      </c>
      <c r="B49" s="206">
        <v>10.614273430782459</v>
      </c>
      <c r="C49" s="206">
        <v>8.6844368013757514</v>
      </c>
      <c r="D49" s="206">
        <v>3.8597592433362</v>
      </c>
      <c r="E49" s="206">
        <v>7.7195184866723991</v>
      </c>
      <c r="F49" s="206">
        <v>3.8597592433362</v>
      </c>
      <c r="G49" s="206">
        <v>7.1154772141014613</v>
      </c>
      <c r="H49" s="206">
        <v>7.0006018916595014</v>
      </c>
      <c r="I49" s="206">
        <v>5.3699054170249347</v>
      </c>
      <c r="J49" s="206">
        <v>4.4754084264832326</v>
      </c>
      <c r="K49" s="206">
        <v>4.6539122957867578</v>
      </c>
      <c r="L49" s="206">
        <v>5.8012037833190027</v>
      </c>
      <c r="M49" s="206">
        <v>3.9388650042992261</v>
      </c>
      <c r="N49" s="206">
        <v>3.9619948409286332</v>
      </c>
      <c r="O49" s="206">
        <v>4.065262252794497</v>
      </c>
      <c r="P49" s="206">
        <v>2.0659501289767839</v>
      </c>
      <c r="Q49" s="206">
        <v>3.371453138435081</v>
      </c>
      <c r="R49" s="206">
        <v>3.6735167669819431</v>
      </c>
      <c r="S49" s="206">
        <v>2.6974204643164228</v>
      </c>
      <c r="T49" s="206">
        <v>3.05176268271711</v>
      </c>
      <c r="U49" s="206">
        <v>4.1805674978503866</v>
      </c>
      <c r="V49" s="206">
        <v>3.1145313843508169</v>
      </c>
      <c r="W49" s="206">
        <v>4.381599312123817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0.98907996560619083</v>
      </c>
      <c r="M50" s="206">
        <v>1.0828890799656059</v>
      </c>
      <c r="N50" s="206">
        <v>1.291659501289768</v>
      </c>
      <c r="O50" s="206">
        <v>2.6299226139294918</v>
      </c>
      <c r="P50" s="206">
        <v>3.9317282889079959</v>
      </c>
      <c r="Q50" s="206">
        <v>3.7601891659501292</v>
      </c>
      <c r="R50" s="206">
        <v>2.595786758383491</v>
      </c>
      <c r="S50" s="206">
        <v>1.815133276010318</v>
      </c>
      <c r="T50" s="206">
        <v>2.4885640584694748</v>
      </c>
      <c r="U50" s="206">
        <v>2.8569217540842651</v>
      </c>
      <c r="V50" s="206">
        <v>2.726397248495271</v>
      </c>
      <c r="W50" s="206">
        <v>3.4963026655202061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8.7919174548581243</v>
      </c>
      <c r="C51" s="206">
        <f t="shared" si="16"/>
        <v>8.1255374032674119</v>
      </c>
      <c r="D51" s="206">
        <f t="shared" si="16"/>
        <v>6.3198624247635422</v>
      </c>
      <c r="E51" s="206">
        <f t="shared" si="16"/>
        <v>5.4170249355116074</v>
      </c>
      <c r="F51" s="206">
        <f t="shared" si="16"/>
        <v>6.3198624247635422</v>
      </c>
      <c r="G51" s="206">
        <f t="shared" si="16"/>
        <v>6.3198624247635422</v>
      </c>
      <c r="H51" s="206">
        <f t="shared" si="16"/>
        <v>7.2226999140154771</v>
      </c>
      <c r="I51" s="206">
        <f t="shared" si="16"/>
        <v>9.0283748925193468</v>
      </c>
      <c r="J51" s="206">
        <f t="shared" si="16"/>
        <v>9.3078245915735156</v>
      </c>
      <c r="K51" s="206">
        <f t="shared" si="16"/>
        <v>7.1367153912295782</v>
      </c>
      <c r="L51" s="206">
        <f t="shared" si="16"/>
        <v>7.5666380051590707</v>
      </c>
      <c r="M51" s="206">
        <f t="shared" si="16"/>
        <v>6.3198624247635422</v>
      </c>
      <c r="N51" s="206">
        <f t="shared" si="16"/>
        <v>6.3413585554600171</v>
      </c>
      <c r="O51" s="206">
        <f t="shared" si="16"/>
        <v>6.1049011177987964</v>
      </c>
      <c r="P51" s="206">
        <f t="shared" si="16"/>
        <v>5.2880481513327604</v>
      </c>
      <c r="Q51" s="206">
        <f t="shared" si="16"/>
        <v>6.491831470335339</v>
      </c>
      <c r="R51" s="206">
        <f t="shared" si="16"/>
        <v>6.7282889079965598</v>
      </c>
      <c r="S51" s="206">
        <f t="shared" si="16"/>
        <v>4.9359415305245058</v>
      </c>
      <c r="T51" s="206">
        <f t="shared" si="16"/>
        <v>6.9226999140154764</v>
      </c>
      <c r="U51" s="206">
        <f t="shared" si="16"/>
        <v>7.0442820292347372</v>
      </c>
      <c r="V51" s="206">
        <f t="shared" si="16"/>
        <v>6.5260533104041274</v>
      </c>
      <c r="W51" s="206">
        <f t="shared" si="16"/>
        <v>7.4231298366294061</v>
      </c>
      <c r="DA51" s="71"/>
    </row>
    <row r="52" spans="1:105" ht="12" customHeight="1" x14ac:dyDescent="0.25">
      <c r="A52" s="18" t="s">
        <v>72</v>
      </c>
      <c r="B52" s="206">
        <v>8.7919174548581243</v>
      </c>
      <c r="C52" s="206">
        <v>8.1255374032674119</v>
      </c>
      <c r="D52" s="206">
        <v>6.3198624247635422</v>
      </c>
      <c r="E52" s="206">
        <v>5.4170249355116074</v>
      </c>
      <c r="F52" s="206">
        <v>6.3198624247635422</v>
      </c>
      <c r="G52" s="206">
        <v>6.3198624247635422</v>
      </c>
      <c r="H52" s="206">
        <v>7.2226999140154771</v>
      </c>
      <c r="I52" s="206">
        <v>9.0283748925193468</v>
      </c>
      <c r="J52" s="206">
        <v>9.3078245915735156</v>
      </c>
      <c r="K52" s="206">
        <v>7.1367153912295782</v>
      </c>
      <c r="L52" s="206">
        <v>7.5666380051590707</v>
      </c>
      <c r="M52" s="206">
        <v>6.3198624247635422</v>
      </c>
      <c r="N52" s="206">
        <v>6.3413585554600171</v>
      </c>
      <c r="O52" s="206">
        <v>6.1049011177987964</v>
      </c>
      <c r="P52" s="206">
        <v>5.2880481513327604</v>
      </c>
      <c r="Q52" s="206">
        <v>6.491831470335339</v>
      </c>
      <c r="R52" s="206">
        <v>6.7282889079965598</v>
      </c>
      <c r="S52" s="206">
        <v>4.9359415305245058</v>
      </c>
      <c r="T52" s="206">
        <v>6.9226999140154764</v>
      </c>
      <c r="U52" s="206">
        <v>7.0442820292347372</v>
      </c>
      <c r="V52" s="206">
        <v>6.5260533104041274</v>
      </c>
      <c r="W52" s="206">
        <v>7.4231298366294061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8.5984522785898529E-4</v>
      </c>
      <c r="I54" s="206">
        <f t="shared" si="17"/>
        <v>0</v>
      </c>
      <c r="J54" s="206">
        <f t="shared" si="17"/>
        <v>0</v>
      </c>
      <c r="K54" s="206">
        <f t="shared" si="17"/>
        <v>1.805674978503869E-3</v>
      </c>
      <c r="L54" s="206">
        <f t="shared" si="17"/>
        <v>4.2132416165090274E-3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5.4170249355116077E-3</v>
      </c>
      <c r="R54" s="206">
        <f t="shared" si="17"/>
        <v>0.13525365434221839</v>
      </c>
      <c r="S54" s="206">
        <f t="shared" si="17"/>
        <v>0.2269991401547721</v>
      </c>
      <c r="T54" s="206">
        <f t="shared" si="17"/>
        <v>0.2942390369733448</v>
      </c>
      <c r="U54" s="206">
        <f t="shared" si="17"/>
        <v>0.30834049871023211</v>
      </c>
      <c r="V54" s="206">
        <f t="shared" si="17"/>
        <v>0.30533104041272568</v>
      </c>
      <c r="W54" s="206">
        <f t="shared" si="17"/>
        <v>0.38667239896818573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8.5984522785898529E-4</v>
      </c>
      <c r="I57" s="206">
        <v>0</v>
      </c>
      <c r="J57" s="206">
        <v>0</v>
      </c>
      <c r="K57" s="206">
        <v>1.805674978503869E-3</v>
      </c>
      <c r="L57" s="206">
        <v>4.2132416165090274E-3</v>
      </c>
      <c r="M57" s="206">
        <v>0</v>
      </c>
      <c r="N57" s="206">
        <v>0</v>
      </c>
      <c r="O57" s="206">
        <v>0</v>
      </c>
      <c r="P57" s="206">
        <v>0</v>
      </c>
      <c r="Q57" s="206">
        <v>5.4170249355116077E-3</v>
      </c>
      <c r="R57" s="206">
        <v>0.13525365434221839</v>
      </c>
      <c r="S57" s="206">
        <v>0.2269991401547721</v>
      </c>
      <c r="T57" s="206">
        <v>0.2942390369733448</v>
      </c>
      <c r="U57" s="206">
        <v>0.30834049871023211</v>
      </c>
      <c r="V57" s="206">
        <v>0.30533104041272568</v>
      </c>
      <c r="W57" s="206">
        <v>0.38667239896818573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240.67067927772999</v>
      </c>
      <c r="C62" s="209">
        <v>252.02063628546861</v>
      </c>
      <c r="D62" s="209">
        <v>255.54600171969051</v>
      </c>
      <c r="E62" s="209">
        <v>253.05245055889941</v>
      </c>
      <c r="F62" s="209">
        <v>258.1255374032674</v>
      </c>
      <c r="G62" s="209">
        <v>280.99742046431641</v>
      </c>
      <c r="H62" s="209">
        <v>277.30008598452281</v>
      </c>
      <c r="I62" s="209">
        <v>281.5993121238177</v>
      </c>
      <c r="J62" s="209">
        <v>260.87704213241608</v>
      </c>
      <c r="K62" s="209">
        <v>197.76440240756659</v>
      </c>
      <c r="L62" s="209">
        <v>205.932932072227</v>
      </c>
      <c r="M62" s="209">
        <v>258.38349097162512</v>
      </c>
      <c r="N62" s="209">
        <v>275.15047291487531</v>
      </c>
      <c r="O62" s="209">
        <v>267.06792777300092</v>
      </c>
      <c r="P62" s="209">
        <v>249.95700773860699</v>
      </c>
      <c r="Q62" s="209">
        <v>248.4952708512468</v>
      </c>
      <c r="R62" s="209">
        <v>252.36457437661221</v>
      </c>
      <c r="S62" s="209">
        <v>255.54600171969051</v>
      </c>
      <c r="T62" s="209">
        <v>258.21152192605331</v>
      </c>
      <c r="U62" s="209">
        <v>244.11006018916589</v>
      </c>
      <c r="V62" s="209">
        <v>239.46689595872741</v>
      </c>
      <c r="W62" s="209">
        <v>246.0017196904557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331.77884780739453</v>
      </c>
      <c r="C63" s="286">
        <f t="shared" si="18"/>
        <v>322.53697334479784</v>
      </c>
      <c r="D63" s="286">
        <f t="shared" si="18"/>
        <v>320.20773860705083</v>
      </c>
      <c r="E63" s="286">
        <f t="shared" si="18"/>
        <v>316.82192605331045</v>
      </c>
      <c r="F63" s="286">
        <f t="shared" si="18"/>
        <v>317.65503009458291</v>
      </c>
      <c r="G63" s="286">
        <f t="shared" si="18"/>
        <v>349.92545141874456</v>
      </c>
      <c r="H63" s="286">
        <f t="shared" si="18"/>
        <v>345.84995700773845</v>
      </c>
      <c r="I63" s="286">
        <f t="shared" si="18"/>
        <v>349.74393809114372</v>
      </c>
      <c r="J63" s="286">
        <f t="shared" si="18"/>
        <v>335.11702493551149</v>
      </c>
      <c r="K63" s="286">
        <f t="shared" si="18"/>
        <v>259.27437661220984</v>
      </c>
      <c r="L63" s="286">
        <f t="shared" si="18"/>
        <v>272.98658641444536</v>
      </c>
      <c r="M63" s="286">
        <f t="shared" si="18"/>
        <v>319.74634565778149</v>
      </c>
      <c r="N63" s="286">
        <f t="shared" si="18"/>
        <v>342.05666380051605</v>
      </c>
      <c r="O63" s="286">
        <f t="shared" si="18"/>
        <v>332.33576956147897</v>
      </c>
      <c r="P63" s="286">
        <f t="shared" si="18"/>
        <v>318.17360275150463</v>
      </c>
      <c r="Q63" s="286">
        <f t="shared" si="18"/>
        <v>316.77601031814277</v>
      </c>
      <c r="R63" s="286">
        <f t="shared" si="18"/>
        <v>323.55580395528807</v>
      </c>
      <c r="S63" s="286">
        <f t="shared" si="18"/>
        <v>327.17919174548581</v>
      </c>
      <c r="T63" s="286">
        <f t="shared" si="18"/>
        <v>331.38151332760111</v>
      </c>
      <c r="U63" s="286">
        <f t="shared" si="18"/>
        <v>318.79621668099742</v>
      </c>
      <c r="V63" s="286">
        <f t="shared" si="18"/>
        <v>314.12502149613061</v>
      </c>
      <c r="W63" s="286">
        <f t="shared" si="18"/>
        <v>322.87996560619092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173.07864382813622</v>
      </c>
      <c r="C65" s="284">
        <f t="shared" si="19"/>
        <v>149.01128202943298</v>
      </c>
      <c r="D65" s="284">
        <f t="shared" si="19"/>
        <v>143.1683643134339</v>
      </c>
      <c r="E65" s="284">
        <f t="shared" si="19"/>
        <v>145.53024443473836</v>
      </c>
      <c r="F65" s="284">
        <f t="shared" si="19"/>
        <v>140.87382742237864</v>
      </c>
      <c r="G65" s="284">
        <f t="shared" si="19"/>
        <v>152.89789427213836</v>
      </c>
      <c r="H65" s="284">
        <f t="shared" si="19"/>
        <v>151.94089405721769</v>
      </c>
      <c r="I65" s="284">
        <f t="shared" si="19"/>
        <v>150.73914984271119</v>
      </c>
      <c r="J65" s="284">
        <f t="shared" si="19"/>
        <v>158.88278055403077</v>
      </c>
      <c r="K65" s="284">
        <f t="shared" si="19"/>
        <v>97.054474371505407</v>
      </c>
      <c r="L65" s="284">
        <f t="shared" si="19"/>
        <v>125.01102295304008</v>
      </c>
      <c r="M65" s="284">
        <f t="shared" si="19"/>
        <v>150.54960972484821</v>
      </c>
      <c r="N65" s="284">
        <f t="shared" si="19"/>
        <v>169.03161901169526</v>
      </c>
      <c r="O65" s="284">
        <f t="shared" si="19"/>
        <v>167.26227120603158</v>
      </c>
      <c r="P65" s="284">
        <f t="shared" si="19"/>
        <v>142.87754306313681</v>
      </c>
      <c r="Q65" s="284">
        <f t="shared" si="19"/>
        <v>152.5475478777017</v>
      </c>
      <c r="R65" s="284">
        <f t="shared" si="19"/>
        <v>157.8766632037148</v>
      </c>
      <c r="S65" s="284">
        <f t="shared" si="19"/>
        <v>156.75167409303711</v>
      </c>
      <c r="T65" s="284">
        <f t="shared" si="19"/>
        <v>158.4855915863678</v>
      </c>
      <c r="U65" s="284">
        <f t="shared" si="19"/>
        <v>156.7053610739583</v>
      </c>
      <c r="V65" s="284">
        <f t="shared" si="19"/>
        <v>144.46927150587851</v>
      </c>
      <c r="W65" s="284">
        <f t="shared" si="19"/>
        <v>153.99483680234201</v>
      </c>
      <c r="DA65" s="94"/>
    </row>
    <row r="66" spans="1:105" ht="12" customHeight="1" x14ac:dyDescent="0.25">
      <c r="A66" s="44" t="s">
        <v>44</v>
      </c>
      <c r="B66" s="284">
        <f>NFM_fec!B34</f>
        <v>167.70304909672629</v>
      </c>
      <c r="C66" s="284">
        <f>NFM_fec!C34</f>
        <v>144.59833940357751</v>
      </c>
      <c r="D66" s="284">
        <f>NFM_fec!D34</f>
        <v>138.38192919375939</v>
      </c>
      <c r="E66" s="284">
        <f>NFM_fec!E34</f>
        <v>140.5011062568301</v>
      </c>
      <c r="F66" s="284">
        <f>NFM_fec!F34</f>
        <v>136.17143216942571</v>
      </c>
      <c r="G66" s="284">
        <f>NFM_fec!G34</f>
        <v>147.80798524897301</v>
      </c>
      <c r="H66" s="284">
        <f>NFM_fec!H34</f>
        <v>146.50116769472001</v>
      </c>
      <c r="I66" s="284">
        <f>NFM_fec!I34</f>
        <v>145.17273631277919</v>
      </c>
      <c r="J66" s="284">
        <f>NFM_fec!J34</f>
        <v>153.74063977503781</v>
      </c>
      <c r="K66" s="284">
        <f>NFM_fec!K34</f>
        <v>92.399354260996247</v>
      </c>
      <c r="L66" s="284">
        <f>NFM_fec!L34</f>
        <v>120.60007167141841</v>
      </c>
      <c r="M66" s="284">
        <f>NFM_fec!M34</f>
        <v>146.07334623225569</v>
      </c>
      <c r="N66" s="284">
        <f>NFM_fec!N34</f>
        <v>164.3466987535534</v>
      </c>
      <c r="O66" s="284">
        <f>NFM_fec!O34</f>
        <v>162.8545036921106</v>
      </c>
      <c r="P66" s="284">
        <f>NFM_fec!P34</f>
        <v>142.87754306313681</v>
      </c>
      <c r="Q66" s="284">
        <f>NFM_fec!Q34</f>
        <v>152.5475478777017</v>
      </c>
      <c r="R66" s="284">
        <f>NFM_fec!R34</f>
        <v>157.8766632037148</v>
      </c>
      <c r="S66" s="284">
        <f>NFM_fec!S34</f>
        <v>156.75167409303711</v>
      </c>
      <c r="T66" s="284">
        <f>NFM_fec!T34</f>
        <v>158.4855915863678</v>
      </c>
      <c r="U66" s="284">
        <f>NFM_fec!U34</f>
        <v>156.7053610739583</v>
      </c>
      <c r="V66" s="284">
        <f>NFM_fec!V34</f>
        <v>144.46927150587851</v>
      </c>
      <c r="W66" s="284">
        <f>NFM_fec!W34</f>
        <v>153.99483680234201</v>
      </c>
      <c r="DA66" s="94"/>
    </row>
    <row r="67" spans="1:105" ht="12" customHeight="1" x14ac:dyDescent="0.25">
      <c r="A67" s="44" t="s">
        <v>81</v>
      </c>
      <c r="B67" s="284">
        <f>NFM_fec!B72</f>
        <v>5.3755947314099366</v>
      </c>
      <c r="C67" s="284">
        <f>NFM_fec!C72</f>
        <v>4.4129426258554574</v>
      </c>
      <c r="D67" s="284">
        <f>NFM_fec!D72</f>
        <v>4.7864351196745112</v>
      </c>
      <c r="E67" s="284">
        <f>NFM_fec!E72</f>
        <v>5.0291381779082593</v>
      </c>
      <c r="F67" s="284">
        <f>NFM_fec!F72</f>
        <v>4.70239525295292</v>
      </c>
      <c r="G67" s="284">
        <f>NFM_fec!G72</f>
        <v>5.0899090231653563</v>
      </c>
      <c r="H67" s="284">
        <f>NFM_fec!H72</f>
        <v>5.4397263624976908</v>
      </c>
      <c r="I67" s="284">
        <f>NFM_fec!I72</f>
        <v>5.5664135299319799</v>
      </c>
      <c r="J67" s="284">
        <f>NFM_fec!J72</f>
        <v>5.1421407789929567</v>
      </c>
      <c r="K67" s="284">
        <f>NFM_fec!K72</f>
        <v>4.6551201105091584</v>
      </c>
      <c r="L67" s="284">
        <f>NFM_fec!L72</f>
        <v>4.4109512816216716</v>
      </c>
      <c r="M67" s="284">
        <f>NFM_fec!M72</f>
        <v>4.4762634925925084</v>
      </c>
      <c r="N67" s="284">
        <f>NFM_fec!N72</f>
        <v>4.684920258141851</v>
      </c>
      <c r="O67" s="284">
        <f>NFM_fec!O72</f>
        <v>4.4077675139209953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158.7002039792583</v>
      </c>
      <c r="C68" s="244">
        <f>NFM_fec!C115</f>
        <v>173.5256913153649</v>
      </c>
      <c r="D68" s="244">
        <f>NFM_fec!D115</f>
        <v>177.0393742936169</v>
      </c>
      <c r="E68" s="244">
        <f>NFM_fec!E115</f>
        <v>171.29168161857211</v>
      </c>
      <c r="F68" s="244">
        <f>NFM_fec!F115</f>
        <v>176.7812026722043</v>
      </c>
      <c r="G68" s="244">
        <f>NFM_fec!G115</f>
        <v>197.0275571466062</v>
      </c>
      <c r="H68" s="244">
        <f>NFM_fec!H115</f>
        <v>193.90906295052079</v>
      </c>
      <c r="I68" s="244">
        <f>NFM_fec!I115</f>
        <v>199.0047882484325</v>
      </c>
      <c r="J68" s="244">
        <f>NFM_fec!J115</f>
        <v>176.23424438148069</v>
      </c>
      <c r="K68" s="244">
        <f>NFM_fec!K115</f>
        <v>162.21990224070441</v>
      </c>
      <c r="L68" s="244">
        <f>NFM_fec!L115</f>
        <v>147.9755634614053</v>
      </c>
      <c r="M68" s="244">
        <f>NFM_fec!M115</f>
        <v>169.19673593293331</v>
      </c>
      <c r="N68" s="244">
        <f>NFM_fec!N115</f>
        <v>173.02504478882079</v>
      </c>
      <c r="O68" s="244">
        <f>NFM_fec!O115</f>
        <v>165.07349835544741</v>
      </c>
      <c r="P68" s="244">
        <f>NFM_fec!P115</f>
        <v>175.29605968836779</v>
      </c>
      <c r="Q68" s="244">
        <f>NFM_fec!Q115</f>
        <v>164.22846244044109</v>
      </c>
      <c r="R68" s="244">
        <f>NFM_fec!R115</f>
        <v>165.6791407515733</v>
      </c>
      <c r="S68" s="244">
        <f>NFM_fec!S115</f>
        <v>170.4275176524487</v>
      </c>
      <c r="T68" s="244">
        <f>NFM_fec!T115</f>
        <v>172.89592174123331</v>
      </c>
      <c r="U68" s="244">
        <f>NFM_fec!U115</f>
        <v>162.09085560703909</v>
      </c>
      <c r="V68" s="244">
        <f>NFM_fec!V115</f>
        <v>169.6557499902521</v>
      </c>
      <c r="W68" s="244">
        <f>NFM_fec!W115</f>
        <v>168.88512880384889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688.67398037030591</v>
      </c>
      <c r="C70" s="205">
        <f t="shared" si="20"/>
        <v>624.47100051090911</v>
      </c>
      <c r="D70" s="205">
        <f t="shared" si="20"/>
        <v>617.00461903195855</v>
      </c>
      <c r="E70" s="205">
        <f t="shared" si="20"/>
        <v>600.11671932568322</v>
      </c>
      <c r="F70" s="205">
        <f t="shared" si="20"/>
        <v>592.93341524460266</v>
      </c>
      <c r="G70" s="205">
        <f t="shared" si="20"/>
        <v>639.98202693312226</v>
      </c>
      <c r="H70" s="205">
        <f t="shared" si="20"/>
        <v>614.61873996835254</v>
      </c>
      <c r="I70" s="205">
        <f t="shared" si="20"/>
        <v>637.04153411908328</v>
      </c>
      <c r="J70" s="205">
        <f t="shared" si="20"/>
        <v>670.96687572222231</v>
      </c>
      <c r="K70" s="205">
        <f t="shared" si="20"/>
        <v>597.11073012232714</v>
      </c>
      <c r="L70" s="205">
        <f t="shared" si="20"/>
        <v>635.31868001980513</v>
      </c>
      <c r="M70" s="205">
        <f t="shared" si="20"/>
        <v>633.62167431432079</v>
      </c>
      <c r="N70" s="205">
        <f t="shared" si="20"/>
        <v>739.2350658664584</v>
      </c>
      <c r="O70" s="205">
        <f t="shared" si="20"/>
        <v>729.53842683676339</v>
      </c>
      <c r="P70" s="205">
        <f t="shared" si="20"/>
        <v>700.57898111715735</v>
      </c>
      <c r="Q70" s="205">
        <f t="shared" si="20"/>
        <v>727.11716131662024</v>
      </c>
      <c r="R70" s="205">
        <f t="shared" si="20"/>
        <v>710.54378519020077</v>
      </c>
      <c r="S70" s="205">
        <f t="shared" si="20"/>
        <v>784.90836360967683</v>
      </c>
      <c r="T70" s="205">
        <f t="shared" si="20"/>
        <v>796.36026838510327</v>
      </c>
      <c r="U70" s="205">
        <f t="shared" si="20"/>
        <v>750.34690720564049</v>
      </c>
      <c r="V70" s="205">
        <f t="shared" si="20"/>
        <v>760.3046574280155</v>
      </c>
      <c r="W70" s="205">
        <f t="shared" si="20"/>
        <v>729.28972157802798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305.86444127811387</v>
      </c>
      <c r="C71" s="215">
        <f>NFM_emi!C5+(NFM_emi!C34-NFM_emi!C70)+NFM_emi!C72+(NFM_emi!C115-NFM_emi!C158)</f>
        <v>242.3293354787121</v>
      </c>
      <c r="D71" s="215">
        <f>NFM_emi!D5+(NFM_emi!D34-NFM_emi!D70)+NFM_emi!D72+(NFM_emi!D115-NFM_emi!D158)</f>
        <v>226.68246323666756</v>
      </c>
      <c r="E71" s="215">
        <f>NFM_emi!E5+(NFM_emi!E34-NFM_emi!E70)+NFM_emi!E72+(NFM_emi!E115-NFM_emi!E158)</f>
        <v>222.08209739703224</v>
      </c>
      <c r="F71" s="215">
        <f>NFM_emi!F5+(NFM_emi!F34-NFM_emi!F70)+NFM_emi!F72+(NFM_emi!F115-NFM_emi!F158)</f>
        <v>206.69892083853671</v>
      </c>
      <c r="G71" s="215">
        <f>NFM_emi!G5+(NFM_emi!G34-NFM_emi!G70)+NFM_emi!G72+(NFM_emi!G115-NFM_emi!G158)</f>
        <v>252.31364459762725</v>
      </c>
      <c r="H71" s="215">
        <f>NFM_emi!H5+(NFM_emi!H34-NFM_emi!H70)+NFM_emi!H72+(NFM_emi!H115-NFM_emi!H158)</f>
        <v>247.77870191777058</v>
      </c>
      <c r="I71" s="215">
        <f>NFM_emi!I5+(NFM_emi!I34-NFM_emi!I70)+NFM_emi!I72+(NFM_emi!I115-NFM_emi!I158)</f>
        <v>248.00834159788332</v>
      </c>
      <c r="J71" s="215">
        <f>NFM_emi!J5+(NFM_emi!J34-NFM_emi!J70)+NFM_emi!J72+(NFM_emi!J115-NFM_emi!J158)</f>
        <v>274.5510411581883</v>
      </c>
      <c r="K71" s="215">
        <f>NFM_emi!K5+(NFM_emi!K34-NFM_emi!K70)+NFM_emi!K72+(NFM_emi!K115-NFM_emi!K158)</f>
        <v>234.13459463805719</v>
      </c>
      <c r="L71" s="215">
        <f>NFM_emi!L5+(NFM_emi!L34-NFM_emi!L70)+NFM_emi!L72+(NFM_emi!L115-NFM_emi!L158)</f>
        <v>246.16188215737819</v>
      </c>
      <c r="M71" s="215">
        <f>NFM_emi!M5+(NFM_emi!M34-NFM_emi!M70)+NFM_emi!M72+(NFM_emi!M115-NFM_emi!M158)</f>
        <v>225.72675755750478</v>
      </c>
      <c r="N71" s="215">
        <f>NFM_emi!N5+(NFM_emi!N34-NFM_emi!N70)+NFM_emi!N72+(NFM_emi!N115-NFM_emi!N158)</f>
        <v>246.92600267813646</v>
      </c>
      <c r="O71" s="215">
        <f>NFM_emi!O5+(NFM_emi!O34-NFM_emi!O70)+NFM_emi!O72+(NFM_emi!O115-NFM_emi!O158)</f>
        <v>238.33435823676322</v>
      </c>
      <c r="P71" s="215">
        <f>NFM_emi!P5+(NFM_emi!P34-NFM_emi!P70)+NFM_emi!P72+(NFM_emi!P115-NFM_emi!P158)</f>
        <v>252.45507851715729</v>
      </c>
      <c r="Q71" s="215">
        <f>NFM_emi!Q5+(NFM_emi!Q34-NFM_emi!Q70)+NFM_emi!Q72+(NFM_emi!Q115-NFM_emi!Q158)</f>
        <v>252.36712079802186</v>
      </c>
      <c r="R71" s="215">
        <f>NFM_emi!R5+(NFM_emi!R34-NFM_emi!R70)+NFM_emi!R72+(NFM_emi!R115-NFM_emi!R158)</f>
        <v>257.69848427875297</v>
      </c>
      <c r="S71" s="215">
        <f>NFM_emi!S5+(NFM_emi!S34-NFM_emi!S70)+NFM_emi!S72+(NFM_emi!S115-NFM_emi!S158)</f>
        <v>258.96941027772209</v>
      </c>
      <c r="T71" s="215">
        <f>NFM_emi!T5+(NFM_emi!T34-NFM_emi!T70)+NFM_emi!T72+(NFM_emi!T115-NFM_emi!T158)</f>
        <v>261.79453295733674</v>
      </c>
      <c r="U71" s="215">
        <f>NFM_emi!U5+(NFM_emi!U34-NFM_emi!U70)+NFM_emi!U72+(NFM_emi!U115-NFM_emi!U158)</f>
        <v>268.09981703748701</v>
      </c>
      <c r="V71" s="215">
        <f>NFM_emi!V5+(NFM_emi!V34-NFM_emi!V70)+NFM_emi!V72+(NFM_emi!V115-NFM_emi!V158)</f>
        <v>272.71950191874635</v>
      </c>
      <c r="W71" s="215">
        <f>NFM_emi!W5+(NFM_emi!W34-NFM_emi!W70)+NFM_emi!W72+(NFM_emi!W115-NFM_emi!W158)</f>
        <v>277.49674835747396</v>
      </c>
      <c r="DA71" s="85"/>
    </row>
    <row r="72" spans="1:105" ht="12" customHeight="1" x14ac:dyDescent="0.25">
      <c r="A72" s="14" t="s">
        <v>147</v>
      </c>
      <c r="B72" s="206">
        <f>NFM_emi!B70+NFM_emi!B158</f>
        <v>382.80953909219204</v>
      </c>
      <c r="C72" s="206">
        <f>NFM_emi!C70+NFM_emi!C158</f>
        <v>382.14166503219701</v>
      </c>
      <c r="D72" s="206">
        <f>NFM_emi!D70+NFM_emi!D158</f>
        <v>390.322155795291</v>
      </c>
      <c r="E72" s="206">
        <f>NFM_emi!E70+NFM_emi!E158</f>
        <v>378.03462192865101</v>
      </c>
      <c r="F72" s="206">
        <f>NFM_emi!F70+NFM_emi!F158</f>
        <v>386.23449440606601</v>
      </c>
      <c r="G72" s="206">
        <f>NFM_emi!G70+NFM_emi!G158</f>
        <v>387.66838233549504</v>
      </c>
      <c r="H72" s="206">
        <f>NFM_emi!H70+NFM_emi!H158</f>
        <v>366.840038050582</v>
      </c>
      <c r="I72" s="206">
        <f>NFM_emi!I70+NFM_emi!I158</f>
        <v>389.03319252120002</v>
      </c>
      <c r="J72" s="206">
        <f>NFM_emi!J70+NFM_emi!J158</f>
        <v>396.41583456403396</v>
      </c>
      <c r="K72" s="206">
        <f>NFM_emi!K70+NFM_emi!K158</f>
        <v>362.97613548427</v>
      </c>
      <c r="L72" s="206">
        <f>NFM_emi!L70+NFM_emi!L158</f>
        <v>389.15679786242697</v>
      </c>
      <c r="M72" s="206">
        <f>NFM_emi!M70+NFM_emi!M158</f>
        <v>407.89491675681597</v>
      </c>
      <c r="N72" s="206">
        <f>NFM_emi!N70+NFM_emi!N158</f>
        <v>492.309063188322</v>
      </c>
      <c r="O72" s="206">
        <f>NFM_emi!O70+NFM_emi!O158</f>
        <v>491.20406860000014</v>
      </c>
      <c r="P72" s="206">
        <f>NFM_emi!P70+NFM_emi!P158</f>
        <v>448.12390260000006</v>
      </c>
      <c r="Q72" s="206">
        <f>NFM_emi!Q70+NFM_emi!Q158</f>
        <v>474.75004051859838</v>
      </c>
      <c r="R72" s="206">
        <f>NFM_emi!R70+NFM_emi!R158</f>
        <v>452.84530091144779</v>
      </c>
      <c r="S72" s="206">
        <f>NFM_emi!S70+NFM_emi!S158</f>
        <v>525.93895333195474</v>
      </c>
      <c r="T72" s="206">
        <f>NFM_emi!T70+NFM_emi!T158</f>
        <v>534.56573542776653</v>
      </c>
      <c r="U72" s="206">
        <f>NFM_emi!U70+NFM_emi!U158</f>
        <v>482.24709016815348</v>
      </c>
      <c r="V72" s="206">
        <f>NFM_emi!V70+NFM_emi!V158</f>
        <v>487.58515550926916</v>
      </c>
      <c r="W72" s="206">
        <f>NFM_emi!W70+NFM_emi!W158</f>
        <v>451.79297322055402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688.67398037030591</v>
      </c>
      <c r="C73" s="212">
        <f t="shared" si="21"/>
        <v>624.47100051090911</v>
      </c>
      <c r="D73" s="212">
        <f t="shared" si="21"/>
        <v>617.00461903195855</v>
      </c>
      <c r="E73" s="212">
        <f t="shared" si="21"/>
        <v>600.11671932568322</v>
      </c>
      <c r="F73" s="212">
        <f t="shared" si="21"/>
        <v>592.93341524460266</v>
      </c>
      <c r="G73" s="212">
        <f t="shared" si="21"/>
        <v>639.98202693312226</v>
      </c>
      <c r="H73" s="212">
        <f t="shared" si="21"/>
        <v>614.61873996835254</v>
      </c>
      <c r="I73" s="212">
        <f t="shared" si="21"/>
        <v>637.04153411908328</v>
      </c>
      <c r="J73" s="212">
        <f t="shared" si="21"/>
        <v>670.96687572222231</v>
      </c>
      <c r="K73" s="212">
        <f t="shared" si="21"/>
        <v>597.11073012232714</v>
      </c>
      <c r="L73" s="212">
        <f t="shared" si="21"/>
        <v>635.31868001980524</v>
      </c>
      <c r="M73" s="212">
        <f t="shared" si="21"/>
        <v>633.62167431432079</v>
      </c>
      <c r="N73" s="212">
        <f t="shared" si="21"/>
        <v>739.2350658664584</v>
      </c>
      <c r="O73" s="212">
        <f t="shared" si="21"/>
        <v>729.53842683676339</v>
      </c>
      <c r="P73" s="212">
        <f t="shared" si="21"/>
        <v>700.57898111715735</v>
      </c>
      <c r="Q73" s="212">
        <f t="shared" si="21"/>
        <v>727.11716131662024</v>
      </c>
      <c r="R73" s="212">
        <f t="shared" si="21"/>
        <v>710.54378519020077</v>
      </c>
      <c r="S73" s="212">
        <f t="shared" si="21"/>
        <v>784.90836360967683</v>
      </c>
      <c r="T73" s="212">
        <f t="shared" si="21"/>
        <v>796.36026838510327</v>
      </c>
      <c r="U73" s="212">
        <f t="shared" si="21"/>
        <v>750.34690720564049</v>
      </c>
      <c r="V73" s="212">
        <f t="shared" si="21"/>
        <v>760.3046574280155</v>
      </c>
      <c r="W73" s="212">
        <f t="shared" si="21"/>
        <v>729.28972157802787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184.19071097343939</v>
      </c>
      <c r="C75" s="284">
        <f t="shared" si="22"/>
        <v>170.22305518368626</v>
      </c>
      <c r="D75" s="284">
        <f t="shared" si="22"/>
        <v>166.94642961862729</v>
      </c>
      <c r="E75" s="284">
        <f t="shared" si="22"/>
        <v>164.20276979884946</v>
      </c>
      <c r="F75" s="284">
        <f t="shared" si="22"/>
        <v>160.69942962613652</v>
      </c>
      <c r="G75" s="284">
        <f t="shared" si="22"/>
        <v>168.07300790637964</v>
      </c>
      <c r="H75" s="284">
        <f t="shared" si="22"/>
        <v>167.11893056566535</v>
      </c>
      <c r="I75" s="284">
        <f t="shared" si="22"/>
        <v>163.58231747641915</v>
      </c>
      <c r="J75" s="284">
        <f t="shared" si="22"/>
        <v>143.04889524214965</v>
      </c>
      <c r="K75" s="284">
        <f t="shared" si="22"/>
        <v>114.89048489630483</v>
      </c>
      <c r="L75" s="284">
        <f t="shared" si="22"/>
        <v>159.41199716783723</v>
      </c>
      <c r="M75" s="284">
        <f t="shared" si="22"/>
        <v>182.92132339317197</v>
      </c>
      <c r="N75" s="284">
        <f t="shared" si="22"/>
        <v>228.14425347803706</v>
      </c>
      <c r="O75" s="284">
        <f t="shared" si="22"/>
        <v>226.31660489644037</v>
      </c>
      <c r="P75" s="284">
        <f t="shared" si="22"/>
        <v>194.39174649436066</v>
      </c>
      <c r="Q75" s="284">
        <f t="shared" si="22"/>
        <v>204.36390123521494</v>
      </c>
      <c r="R75" s="284">
        <f t="shared" si="22"/>
        <v>215.9902095307329</v>
      </c>
      <c r="S75" s="284">
        <f t="shared" si="22"/>
        <v>230.98837526742301</v>
      </c>
      <c r="T75" s="284">
        <f t="shared" si="22"/>
        <v>213.03142332165223</v>
      </c>
      <c r="U75" s="284">
        <f t="shared" si="22"/>
        <v>204.41166826228599</v>
      </c>
      <c r="V75" s="284">
        <f t="shared" si="22"/>
        <v>196.25922093313613</v>
      </c>
      <c r="W75" s="284">
        <f t="shared" si="22"/>
        <v>200.11745389780282</v>
      </c>
      <c r="DA75" s="94"/>
    </row>
    <row r="76" spans="1:105" ht="12" customHeight="1" x14ac:dyDescent="0.25">
      <c r="A76" s="44" t="s">
        <v>44</v>
      </c>
      <c r="B76" s="284">
        <f>NFM_emi!B$34</f>
        <v>176.86055250277201</v>
      </c>
      <c r="C76" s="284">
        <f>NFM_emi!C$34</f>
        <v>165.53678661063583</v>
      </c>
      <c r="D76" s="284">
        <f>NFM_emi!D$34</f>
        <v>162.35058137243783</v>
      </c>
      <c r="E76" s="284">
        <f>NFM_emi!E$34</f>
        <v>159.21463394499136</v>
      </c>
      <c r="F76" s="284">
        <f>NFM_emi!F$34</f>
        <v>156.36634095525091</v>
      </c>
      <c r="G76" s="284">
        <f>NFM_emi!G$34</f>
        <v>162.74956860202008</v>
      </c>
      <c r="H76" s="284">
        <f>NFM_emi!H$34</f>
        <v>161.4324418773779</v>
      </c>
      <c r="I76" s="284">
        <f>NFM_emi!I$34</f>
        <v>157.93792704177361</v>
      </c>
      <c r="J76" s="284">
        <f>NFM_emi!J$34</f>
        <v>137.09430608506744</v>
      </c>
      <c r="K76" s="284">
        <f>NFM_emi!K$34</f>
        <v>109.88665632552414</v>
      </c>
      <c r="L76" s="284">
        <f>NFM_emi!L$34</f>
        <v>153.98307325278614</v>
      </c>
      <c r="M76" s="284">
        <f>NFM_emi!M$34</f>
        <v>178.13873631880668</v>
      </c>
      <c r="N76" s="284">
        <f>NFM_emi!N$34</f>
        <v>222.93805848204687</v>
      </c>
      <c r="O76" s="284">
        <f>NFM_emi!O$34</f>
        <v>221.28805222981057</v>
      </c>
      <c r="P76" s="284">
        <f>NFM_emi!P$34</f>
        <v>194.39174649436066</v>
      </c>
      <c r="Q76" s="284">
        <f>NFM_emi!Q$34</f>
        <v>204.36390123521494</v>
      </c>
      <c r="R76" s="284">
        <f>NFM_emi!R$34</f>
        <v>215.9902095307329</v>
      </c>
      <c r="S76" s="284">
        <f>NFM_emi!S$34</f>
        <v>230.98837526742301</v>
      </c>
      <c r="T76" s="284">
        <f>NFM_emi!T$34</f>
        <v>213.03142332165223</v>
      </c>
      <c r="U76" s="284">
        <f>NFM_emi!U$34</f>
        <v>204.41166826228599</v>
      </c>
      <c r="V76" s="284">
        <f>NFM_emi!V$34</f>
        <v>196.25922093313613</v>
      </c>
      <c r="W76" s="284">
        <f>NFM_emi!W$34</f>
        <v>200.11745389780282</v>
      </c>
      <c r="DA76" s="94"/>
    </row>
    <row r="77" spans="1:105" ht="12" customHeight="1" x14ac:dyDescent="0.25">
      <c r="A77" s="44" t="s">
        <v>81</v>
      </c>
      <c r="B77" s="284">
        <f>NFM_emi!B$72</f>
        <v>7.3301584706673832</v>
      </c>
      <c r="C77" s="284">
        <f>NFM_emi!C$72</f>
        <v>4.6862685730504161</v>
      </c>
      <c r="D77" s="284">
        <f>NFM_emi!D$72</f>
        <v>4.5958482461894619</v>
      </c>
      <c r="E77" s="284">
        <f>NFM_emi!E$72</f>
        <v>4.9881358538580969</v>
      </c>
      <c r="F77" s="284">
        <f>NFM_emi!F$72</f>
        <v>4.3330886708856298</v>
      </c>
      <c r="G77" s="284">
        <f>NFM_emi!G$72</f>
        <v>5.3234393043595638</v>
      </c>
      <c r="H77" s="284">
        <f>NFM_emi!H$72</f>
        <v>5.6864886882874544</v>
      </c>
      <c r="I77" s="284">
        <f>NFM_emi!I$72</f>
        <v>5.6443904346455396</v>
      </c>
      <c r="J77" s="284">
        <f>NFM_emi!J$72</f>
        <v>5.9545891570822116</v>
      </c>
      <c r="K77" s="284">
        <f>NFM_emi!K$72</f>
        <v>5.0038285707806791</v>
      </c>
      <c r="L77" s="284">
        <f>NFM_emi!L$72</f>
        <v>5.428923915051092</v>
      </c>
      <c r="M77" s="284">
        <f>NFM_emi!M$72</f>
        <v>4.7825870743652867</v>
      </c>
      <c r="N77" s="284">
        <f>NFM_emi!N$72</f>
        <v>5.2061949959901916</v>
      </c>
      <c r="O77" s="284">
        <f>NFM_emi!O$72</f>
        <v>5.028552666629782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504.48326939686649</v>
      </c>
      <c r="C78" s="244">
        <f>NFM_emi!C$115</f>
        <v>454.24794532722285</v>
      </c>
      <c r="D78" s="244">
        <f>NFM_emi!D$115</f>
        <v>450.05818941333126</v>
      </c>
      <c r="E78" s="244">
        <f>NFM_emi!E$115</f>
        <v>435.91394952683379</v>
      </c>
      <c r="F78" s="244">
        <f>NFM_emi!F$115</f>
        <v>432.23398561846614</v>
      </c>
      <c r="G78" s="244">
        <f>NFM_emi!G$115</f>
        <v>471.90901902674261</v>
      </c>
      <c r="H78" s="244">
        <f>NFM_emi!H$115</f>
        <v>447.49980940268722</v>
      </c>
      <c r="I78" s="244">
        <f>NFM_emi!I$115</f>
        <v>473.45921664266416</v>
      </c>
      <c r="J78" s="244">
        <f>NFM_emi!J$115</f>
        <v>527.91798048007263</v>
      </c>
      <c r="K78" s="244">
        <f>NFM_emi!K$115</f>
        <v>482.22024522602237</v>
      </c>
      <c r="L78" s="244">
        <f>NFM_emi!L$115</f>
        <v>475.90668285196796</v>
      </c>
      <c r="M78" s="244">
        <f>NFM_emi!M$115</f>
        <v>450.70035092114881</v>
      </c>
      <c r="N78" s="244">
        <f>NFM_emi!N$115</f>
        <v>511.0908123884214</v>
      </c>
      <c r="O78" s="244">
        <f>NFM_emi!O$115</f>
        <v>503.22182194032297</v>
      </c>
      <c r="P78" s="244">
        <f>NFM_emi!P$115</f>
        <v>506.18723462279667</v>
      </c>
      <c r="Q78" s="244">
        <f>NFM_emi!Q$115</f>
        <v>522.7532600814053</v>
      </c>
      <c r="R78" s="244">
        <f>NFM_emi!R$115</f>
        <v>494.55357565946787</v>
      </c>
      <c r="S78" s="244">
        <f>NFM_emi!S$115</f>
        <v>553.91998834225387</v>
      </c>
      <c r="T78" s="244">
        <f>NFM_emi!T$115</f>
        <v>583.32884506345101</v>
      </c>
      <c r="U78" s="244">
        <f>NFM_emi!U$115</f>
        <v>545.93523894335453</v>
      </c>
      <c r="V78" s="244">
        <f>NFM_emi!V$115</f>
        <v>564.04543649487937</v>
      </c>
      <c r="W78" s="244">
        <f>NFM_emi!W$115</f>
        <v>529.1722676802251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2151.2221120683803</v>
      </c>
      <c r="C82" s="290">
        <f t="shared" si="24"/>
        <v>2231.5793786259442</v>
      </c>
      <c r="D82" s="290">
        <f t="shared" si="24"/>
        <v>2165.5380024067767</v>
      </c>
      <c r="E82" s="290">
        <f t="shared" si="24"/>
        <v>2032.8504786036001</v>
      </c>
      <c r="F82" s="290">
        <f t="shared" si="24"/>
        <v>2292.2681007505962</v>
      </c>
      <c r="G82" s="290">
        <f t="shared" si="24"/>
        <v>2416.6531585961516</v>
      </c>
      <c r="H82" s="290">
        <f t="shared" si="24"/>
        <v>2588.6373809788561</v>
      </c>
      <c r="I82" s="290">
        <f t="shared" si="24"/>
        <v>3440.8733623205526</v>
      </c>
      <c r="J82" s="290">
        <f t="shared" si="24"/>
        <v>2261.777834283037</v>
      </c>
      <c r="K82" s="290">
        <f t="shared" si="24"/>
        <v>1496.7512764307928</v>
      </c>
      <c r="L82" s="290">
        <f t="shared" si="24"/>
        <v>3029.5711515327071</v>
      </c>
      <c r="M82" s="290">
        <f t="shared" si="24"/>
        <v>3059.5000941098492</v>
      </c>
      <c r="N82" s="290">
        <f t="shared" si="24"/>
        <v>2989.4730713967756</v>
      </c>
      <c r="O82" s="290">
        <f t="shared" si="24"/>
        <v>2971.0107456333189</v>
      </c>
      <c r="P82" s="290">
        <f t="shared" si="24"/>
        <v>3824.0893635841371</v>
      </c>
      <c r="Q82" s="290">
        <f t="shared" si="24"/>
        <v>3682.7790690525994</v>
      </c>
      <c r="R82" s="290">
        <f t="shared" si="24"/>
        <v>3789.1443602791906</v>
      </c>
      <c r="S82" s="290">
        <f t="shared" si="24"/>
        <v>3823.9557781419398</v>
      </c>
      <c r="T82" s="290">
        <f t="shared" si="24"/>
        <v>3916.833391600775</v>
      </c>
      <c r="U82" s="290">
        <f t="shared" si="24"/>
        <v>3928.2208996645227</v>
      </c>
      <c r="V82" s="290">
        <f t="shared" si="24"/>
        <v>3811.6542789698492</v>
      </c>
      <c r="W82" s="290">
        <f t="shared" si="24"/>
        <v>3629.8864353656804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568.64431373282332</v>
      </c>
      <c r="C83" s="291">
        <f t="shared" si="25"/>
        <v>401.50147683398507</v>
      </c>
      <c r="D83" s="291">
        <f t="shared" si="25"/>
        <v>368.54495646914114</v>
      </c>
      <c r="E83" s="291">
        <f t="shared" si="25"/>
        <v>362.19717000963067</v>
      </c>
      <c r="F83" s="291">
        <f t="shared" si="25"/>
        <v>374.48598357751411</v>
      </c>
      <c r="G83" s="291">
        <f t="shared" si="25"/>
        <v>386.67852961844221</v>
      </c>
      <c r="H83" s="291">
        <f t="shared" si="25"/>
        <v>416.83907704484091</v>
      </c>
      <c r="I83" s="291">
        <f t="shared" si="25"/>
        <v>539.18526962919168</v>
      </c>
      <c r="J83" s="291">
        <f t="shared" si="25"/>
        <v>423.93095961045202</v>
      </c>
      <c r="K83" s="291">
        <f t="shared" si="25"/>
        <v>343.239751953189</v>
      </c>
      <c r="L83" s="291">
        <f t="shared" si="25"/>
        <v>758.94811126573825</v>
      </c>
      <c r="M83" s="291">
        <f t="shared" si="25"/>
        <v>722.10942684414294</v>
      </c>
      <c r="N83" s="291">
        <f t="shared" si="25"/>
        <v>706.76096801696099</v>
      </c>
      <c r="O83" s="291">
        <f t="shared" si="25"/>
        <v>600.58289827732176</v>
      </c>
      <c r="P83" s="291">
        <f t="shared" si="25"/>
        <v>667.82169410617303</v>
      </c>
      <c r="Q83" s="291">
        <f t="shared" si="25"/>
        <v>530.50771219876174</v>
      </c>
      <c r="R83" s="291">
        <f t="shared" si="25"/>
        <v>152.78045002833429</v>
      </c>
      <c r="S83" s="291">
        <f t="shared" si="25"/>
        <v>395.45543611538147</v>
      </c>
      <c r="T83" s="291">
        <f t="shared" si="25"/>
        <v>663.40493564047563</v>
      </c>
      <c r="U83" s="291">
        <f t="shared" si="25"/>
        <v>837.82880853412428</v>
      </c>
      <c r="V83" s="291">
        <f t="shared" si="25"/>
        <v>859.10798833318222</v>
      </c>
      <c r="W83" s="291">
        <f t="shared" si="25"/>
        <v>822.88307863483692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1.3649735317676359</v>
      </c>
      <c r="C86" s="293">
        <f t="shared" si="27"/>
        <v>1.1751678393488405</v>
      </c>
      <c r="D86" s="293">
        <f t="shared" si="27"/>
        <v>1.1132843259209479</v>
      </c>
      <c r="E86" s="293">
        <f t="shared" si="27"/>
        <v>1.109224424045262</v>
      </c>
      <c r="F86" s="293">
        <f t="shared" si="27"/>
        <v>1.0803207624415538</v>
      </c>
      <c r="G86" s="293">
        <f t="shared" si="27"/>
        <v>1.1556908108249309</v>
      </c>
      <c r="H86" s="293">
        <f t="shared" si="27"/>
        <v>1.1406974028319647</v>
      </c>
      <c r="I86" s="293">
        <f t="shared" si="27"/>
        <v>1.159531921867009</v>
      </c>
      <c r="J86" s="293">
        <f t="shared" si="27"/>
        <v>1.1033526427363247</v>
      </c>
      <c r="K86" s="293">
        <f t="shared" si="27"/>
        <v>0.97338703385390746</v>
      </c>
      <c r="L86" s="293">
        <f t="shared" si="27"/>
        <v>1.0163497801060168</v>
      </c>
      <c r="M86" s="293">
        <f t="shared" si="27"/>
        <v>1.0677277285450228</v>
      </c>
      <c r="N86" s="293">
        <f t="shared" si="27"/>
        <v>1.0630919434697814</v>
      </c>
      <c r="O86" s="293">
        <f t="shared" si="27"/>
        <v>1.0388960944474011</v>
      </c>
      <c r="P86" s="293">
        <f t="shared" si="27"/>
        <v>1.2644030359569629</v>
      </c>
      <c r="Q86" s="293">
        <f t="shared" si="27"/>
        <v>1.3150650679112217</v>
      </c>
      <c r="R86" s="293">
        <f t="shared" si="27"/>
        <v>1.2731988968041517</v>
      </c>
      <c r="S86" s="293">
        <f t="shared" si="27"/>
        <v>1.2744038544149359</v>
      </c>
      <c r="T86" s="293">
        <f t="shared" si="27"/>
        <v>1.2678847326909424</v>
      </c>
      <c r="U86" s="293">
        <f t="shared" si="27"/>
        <v>1.3058780089496524</v>
      </c>
      <c r="V86" s="293">
        <f t="shared" si="27"/>
        <v>1.2347800983408419</v>
      </c>
      <c r="W86" s="293">
        <f t="shared" si="27"/>
        <v>1.2418938451801775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1.6637207251659354</v>
      </c>
      <c r="C87" s="293">
        <f t="shared" si="28"/>
        <v>1.4204159076972251</v>
      </c>
      <c r="D87" s="293">
        <f t="shared" si="28"/>
        <v>1.3755658965582445</v>
      </c>
      <c r="E87" s="293">
        <f t="shared" si="28"/>
        <v>1.3883508523402184</v>
      </c>
      <c r="F87" s="293">
        <f t="shared" si="28"/>
        <v>1.3429135322428571</v>
      </c>
      <c r="G87" s="293">
        <f t="shared" si="28"/>
        <v>1.4448483406546726</v>
      </c>
      <c r="H87" s="293">
        <f t="shared" si="28"/>
        <v>1.4476399969833993</v>
      </c>
      <c r="I87" s="293">
        <f t="shared" si="28"/>
        <v>1.4813544521712163</v>
      </c>
      <c r="J87" s="293">
        <f t="shared" si="28"/>
        <v>1.3726842837056947</v>
      </c>
      <c r="K87" s="293">
        <f t="shared" si="28"/>
        <v>1.3255200875221818</v>
      </c>
      <c r="L87" s="293">
        <f t="shared" si="28"/>
        <v>1.2967749642088</v>
      </c>
      <c r="M87" s="293">
        <f t="shared" si="28"/>
        <v>1.3159760921824837</v>
      </c>
      <c r="N87" s="293">
        <f t="shared" si="28"/>
        <v>1.2740054166942123</v>
      </c>
      <c r="O87" s="293">
        <f t="shared" si="28"/>
        <v>1.243164150321455</v>
      </c>
      <c r="P87" s="293">
        <f t="shared" si="28"/>
        <v>1.2644030359569629</v>
      </c>
      <c r="Q87" s="293">
        <f t="shared" si="28"/>
        <v>1.3150650679112217</v>
      </c>
      <c r="R87" s="293">
        <f t="shared" si="28"/>
        <v>1.2731988968041517</v>
      </c>
      <c r="S87" s="293">
        <f t="shared" si="28"/>
        <v>1.2744038544149359</v>
      </c>
      <c r="T87" s="293">
        <f t="shared" si="28"/>
        <v>1.2678847326909424</v>
      </c>
      <c r="U87" s="293">
        <f t="shared" si="28"/>
        <v>1.3058780089496524</v>
      </c>
      <c r="V87" s="293">
        <f t="shared" si="28"/>
        <v>1.2347800983408419</v>
      </c>
      <c r="W87" s="293">
        <f t="shared" si="28"/>
        <v>1.2418938451801775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0.20675364351576681</v>
      </c>
      <c r="C88" s="293">
        <f t="shared" si="29"/>
        <v>0.17651770503421829</v>
      </c>
      <c r="D88" s="293">
        <f t="shared" si="29"/>
        <v>0.17094411141694682</v>
      </c>
      <c r="E88" s="293">
        <f t="shared" si="29"/>
        <v>0.16763793926360865</v>
      </c>
      <c r="F88" s="293">
        <f t="shared" si="29"/>
        <v>0.16215156044665241</v>
      </c>
      <c r="G88" s="293">
        <f t="shared" si="29"/>
        <v>0.16966363410551188</v>
      </c>
      <c r="H88" s="293">
        <f t="shared" si="29"/>
        <v>0.16999144882805284</v>
      </c>
      <c r="I88" s="293">
        <f t="shared" si="29"/>
        <v>0.17395042281037437</v>
      </c>
      <c r="J88" s="293">
        <f t="shared" si="29"/>
        <v>0.1606918993435299</v>
      </c>
      <c r="K88" s="293">
        <f t="shared" si="29"/>
        <v>0.15517067035030527</v>
      </c>
      <c r="L88" s="293">
        <f t="shared" si="29"/>
        <v>0.14703170938738905</v>
      </c>
      <c r="M88" s="293">
        <f t="shared" si="29"/>
        <v>0.14920878308641694</v>
      </c>
      <c r="N88" s="293">
        <f t="shared" si="29"/>
        <v>0.15616400860472837</v>
      </c>
      <c r="O88" s="293">
        <f t="shared" si="29"/>
        <v>0.1469255837973665</v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0.4845788519900785</v>
      </c>
      <c r="C89" s="255">
        <f t="shared" si="30"/>
        <v>0.36063686172125897</v>
      </c>
      <c r="D89" s="255">
        <f t="shared" si="30"/>
        <v>0.3431660676363964</v>
      </c>
      <c r="E89" s="255">
        <f t="shared" si="30"/>
        <v>0.34071623825152586</v>
      </c>
      <c r="F89" s="255">
        <f t="shared" si="30"/>
        <v>0.32439894058574975</v>
      </c>
      <c r="G89" s="255">
        <f t="shared" si="30"/>
        <v>0.34902267328607989</v>
      </c>
      <c r="H89" s="255">
        <f t="shared" si="30"/>
        <v>0.34335380779198016</v>
      </c>
      <c r="I89" s="255">
        <f t="shared" si="30"/>
        <v>0.35135026173805173</v>
      </c>
      <c r="J89" s="255">
        <f t="shared" si="30"/>
        <v>0.33598800817173141</v>
      </c>
      <c r="K89" s="255">
        <f t="shared" si="30"/>
        <v>0.32444376269531372</v>
      </c>
      <c r="L89" s="255">
        <f t="shared" si="30"/>
        <v>0.3174079010326154</v>
      </c>
      <c r="M89" s="255">
        <f t="shared" si="30"/>
        <v>0.32210770623845059</v>
      </c>
      <c r="N89" s="255">
        <f t="shared" si="30"/>
        <v>0.32987940132470456</v>
      </c>
      <c r="O89" s="255">
        <f t="shared" si="30"/>
        <v>0.32189364368676621</v>
      </c>
      <c r="P89" s="255">
        <f t="shared" si="30"/>
        <v>0.3273930479957563</v>
      </c>
      <c r="Q89" s="255">
        <f t="shared" si="30"/>
        <v>0.34051101480497842</v>
      </c>
      <c r="R89" s="255">
        <f t="shared" si="30"/>
        <v>0.33991740167738316</v>
      </c>
      <c r="S89" s="255">
        <f t="shared" si="30"/>
        <v>0.33048443377309755</v>
      </c>
      <c r="T89" s="255">
        <f t="shared" si="30"/>
        <v>0.32963322289609981</v>
      </c>
      <c r="U89" s="255">
        <f t="shared" si="30"/>
        <v>0.33951097106880579</v>
      </c>
      <c r="V89" s="255">
        <f t="shared" si="30"/>
        <v>0.32102645681377578</v>
      </c>
      <c r="W89" s="255">
        <f t="shared" si="30"/>
        <v>0.32377942243921282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0.73100802966166578</v>
      </c>
      <c r="C92" s="293">
        <f>IF(SUM(NFM_ued!C$34,NFM_ued!C$72)=0,"",SUM(NFM_ued!C$34,NFM_ued!C$72)/C$12)</f>
        <v>0.63262274437291366</v>
      </c>
      <c r="D92" s="293">
        <f>IF(SUM(NFM_ued!D$34,NFM_ued!D$72)=0,"",SUM(NFM_ued!D$34,NFM_ued!D$72)/D$12)</f>
        <v>0.60042697216220564</v>
      </c>
      <c r="E92" s="293">
        <f>IF(SUM(NFM_ued!E$34,NFM_ued!E$72)=0,"",SUM(NFM_ued!E$34,NFM_ued!E$72)/E$12)</f>
        <v>0.5979312469447694</v>
      </c>
      <c r="F92" s="293">
        <f>IF(SUM(NFM_ued!F$34,NFM_ued!F$72)=0,"",SUM(NFM_ued!F$34,NFM_ued!F$72)/F$12)</f>
        <v>0.58303588624715208</v>
      </c>
      <c r="G92" s="293">
        <f>IF(SUM(NFM_ued!G$34,NFM_ued!G$72)=0,"",SUM(NFM_ued!G$34,NFM_ued!G$72)/G$12)</f>
        <v>0.62321780726575493</v>
      </c>
      <c r="H92" s="293">
        <f>IF(SUM(NFM_ued!H$34,NFM_ued!H$72)=0,"",SUM(NFM_ued!H$34,NFM_ued!H$72)/H$12)</f>
        <v>0.61514395311197956</v>
      </c>
      <c r="I92" s="293">
        <f>IF(SUM(NFM_ued!I$34,NFM_ued!I$72)=0,"",SUM(NFM_ued!I$34,NFM_ued!I$72)/I$12)</f>
        <v>0.62569037929715132</v>
      </c>
      <c r="J92" s="293">
        <f>IF(SUM(NFM_ued!J$34,NFM_ued!J$72)=0,"",SUM(NFM_ued!J$34,NFM_ued!J$72)/J$12)</f>
        <v>0.60039554605478873</v>
      </c>
      <c r="K92" s="293">
        <f>IF(SUM(NFM_ued!K$34,NFM_ued!K$72)=0,"",SUM(NFM_ued!K$34,NFM_ued!K$72)/K$12)</f>
        <v>0.53053339694462998</v>
      </c>
      <c r="L92" s="293">
        <f>IF(SUM(NFM_ued!L$34,NFM_ued!L$72)=0,"",SUM(NFM_ued!L$34,NFM_ued!L$72)/L$12)</f>
        <v>0.55263929843308512</v>
      </c>
      <c r="M92" s="293">
        <f>IF(SUM(NFM_ued!M$34,NFM_ued!M$72)=0,"",SUM(NFM_ued!M$34,NFM_ued!M$72)/M$12)</f>
        <v>0.58197081899687875</v>
      </c>
      <c r="N92" s="293">
        <f>IF(SUM(NFM_ued!N$34,NFM_ued!N$72)=0,"",SUM(NFM_ued!N$34,NFM_ued!N$72)/N$12)</f>
        <v>0.59955220590338054</v>
      </c>
      <c r="O92" s="293">
        <f>IF(SUM(NFM_ued!O$34,NFM_ued!O$72)=0,"",SUM(NFM_ued!O$34,NFM_ued!O$72)/O$12)</f>
        <v>0.5890198698746929</v>
      </c>
      <c r="P92" s="293">
        <f>IF(SUM(NFM_ued!P$34,NFM_ued!P$72)=0,"",SUM(NFM_ued!P$34,NFM_ued!P$72)/P$12)</f>
        <v>0.71675328825122397</v>
      </c>
      <c r="Q92" s="293">
        <f>IF(SUM(NFM_ued!Q$34,NFM_ued!Q$72)=0,"",SUM(NFM_ued!Q$34,NFM_ued!Q$72)/Q$12)</f>
        <v>0.74490965606872117</v>
      </c>
      <c r="R92" s="293">
        <f>IF(SUM(NFM_ued!R$34,NFM_ued!R$72)=0,"",SUM(NFM_ued!R$34,NFM_ued!R$72)/R$12)</f>
        <v>0.73212890240554496</v>
      </c>
      <c r="S92" s="293">
        <f>IF(SUM(NFM_ued!S$34,NFM_ued!S$72)=0,"",SUM(NFM_ued!S$34,NFM_ued!S$72)/S$12)</f>
        <v>0.73307192980112201</v>
      </c>
      <c r="T92" s="293">
        <f>IF(SUM(NFM_ued!T$34,NFM_ued!T$72)=0,"",SUM(NFM_ued!T$34,NFM_ued!T$72)/T$12)</f>
        <v>0.74164728334245467</v>
      </c>
      <c r="U92" s="293">
        <f>IF(SUM(NFM_ued!U$34,NFM_ued!U$72)=0,"",SUM(NFM_ued!U$34,NFM_ued!U$72)/U$12)</f>
        <v>0.76313723072834638</v>
      </c>
      <c r="V92" s="293">
        <f>IF(SUM(NFM_ued!V$34,NFM_ued!V$72)=0,"",SUM(NFM_ued!V$34,NFM_ued!V$72)/V$12)</f>
        <v>0.72208385287094468</v>
      </c>
      <c r="W92" s="293">
        <f>IF(SUM(NFM_ued!W$34,NFM_ued!W$72)=0,"",SUM(NFM_ued!W$34,NFM_ued!W$72)/W$12)</f>
        <v>0.74011973702907119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0.89129890686268942</v>
      </c>
      <c r="C93" s="293">
        <f>IF(NFM_ued!C$34=0,"",NFM_ued!C$34/C$13)</f>
        <v>0.76442880908092536</v>
      </c>
      <c r="D93" s="293">
        <f>IF(NFM_ued!D$34=0,"",NFM_ued!D$34/D$13)</f>
        <v>0.74144224386738122</v>
      </c>
      <c r="E93" s="293">
        <f>IF(NFM_ued!E$34=0,"",NFM_ued!E$34/E$13)</f>
        <v>0.74790816339921795</v>
      </c>
      <c r="F93" s="293">
        <f>IF(NFM_ued!F$34=0,"",NFM_ued!F$34/F$13)</f>
        <v>0.7241624133144462</v>
      </c>
      <c r="G93" s="293">
        <f>IF(NFM_ued!G$34=0,"",NFM_ued!G$34/G$13)</f>
        <v>0.7784616452264711</v>
      </c>
      <c r="H93" s="293">
        <f>IF(NFM_ued!H$34=0,"",NFM_ued!H$34/H$13)</f>
        <v>0.77993114751833104</v>
      </c>
      <c r="I93" s="293">
        <f>IF(NFM_ued!I$34=0,"",NFM_ued!I$34/I$13)</f>
        <v>0.79848630583943014</v>
      </c>
      <c r="J93" s="293">
        <f>IF(NFM_ued!J$34=0,"",NFM_ued!J$34/J$13)</f>
        <v>0.74644488503353623</v>
      </c>
      <c r="K93" s="293">
        <f>IF(NFM_ued!K$34=0,"",NFM_ued!K$34/K$13)</f>
        <v>0.72158058819264137</v>
      </c>
      <c r="L93" s="293">
        <f>IF(NFM_ued!L$34=0,"",NFM_ued!L$34/L$13)</f>
        <v>0.70441901930320849</v>
      </c>
      <c r="M93" s="293">
        <f>IF(NFM_ued!M$34=0,"",NFM_ued!M$34/M$13)</f>
        <v>0.71642786934351299</v>
      </c>
      <c r="N93" s="293">
        <f>IF(NFM_ued!N$34=0,"",NFM_ued!N$34/N$13)</f>
        <v>0.7184743693054898</v>
      </c>
      <c r="O93" s="293">
        <f>IF(NFM_ued!O$34=0,"",NFM_ued!O$34/O$13)</f>
        <v>0.70464382504362566</v>
      </c>
      <c r="P93" s="293">
        <f>IF(NFM_ued!P$34=0,"",NFM_ued!P$34/P$13)</f>
        <v>0.71675328825122397</v>
      </c>
      <c r="Q93" s="293">
        <f>IF(NFM_ued!Q$34=0,"",NFM_ued!Q$34/Q$13)</f>
        <v>0.74490965606872117</v>
      </c>
      <c r="R93" s="293">
        <f>IF(NFM_ued!R$34=0,"",NFM_ued!R$34/R$13)</f>
        <v>0.73212890240554496</v>
      </c>
      <c r="S93" s="293">
        <f>IF(NFM_ued!S$34=0,"",NFM_ued!S$34/S$13)</f>
        <v>0.73307192980112201</v>
      </c>
      <c r="T93" s="293">
        <f>IF(NFM_ued!T$34=0,"",NFM_ued!T$34/T$13)</f>
        <v>0.74164728334245467</v>
      </c>
      <c r="U93" s="293">
        <f>IF(NFM_ued!U$34=0,"",NFM_ued!U$34/U$13)</f>
        <v>0.76313723072834638</v>
      </c>
      <c r="V93" s="293">
        <f>IF(NFM_ued!V$34=0,"",NFM_ued!V$34/V$13)</f>
        <v>0.72208385287094468</v>
      </c>
      <c r="W93" s="293">
        <f>IF(NFM_ued!W$34=0,"",NFM_ued!W$34/W$13)</f>
        <v>0.74011973702907119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0.109572628820774</v>
      </c>
      <c r="C94" s="293">
        <f>IF(NFM_ued!C$72=0,"",NFM_ued!C$72/C$14)</f>
        <v>9.5908448881889999E-2</v>
      </c>
      <c r="D94" s="293">
        <f>IF(NFM_ued!D$72=0,"",NFM_ued!D$72/D$14)</f>
        <v>9.3779245964324937E-2</v>
      </c>
      <c r="E94" s="293">
        <f>IF(NFM_ued!E$72=0,"",NFM_ued!E$72/E$14)</f>
        <v>9.2009115438428796E-2</v>
      </c>
      <c r="F94" s="293">
        <f>IF(NFM_ued!F$72=0,"",NFM_ued!F$72/F$14)</f>
        <v>8.9579684708406312E-2</v>
      </c>
      <c r="G94" s="293">
        <f>IF(NFM_ued!G$72=0,"",NFM_ued!G$72/G$14)</f>
        <v>9.3836319819713368E-2</v>
      </c>
      <c r="H94" s="293">
        <f>IF(NFM_ued!H$72=0,"",NFM_ued!H$72/H$14)</f>
        <v>9.4004450801892847E-2</v>
      </c>
      <c r="I94" s="293">
        <f>IF(NFM_ued!I$72=0,"",NFM_ued!I$72/I$14)</f>
        <v>9.6502854261422785E-2</v>
      </c>
      <c r="J94" s="293">
        <f>IF(NFM_ued!J$72=0,"",NFM_ued!J$72/J$14)</f>
        <v>8.9222859629172743E-2</v>
      </c>
      <c r="K94" s="293">
        <f>IF(NFM_ued!K$72=0,"",NFM_ued!K$72/K$14)</f>
        <v>8.6616143360750866E-2</v>
      </c>
      <c r="L94" s="293">
        <f>IF(NFM_ued!L$72=0,"",NFM_ued!L$72/L$14)</f>
        <v>8.2122163735702566E-2</v>
      </c>
      <c r="M94" s="293">
        <f>IF(NFM_ued!M$72=0,"",NFM_ued!M$72/M$14)</f>
        <v>8.4479732714332303E-2</v>
      </c>
      <c r="N94" s="293">
        <f>IF(NFM_ued!N$72=0,"",NFM_ued!N$72/N$14)</f>
        <v>8.8186903274310502E-2</v>
      </c>
      <c r="O94" s="293">
        <f>IF(NFM_ued!O$72=0,"",NFM_ued!O$72/O$14)</f>
        <v>8.4128598970353102E-2</v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0.20499957263574978</v>
      </c>
      <c r="C95" s="255">
        <f>IF(NFM_ued!C$115=0,"",NFM_ued!C$115/C$15)</f>
        <v>0.15923703308953177</v>
      </c>
      <c r="D95" s="255">
        <f>IF(NFM_ued!D$115=0,"",NFM_ued!D$115/D$15)</f>
        <v>0.15322718192968598</v>
      </c>
      <c r="E95" s="255">
        <f>IF(NFM_ued!E$115=0,"",NFM_ued!E$115/E$15)</f>
        <v>0.152366553976612</v>
      </c>
      <c r="F95" s="255">
        <f>IF(NFM_ued!F$115=0,"",NFM_ued!F$115/F$15)</f>
        <v>0.14701590951188523</v>
      </c>
      <c r="G95" s="255">
        <f>IF(NFM_ued!G$115=0,"",NFM_ued!G$115/G$15)</f>
        <v>0.1580700695742244</v>
      </c>
      <c r="H95" s="255">
        <f>IF(NFM_ued!H$115=0,"",NFM_ued!H$115/H$15)</f>
        <v>0.15634588454702436</v>
      </c>
      <c r="I95" s="255">
        <f>IF(NFM_ued!I$115=0,"",NFM_ued!I$115/I$15)</f>
        <v>0.16039844048938695</v>
      </c>
      <c r="J95" s="255">
        <f>IF(NFM_ued!J$115=0,"",NFM_ued!J$115/J$15)</f>
        <v>0.15040208460005475</v>
      </c>
      <c r="K95" s="255">
        <f>IF(NFM_ued!K$115=0,"",NFM_ued!K$115/K$15)</f>
        <v>0.14578624104371288</v>
      </c>
      <c r="L95" s="255">
        <f>IF(NFM_ued!L$115=0,"",NFM_ued!L$115/L$15)</f>
        <v>0.14085282093470525</v>
      </c>
      <c r="M95" s="255">
        <f>IF(NFM_ued!M$115=0,"",NFM_ued!M$115/M$15)</f>
        <v>0.14655273428411458</v>
      </c>
      <c r="N95" s="255">
        <f>IF(NFM_ued!N$115=0,"",NFM_ued!N$115/N$15)</f>
        <v>0.1510919157292728</v>
      </c>
      <c r="O95" s="255">
        <f>IF(NFM_ued!O$115=0,"",NFM_ued!O$115/O$15)</f>
        <v>0.14747416544014338</v>
      </c>
      <c r="P95" s="255">
        <f>IF(NFM_ued!P$115=0,"",NFM_ued!P$115/P$15)</f>
        <v>0.1495782686064141</v>
      </c>
      <c r="Q95" s="255">
        <f>IF(NFM_ued!Q$115=0,"",NFM_ued!Q$115/Q$15)</f>
        <v>0.15471039534547051</v>
      </c>
      <c r="R95" s="255">
        <f>IF(NFM_ued!R$115=0,"",NFM_ued!R$115/R$15)</f>
        <v>0.15404851307937803</v>
      </c>
      <c r="S95" s="255">
        <f>IF(NFM_ued!S$115=0,"",NFM_ued!S$115/S$15)</f>
        <v>0.15250271245724628</v>
      </c>
      <c r="T95" s="255">
        <f>IF(NFM_ued!T$115=0,"",NFM_ued!T$115/T$15)</f>
        <v>0.15471366306288201</v>
      </c>
      <c r="U95" s="255">
        <f>IF(NFM_ued!U$115=0,"",NFM_ued!U$115/U$15)</f>
        <v>0.15789701287576313</v>
      </c>
      <c r="V95" s="255">
        <f>IF(NFM_ued!V$115=0,"",NFM_ued!V$115/V$15)</f>
        <v>0.14959443238733466</v>
      </c>
      <c r="W95" s="255">
        <f>IF(NFM_ued!W$115=0,"",NFM_ued!W$115/W$15)</f>
        <v>0.15347611735343883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2.075701886728166</v>
      </c>
      <c r="C96" s="294">
        <f t="shared" si="31"/>
        <v>1.9361222189039964</v>
      </c>
      <c r="D96" s="294">
        <f t="shared" si="31"/>
        <v>1.9268885309143882</v>
      </c>
      <c r="E96" s="294">
        <f t="shared" si="31"/>
        <v>1.8941767282378803</v>
      </c>
      <c r="F96" s="294">
        <f t="shared" si="31"/>
        <v>1.8665953914473026</v>
      </c>
      <c r="G96" s="294">
        <f t="shared" si="31"/>
        <v>1.828909627288803</v>
      </c>
      <c r="H96" s="294">
        <f t="shared" si="31"/>
        <v>1.777125390692474</v>
      </c>
      <c r="I96" s="294">
        <f t="shared" si="31"/>
        <v>1.8214512525820232</v>
      </c>
      <c r="J96" s="294">
        <f t="shared" si="31"/>
        <v>2.0021867759518943</v>
      </c>
      <c r="K96" s="294">
        <f t="shared" si="31"/>
        <v>2.3030070997544452</v>
      </c>
      <c r="L96" s="294">
        <f t="shared" si="31"/>
        <v>2.3272890011352834</v>
      </c>
      <c r="M96" s="294">
        <f t="shared" si="31"/>
        <v>1.9816385172779243</v>
      </c>
      <c r="N96" s="294">
        <f t="shared" si="31"/>
        <v>2.1611479737099137</v>
      </c>
      <c r="O96" s="294">
        <f t="shared" si="31"/>
        <v>2.1951847909702833</v>
      </c>
      <c r="P96" s="294">
        <f t="shared" si="31"/>
        <v>2.2018765072233646</v>
      </c>
      <c r="Q96" s="294">
        <f t="shared" si="31"/>
        <v>2.2953668763817245</v>
      </c>
      <c r="R96" s="294">
        <f t="shared" si="31"/>
        <v>2.1960471006985562</v>
      </c>
      <c r="S96" s="294">
        <f t="shared" si="31"/>
        <v>2.3990167572156014</v>
      </c>
      <c r="T96" s="294">
        <f t="shared" si="31"/>
        <v>2.4031523677599598</v>
      </c>
      <c r="U96" s="294">
        <f t="shared" si="31"/>
        <v>2.3536882432844966</v>
      </c>
      <c r="V96" s="294">
        <f t="shared" si="31"/>
        <v>2.4203887159539148</v>
      </c>
      <c r="W96" s="294">
        <f t="shared" si="31"/>
        <v>2.2587023019803136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1.0642024163093007</v>
      </c>
      <c r="C98" s="295">
        <f t="shared" si="33"/>
        <v>1.1423501151413722</v>
      </c>
      <c r="D98" s="295">
        <f t="shared" si="33"/>
        <v>1.1660846334259769</v>
      </c>
      <c r="E98" s="295">
        <f t="shared" si="33"/>
        <v>1.1283068370883182</v>
      </c>
      <c r="F98" s="295">
        <f t="shared" si="33"/>
        <v>1.140733041520305</v>
      </c>
      <c r="G98" s="295">
        <f t="shared" si="33"/>
        <v>1.0992499844846231</v>
      </c>
      <c r="H98" s="295">
        <f t="shared" si="33"/>
        <v>1.0998943477503293</v>
      </c>
      <c r="I98" s="295">
        <f t="shared" si="33"/>
        <v>1.0852012741687158</v>
      </c>
      <c r="J98" s="295">
        <f t="shared" si="33"/>
        <v>0.90034234511337408</v>
      </c>
      <c r="K98" s="295">
        <f t="shared" si="33"/>
        <v>1.1837731917080576</v>
      </c>
      <c r="L98" s="295">
        <f t="shared" si="33"/>
        <v>1.2751835270376097</v>
      </c>
      <c r="M98" s="295">
        <f t="shared" si="33"/>
        <v>1.2150235641758744</v>
      </c>
      <c r="N98" s="295">
        <f t="shared" si="33"/>
        <v>1.349713472615155</v>
      </c>
      <c r="O98" s="295">
        <f t="shared" si="33"/>
        <v>1.3530642820081427</v>
      </c>
      <c r="P98" s="295">
        <f t="shared" si="33"/>
        <v>1.3605479372532323</v>
      </c>
      <c r="Q98" s="295">
        <f t="shared" si="33"/>
        <v>1.3396734597074922</v>
      </c>
      <c r="R98" s="295">
        <f t="shared" si="33"/>
        <v>1.3680945945255492</v>
      </c>
      <c r="S98" s="295">
        <f t="shared" si="33"/>
        <v>1.473594311537139</v>
      </c>
      <c r="T98" s="295">
        <f t="shared" si="33"/>
        <v>1.3441690262774411</v>
      </c>
      <c r="U98" s="295">
        <f t="shared" si="33"/>
        <v>1.3044331531568492</v>
      </c>
      <c r="V98" s="295">
        <f t="shared" si="33"/>
        <v>1.3584841875882947</v>
      </c>
      <c r="W98" s="295">
        <f t="shared" si="33"/>
        <v>1.2995075552738231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1.0546054675533296</v>
      </c>
      <c r="C99" s="295">
        <f t="shared" si="34"/>
        <v>1.144804202409397</v>
      </c>
      <c r="D99" s="295">
        <f t="shared" si="34"/>
        <v>1.1732065184979323</v>
      </c>
      <c r="E99" s="295">
        <f t="shared" si="34"/>
        <v>1.1331913191769019</v>
      </c>
      <c r="F99" s="295">
        <f t="shared" si="34"/>
        <v>1.1483050333251874</v>
      </c>
      <c r="G99" s="295">
        <f t="shared" si="34"/>
        <v>1.1010877952762763</v>
      </c>
      <c r="H99" s="295">
        <f t="shared" si="34"/>
        <v>1.1019191479331534</v>
      </c>
      <c r="I99" s="295">
        <f t="shared" si="34"/>
        <v>1.0879310472008423</v>
      </c>
      <c r="J99" s="295">
        <f t="shared" si="34"/>
        <v>0.89172457123680349</v>
      </c>
      <c r="K99" s="295">
        <f t="shared" si="34"/>
        <v>1.1892578384815582</v>
      </c>
      <c r="L99" s="295">
        <f t="shared" si="34"/>
        <v>1.2768074771325308</v>
      </c>
      <c r="M99" s="295">
        <f t="shared" si="34"/>
        <v>1.2195156810850847</v>
      </c>
      <c r="N99" s="295">
        <f t="shared" si="34"/>
        <v>1.3565107189427292</v>
      </c>
      <c r="O99" s="295">
        <f t="shared" si="34"/>
        <v>1.3588083056528375</v>
      </c>
      <c r="P99" s="295">
        <f t="shared" si="34"/>
        <v>1.3605479372532323</v>
      </c>
      <c r="Q99" s="295">
        <f t="shared" si="34"/>
        <v>1.3396734597074922</v>
      </c>
      <c r="R99" s="295">
        <f t="shared" si="34"/>
        <v>1.3680945945255492</v>
      </c>
      <c r="S99" s="295">
        <f t="shared" si="34"/>
        <v>1.473594311537139</v>
      </c>
      <c r="T99" s="295">
        <f t="shared" si="34"/>
        <v>1.3441690262774411</v>
      </c>
      <c r="U99" s="295">
        <f t="shared" si="34"/>
        <v>1.3044331531568492</v>
      </c>
      <c r="V99" s="295">
        <f t="shared" si="34"/>
        <v>1.3584841875882947</v>
      </c>
      <c r="W99" s="295">
        <f t="shared" si="34"/>
        <v>1.2995075552738231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1.363599533989571</v>
      </c>
      <c r="C100" s="295">
        <f t="shared" si="35"/>
        <v>1.061937344390915</v>
      </c>
      <c r="D100" s="295">
        <f t="shared" si="35"/>
        <v>0.96018187466875982</v>
      </c>
      <c r="E100" s="295">
        <f t="shared" si="35"/>
        <v>0.99184704762532172</v>
      </c>
      <c r="F100" s="295">
        <f t="shared" si="35"/>
        <v>0.92146415556298034</v>
      </c>
      <c r="G100" s="295">
        <f t="shared" si="35"/>
        <v>1.0458810324764858</v>
      </c>
      <c r="H100" s="295">
        <f t="shared" si="35"/>
        <v>1.0453630034574866</v>
      </c>
      <c r="I100" s="295">
        <f t="shared" si="35"/>
        <v>1.01400846421026</v>
      </c>
      <c r="J100" s="295">
        <f t="shared" si="35"/>
        <v>1.1579980815399546</v>
      </c>
      <c r="K100" s="295">
        <f t="shared" si="35"/>
        <v>1.0749085849545095</v>
      </c>
      <c r="L100" s="295">
        <f t="shared" si="35"/>
        <v>1.2307830144646634</v>
      </c>
      <c r="M100" s="295">
        <f t="shared" si="35"/>
        <v>1.0684328753836083</v>
      </c>
      <c r="N100" s="295">
        <f t="shared" si="35"/>
        <v>1.1112665123685777</v>
      </c>
      <c r="O100" s="295">
        <f t="shared" si="35"/>
        <v>1.1408389055793366</v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3.1788444926183024</v>
      </c>
      <c r="C101" s="258">
        <f t="shared" si="36"/>
        <v>2.6177561482908858</v>
      </c>
      <c r="D101" s="258">
        <f t="shared" si="36"/>
        <v>2.5421361276781127</v>
      </c>
      <c r="E101" s="258">
        <f t="shared" si="36"/>
        <v>2.5448635065508651</v>
      </c>
      <c r="F101" s="258">
        <f t="shared" si="36"/>
        <v>2.4450223162014231</v>
      </c>
      <c r="G101" s="258">
        <f t="shared" si="36"/>
        <v>2.3951422118866343</v>
      </c>
      <c r="H101" s="258">
        <f t="shared" si="36"/>
        <v>2.3077818158343351</v>
      </c>
      <c r="I101" s="258">
        <f t="shared" si="36"/>
        <v>2.3791347977597894</v>
      </c>
      <c r="J101" s="258">
        <f t="shared" si="36"/>
        <v>2.99554710455324</v>
      </c>
      <c r="K101" s="258">
        <f t="shared" si="36"/>
        <v>2.9726330651494073</v>
      </c>
      <c r="L101" s="258">
        <f t="shared" si="36"/>
        <v>3.2161167135957083</v>
      </c>
      <c r="M101" s="258">
        <f t="shared" si="36"/>
        <v>2.6637650450880961</v>
      </c>
      <c r="N101" s="258">
        <f t="shared" si="36"/>
        <v>2.9538545302052315</v>
      </c>
      <c r="O101" s="258">
        <f t="shared" si="36"/>
        <v>3.0484712988680456</v>
      </c>
      <c r="P101" s="258">
        <f t="shared" si="36"/>
        <v>2.8876133070114069</v>
      </c>
      <c r="Q101" s="258">
        <f t="shared" si="36"/>
        <v>3.1830856376128249</v>
      </c>
      <c r="R101" s="258">
        <f t="shared" si="36"/>
        <v>2.9850080910367804</v>
      </c>
      <c r="S101" s="258">
        <f t="shared" si="36"/>
        <v>3.2501792901300006</v>
      </c>
      <c r="T101" s="258">
        <f t="shared" si="36"/>
        <v>3.3738727853656196</v>
      </c>
      <c r="U101" s="258">
        <f t="shared" si="36"/>
        <v>3.3680816656732255</v>
      </c>
      <c r="V101" s="258">
        <f t="shared" si="36"/>
        <v>3.3246467421663439</v>
      </c>
      <c r="W101" s="258">
        <f t="shared" si="36"/>
        <v>3.1333266074293054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SE: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167.70304909672629</v>
      </c>
      <c r="C34" s="225">
        <v>144.59833940357751</v>
      </c>
      <c r="D34" s="225">
        <v>138.38192919375939</v>
      </c>
      <c r="E34" s="225">
        <v>140.5011062568301</v>
      </c>
      <c r="F34" s="225">
        <v>136.17143216942571</v>
      </c>
      <c r="G34" s="225">
        <v>147.80798524897301</v>
      </c>
      <c r="H34" s="225">
        <v>146.50116769472001</v>
      </c>
      <c r="I34" s="225">
        <v>145.17273631277919</v>
      </c>
      <c r="J34" s="225">
        <v>153.74063977503781</v>
      </c>
      <c r="K34" s="225">
        <v>92.399354260996247</v>
      </c>
      <c r="L34" s="225">
        <v>120.60007167141841</v>
      </c>
      <c r="M34" s="225">
        <v>146.07334623225569</v>
      </c>
      <c r="N34" s="225">
        <v>164.3466987535534</v>
      </c>
      <c r="O34" s="225">
        <v>162.8545036921106</v>
      </c>
      <c r="P34" s="225">
        <v>142.87754306313681</v>
      </c>
      <c r="Q34" s="225">
        <v>152.5475478777017</v>
      </c>
      <c r="R34" s="225">
        <v>157.8766632037148</v>
      </c>
      <c r="S34" s="225">
        <v>156.75167409303711</v>
      </c>
      <c r="T34" s="225">
        <v>158.4855915863678</v>
      </c>
      <c r="U34" s="225">
        <v>156.7053610739583</v>
      </c>
      <c r="V34" s="225">
        <v>144.46927150587851</v>
      </c>
      <c r="W34" s="225">
        <v>153.99483680234201</v>
      </c>
      <c r="DA34" s="89" t="s">
        <v>506</v>
      </c>
    </row>
    <row r="35" spans="1:105" ht="12" customHeight="1" x14ac:dyDescent="0.25">
      <c r="A35" s="55" t="s">
        <v>92</v>
      </c>
      <c r="B35" s="261">
        <v>0.1944363265667996</v>
      </c>
      <c r="C35" s="261">
        <v>0.1676485316916469</v>
      </c>
      <c r="D35" s="261">
        <v>0.16044117337554931</v>
      </c>
      <c r="E35" s="261">
        <v>0.16289816509808661</v>
      </c>
      <c r="F35" s="261">
        <v>0.15787830452080309</v>
      </c>
      <c r="G35" s="261">
        <v>0.17136982209847401</v>
      </c>
      <c r="H35" s="261">
        <v>0.1698546868274434</v>
      </c>
      <c r="I35" s="261">
        <v>0.16831449230266771</v>
      </c>
      <c r="J35" s="261">
        <v>0.17824819168700121</v>
      </c>
      <c r="K35" s="261">
        <v>0.10712858899373889</v>
      </c>
      <c r="L35" s="261">
        <v>0.13982473810601581</v>
      </c>
      <c r="M35" s="261">
        <v>0.16935866702321861</v>
      </c>
      <c r="N35" s="261">
        <v>0.1905449457307534</v>
      </c>
      <c r="O35" s="261">
        <v>0.18881488221804019</v>
      </c>
      <c r="P35" s="261">
        <v>0.16565342593205959</v>
      </c>
      <c r="Q35" s="261">
        <v>0.17686491089979389</v>
      </c>
      <c r="R35" s="261">
        <v>0.18304353206019461</v>
      </c>
      <c r="S35" s="261">
        <v>0.1817392102172653</v>
      </c>
      <c r="T35" s="261">
        <v>0.1837495287523431</v>
      </c>
      <c r="U35" s="261">
        <v>0.181685514513205</v>
      </c>
      <c r="V35" s="261">
        <v>0.1674988892847338</v>
      </c>
      <c r="W35" s="261">
        <v>0.17854290986002491</v>
      </c>
      <c r="DA35" s="67" t="s">
        <v>507</v>
      </c>
    </row>
    <row r="36" spans="1:105" ht="12" customHeight="1" x14ac:dyDescent="0.25">
      <c r="A36" s="202" t="s">
        <v>93</v>
      </c>
      <c r="B36" s="226">
        <v>9.0359658012476363E-2</v>
      </c>
      <c r="C36" s="226">
        <v>7.7910667504544812E-2</v>
      </c>
      <c r="D36" s="226">
        <v>7.4561219157544628E-2</v>
      </c>
      <c r="E36" s="226">
        <v>7.5703047619890551E-2</v>
      </c>
      <c r="F36" s="226">
        <v>7.3370186816342067E-2</v>
      </c>
      <c r="G36" s="226">
        <v>7.9640048708475811E-2</v>
      </c>
      <c r="H36" s="226">
        <v>7.8935925629469078E-2</v>
      </c>
      <c r="I36" s="226">
        <v>7.8220156858330517E-2</v>
      </c>
      <c r="J36" s="226">
        <v>8.2836607369489196E-2</v>
      </c>
      <c r="K36" s="226">
        <v>4.9785463630983247E-2</v>
      </c>
      <c r="L36" s="226">
        <v>6.4980221237634847E-2</v>
      </c>
      <c r="M36" s="226">
        <v>7.8705412223519872E-2</v>
      </c>
      <c r="N36" s="226">
        <v>8.8551231327246668E-2</v>
      </c>
      <c r="O36" s="226">
        <v>8.77472254600873E-2</v>
      </c>
      <c r="P36" s="226">
        <v>7.6983489557305149E-2</v>
      </c>
      <c r="Q36" s="226">
        <v>8.2193760525618526E-2</v>
      </c>
      <c r="R36" s="226">
        <v>8.5065127748505498E-2</v>
      </c>
      <c r="S36" s="226">
        <v>8.4458975195912347E-2</v>
      </c>
      <c r="T36" s="226">
        <v>8.5393222918718231E-2</v>
      </c>
      <c r="U36" s="226">
        <v>8.4434021394627953E-2</v>
      </c>
      <c r="V36" s="226">
        <v>7.7841124755246988E-2</v>
      </c>
      <c r="W36" s="226">
        <v>8.297357063039168E-2</v>
      </c>
      <c r="DA36" s="174" t="s">
        <v>508</v>
      </c>
    </row>
    <row r="37" spans="1:105" ht="12" customHeight="1" x14ac:dyDescent="0.25">
      <c r="A37" s="202" t="s">
        <v>94</v>
      </c>
      <c r="B37" s="226">
        <v>2.649796869114065</v>
      </c>
      <c r="C37" s="226">
        <v>2.284730236535697</v>
      </c>
      <c r="D37" s="226">
        <v>2.186507667544622</v>
      </c>
      <c r="E37" s="226">
        <v>2.219991785912709</v>
      </c>
      <c r="F37" s="226">
        <v>2.1515806454846631</v>
      </c>
      <c r="G37" s="226">
        <v>2.3354443383868611</v>
      </c>
      <c r="H37" s="226">
        <v>2.3147959298906118</v>
      </c>
      <c r="I37" s="226">
        <v>2.293806011485755</v>
      </c>
      <c r="J37" s="226">
        <v>2.42918341750913</v>
      </c>
      <c r="K37" s="226">
        <v>1.4599586647235501</v>
      </c>
      <c r="L37" s="226">
        <v>1.9055449143693071</v>
      </c>
      <c r="M37" s="226">
        <v>2.3080361245216201</v>
      </c>
      <c r="N37" s="226">
        <v>2.5967647586131339</v>
      </c>
      <c r="O37" s="226">
        <v>2.5731872874671708</v>
      </c>
      <c r="P37" s="226">
        <v>2.2575407442805582</v>
      </c>
      <c r="Q37" s="226">
        <v>2.4103319345390068</v>
      </c>
      <c r="R37" s="226">
        <v>2.4945347751056679</v>
      </c>
      <c r="S37" s="226">
        <v>2.476759352185796</v>
      </c>
      <c r="T37" s="226">
        <v>2.504156165601426</v>
      </c>
      <c r="U37" s="226">
        <v>2.4760275819913269</v>
      </c>
      <c r="V37" s="226">
        <v>2.2826908954911178</v>
      </c>
      <c r="W37" s="226">
        <v>2.4331998649803328</v>
      </c>
      <c r="DA37" s="174" t="s">
        <v>509</v>
      </c>
    </row>
    <row r="38" spans="1:105" ht="12" customHeight="1" x14ac:dyDescent="0.25">
      <c r="A38" s="202" t="s">
        <v>95</v>
      </c>
      <c r="B38" s="226">
        <v>6.4812108855599834E-2</v>
      </c>
      <c r="C38" s="226">
        <v>5.5882843897215602E-2</v>
      </c>
      <c r="D38" s="226">
        <v>5.3480391125183047E-2</v>
      </c>
      <c r="E38" s="226">
        <v>5.429938836602885E-2</v>
      </c>
      <c r="F38" s="226">
        <v>5.2626101506934378E-2</v>
      </c>
      <c r="G38" s="226">
        <v>5.7123274032824647E-2</v>
      </c>
      <c r="H38" s="226">
        <v>5.66182289424811E-2</v>
      </c>
      <c r="I38" s="226">
        <v>5.6104830767555867E-2</v>
      </c>
      <c r="J38" s="226">
        <v>5.9416063895667039E-2</v>
      </c>
      <c r="K38" s="226">
        <v>3.5709529664579603E-2</v>
      </c>
      <c r="L38" s="226">
        <v>4.6608246035338571E-2</v>
      </c>
      <c r="M38" s="226">
        <v>5.6452889007739503E-2</v>
      </c>
      <c r="N38" s="226">
        <v>6.3514981910251109E-2</v>
      </c>
      <c r="O38" s="226">
        <v>6.2938294072680062E-2</v>
      </c>
      <c r="P38" s="226">
        <v>5.5217808644019838E-2</v>
      </c>
      <c r="Q38" s="226">
        <v>5.8954970299931277E-2</v>
      </c>
      <c r="R38" s="226">
        <v>6.101451068673152E-2</v>
      </c>
      <c r="S38" s="226">
        <v>6.0579736739088397E-2</v>
      </c>
      <c r="T38" s="226">
        <v>6.1249842917447672E-2</v>
      </c>
      <c r="U38" s="226">
        <v>6.0561838171068312E-2</v>
      </c>
      <c r="V38" s="226">
        <v>5.5832963094911252E-2</v>
      </c>
      <c r="W38" s="226">
        <v>5.9514303286674952E-2</v>
      </c>
      <c r="DA38" s="174" t="s">
        <v>510</v>
      </c>
    </row>
    <row r="39" spans="1:105" ht="12" customHeight="1" x14ac:dyDescent="0.25">
      <c r="A39" s="56" t="s">
        <v>96</v>
      </c>
      <c r="B39" s="262">
        <v>0.32936717312661828</v>
      </c>
      <c r="C39" s="262">
        <v>0.28092778654661638</v>
      </c>
      <c r="D39" s="262">
        <v>0.26719280207513901</v>
      </c>
      <c r="E39" s="262">
        <v>0.27110711703696522</v>
      </c>
      <c r="F39" s="262">
        <v>0.26291362810115482</v>
      </c>
      <c r="G39" s="262">
        <v>0.28608610113156002</v>
      </c>
      <c r="H39" s="262">
        <v>0.28349574540361078</v>
      </c>
      <c r="I39" s="262">
        <v>0.28077074064903451</v>
      </c>
      <c r="J39" s="262">
        <v>0.29877853076566291</v>
      </c>
      <c r="K39" s="262">
        <v>0.1787452108347444</v>
      </c>
      <c r="L39" s="262">
        <v>0.2341662732228893</v>
      </c>
      <c r="M39" s="262">
        <v>0.28253440101080252</v>
      </c>
      <c r="N39" s="262">
        <v>0.31778907631207159</v>
      </c>
      <c r="O39" s="262">
        <v>0.31483314644101229</v>
      </c>
      <c r="P39" s="262">
        <v>0.27609326215793162</v>
      </c>
      <c r="Q39" s="262">
        <v>0.296165624455969</v>
      </c>
      <c r="R39" s="262">
        <v>0.30852403297003689</v>
      </c>
      <c r="S39" s="262">
        <v>0.30569310285014828</v>
      </c>
      <c r="T39" s="262">
        <v>0.30937044697935911</v>
      </c>
      <c r="U39" s="262">
        <v>0.30677757977500819</v>
      </c>
      <c r="V39" s="262">
        <v>0.28237388435799038</v>
      </c>
      <c r="W39" s="262">
        <v>0.30046907207625401</v>
      </c>
      <c r="DA39" s="68" t="s">
        <v>511</v>
      </c>
    </row>
    <row r="40" spans="1:105" ht="12" customHeight="1" x14ac:dyDescent="0.25">
      <c r="A40" s="37" t="s">
        <v>160</v>
      </c>
      <c r="B40" s="228">
        <v>2.300478732025768E-2</v>
      </c>
      <c r="C40" s="228">
        <v>1.1571576118676459E-2</v>
      </c>
      <c r="D40" s="228">
        <v>4.5031286508752004E-3</v>
      </c>
      <c r="E40" s="228">
        <v>4.7166555720238607E-3</v>
      </c>
      <c r="F40" s="228">
        <v>4.1856926605919609E-3</v>
      </c>
      <c r="G40" s="228">
        <v>1.032149486561414E-2</v>
      </c>
      <c r="H40" s="228">
        <v>8.4305836334669284E-3</v>
      </c>
      <c r="I40" s="228">
        <v>5.3257828734304246E-3</v>
      </c>
      <c r="J40" s="228">
        <v>1.063869095813621E-2</v>
      </c>
      <c r="K40" s="228">
        <v>4.1131414002236206E-3</v>
      </c>
      <c r="L40" s="228">
        <v>7.8886789286748346E-3</v>
      </c>
      <c r="M40" s="228">
        <v>7.83531410509717E-3</v>
      </c>
      <c r="N40" s="228">
        <v>8.6426981730807362E-3</v>
      </c>
      <c r="O40" s="228">
        <v>8.971358380085271E-3</v>
      </c>
      <c r="P40" s="228">
        <v>9.4467438703456658E-3</v>
      </c>
      <c r="Q40" s="228">
        <v>1.4147410315064279E-2</v>
      </c>
      <c r="R40" s="228">
        <v>2.3108258154784851E-2</v>
      </c>
      <c r="S40" s="228">
        <v>2.3473230039828121E-2</v>
      </c>
      <c r="T40" s="228">
        <v>2.2011949503377249E-2</v>
      </c>
      <c r="U40" s="228">
        <v>2.40228031837426E-2</v>
      </c>
      <c r="V40" s="228">
        <v>2.2404265606059549E-2</v>
      </c>
      <c r="W40" s="228">
        <v>1.947568802407915E-2</v>
      </c>
      <c r="DA40" s="69" t="s">
        <v>512</v>
      </c>
    </row>
    <row r="41" spans="1:105" ht="12" customHeight="1" x14ac:dyDescent="0.25">
      <c r="A41" s="37" t="s">
        <v>162</v>
      </c>
      <c r="B41" s="228">
        <v>2.188129770694278E-2</v>
      </c>
      <c r="C41" s="228">
        <v>1.3078589458503379E-2</v>
      </c>
      <c r="D41" s="228">
        <v>9.2367358535240529E-3</v>
      </c>
      <c r="E41" s="228">
        <v>8.2926157742165916E-3</v>
      </c>
      <c r="F41" s="228">
        <v>8.5856169049063503E-3</v>
      </c>
      <c r="G41" s="228">
        <v>8.4380338645100323E-3</v>
      </c>
      <c r="H41" s="228">
        <v>9.7372267243870554E-3</v>
      </c>
      <c r="I41" s="228">
        <v>1.163173312484804E-2</v>
      </c>
      <c r="J41" s="228">
        <v>1.5818990071815569E-2</v>
      </c>
      <c r="K41" s="228">
        <v>8.1504735763395977E-3</v>
      </c>
      <c r="L41" s="228">
        <v>1.303669006053306E-2</v>
      </c>
      <c r="M41" s="228">
        <v>9.7422831986981265E-3</v>
      </c>
      <c r="N41" s="228">
        <v>1.103014501989555E-2</v>
      </c>
      <c r="O41" s="228">
        <v>1.1135387661026791E-2</v>
      </c>
      <c r="P41" s="228">
        <v>8.716800420498997E-3</v>
      </c>
      <c r="Q41" s="228">
        <v>1.216617664772884E-2</v>
      </c>
      <c r="R41" s="228">
        <v>1.277118642105797E-2</v>
      </c>
      <c r="S41" s="228">
        <v>9.0158424860416874E-3</v>
      </c>
      <c r="T41" s="228">
        <v>1.2640091768955501E-2</v>
      </c>
      <c r="U41" s="228">
        <v>1.426033005454758E-2</v>
      </c>
      <c r="V41" s="228">
        <v>1.164014506016201E-2</v>
      </c>
      <c r="W41" s="228">
        <v>1.446041318970678E-2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0.28448108809941791</v>
      </c>
      <c r="C44" s="228">
        <v>0.25627762096943651</v>
      </c>
      <c r="D44" s="228">
        <v>0.25345293757073972</v>
      </c>
      <c r="E44" s="228">
        <v>0.25809784569072469</v>
      </c>
      <c r="F44" s="228">
        <v>0.25014231853565649</v>
      </c>
      <c r="G44" s="228">
        <v>0.26732657240143592</v>
      </c>
      <c r="H44" s="228">
        <v>0.26532793504575691</v>
      </c>
      <c r="I44" s="228">
        <v>0.26381322465075607</v>
      </c>
      <c r="J44" s="228">
        <v>0.27232084973571108</v>
      </c>
      <c r="K44" s="228">
        <v>0.1664815958581812</v>
      </c>
      <c r="L44" s="228">
        <v>0.21324090423368139</v>
      </c>
      <c r="M44" s="228">
        <v>0.26495680370700719</v>
      </c>
      <c r="N44" s="228">
        <v>0.29811623311909541</v>
      </c>
      <c r="O44" s="228">
        <v>0.29472640039990028</v>
      </c>
      <c r="P44" s="228">
        <v>0.25792971786708691</v>
      </c>
      <c r="Q44" s="228">
        <v>0.26985203749317588</v>
      </c>
      <c r="R44" s="228">
        <v>0.27264458839419409</v>
      </c>
      <c r="S44" s="228">
        <v>0.27320403032427848</v>
      </c>
      <c r="T44" s="228">
        <v>0.27471840570702633</v>
      </c>
      <c r="U44" s="228">
        <v>0.26849444653671811</v>
      </c>
      <c r="V44" s="228">
        <v>0.24832947369176889</v>
      </c>
      <c r="W44" s="228">
        <v>0.26653297086246808</v>
      </c>
      <c r="DA44" s="69" t="s">
        <v>516</v>
      </c>
    </row>
    <row r="45" spans="1:105" ht="12" customHeight="1" x14ac:dyDescent="0.25">
      <c r="A45" s="57" t="s">
        <v>517</v>
      </c>
      <c r="B45" s="263">
        <v>139.48375664645539</v>
      </c>
      <c r="C45" s="263">
        <v>121.45854428952489</v>
      </c>
      <c r="D45" s="263">
        <v>116.45848430622191</v>
      </c>
      <c r="E45" s="263">
        <v>118.1953465513259</v>
      </c>
      <c r="F45" s="263">
        <v>114.74485329108251</v>
      </c>
      <c r="G45" s="263">
        <v>124.54596169987541</v>
      </c>
      <c r="H45" s="263">
        <v>123.4338897963881</v>
      </c>
      <c r="I45" s="263">
        <v>122.3795777402089</v>
      </c>
      <c r="J45" s="263">
        <v>129.05251189916211</v>
      </c>
      <c r="K45" s="263">
        <v>77.847961386203195</v>
      </c>
      <c r="L45" s="263">
        <v>101.0661862071797</v>
      </c>
      <c r="M45" s="263">
        <v>122.87565097306729</v>
      </c>
      <c r="N45" s="263">
        <v>138.03041789388789</v>
      </c>
      <c r="O45" s="263">
        <v>136.61480498289319</v>
      </c>
      <c r="P45" s="263">
        <v>119.8426313187893</v>
      </c>
      <c r="Q45" s="263">
        <v>127.7117376338533</v>
      </c>
      <c r="R45" s="263">
        <v>132.15769601941781</v>
      </c>
      <c r="S45" s="263">
        <v>131.35995244093749</v>
      </c>
      <c r="T45" s="263">
        <v>132.7544809672645</v>
      </c>
      <c r="U45" s="263">
        <v>130.9323813877549</v>
      </c>
      <c r="V45" s="263">
        <v>120.9328782051703</v>
      </c>
      <c r="W45" s="263">
        <v>128.70574110956829</v>
      </c>
      <c r="DA45" s="70" t="s">
        <v>518</v>
      </c>
    </row>
    <row r="46" spans="1:105" ht="12" customHeight="1" x14ac:dyDescent="0.25">
      <c r="A46" s="57" t="s">
        <v>519</v>
      </c>
      <c r="B46" s="296">
        <v>18.514086175354951</v>
      </c>
      <c r="C46" s="296">
        <v>15.30647783415346</v>
      </c>
      <c r="D46" s="296">
        <v>14.48958313786366</v>
      </c>
      <c r="E46" s="296">
        <v>14.765424426230499</v>
      </c>
      <c r="F46" s="296">
        <v>14.23207123443677</v>
      </c>
      <c r="G46" s="296">
        <v>15.545718497297679</v>
      </c>
      <c r="H46" s="296">
        <v>15.423476178509169</v>
      </c>
      <c r="I46" s="296">
        <v>15.237852220907349</v>
      </c>
      <c r="J46" s="296">
        <v>16.334086353534861</v>
      </c>
      <c r="K46" s="296">
        <v>9.6967112075887414</v>
      </c>
      <c r="L46" s="296">
        <v>12.896675191665411</v>
      </c>
      <c r="M46" s="296">
        <v>15.38203549756798</v>
      </c>
      <c r="N46" s="296">
        <v>17.369702082084959</v>
      </c>
      <c r="O46" s="296">
        <v>17.25121458490807</v>
      </c>
      <c r="P46" s="296">
        <v>15.103188677992391</v>
      </c>
      <c r="Q46" s="296">
        <v>16.22398837286941</v>
      </c>
      <c r="R46" s="296">
        <v>16.903339209692099</v>
      </c>
      <c r="S46" s="296">
        <v>16.75278456487996</v>
      </c>
      <c r="T46" s="296">
        <v>16.95682270965127</v>
      </c>
      <c r="U46" s="296">
        <v>16.906363180031651</v>
      </c>
      <c r="V46" s="296">
        <v>15.46583857168876</v>
      </c>
      <c r="W46" s="296">
        <v>16.562060320652051</v>
      </c>
      <c r="DA46" s="70" t="s">
        <v>520</v>
      </c>
    </row>
    <row r="47" spans="1:105" ht="12" customHeight="1" x14ac:dyDescent="0.25">
      <c r="A47" s="60" t="s">
        <v>521</v>
      </c>
      <c r="B47" s="264">
        <v>5.4264961446684978</v>
      </c>
      <c r="C47" s="264">
        <v>2.5837275013933452</v>
      </c>
      <c r="D47" s="264">
        <v>1.7380194086250369</v>
      </c>
      <c r="E47" s="264">
        <v>2.022984559085653</v>
      </c>
      <c r="F47" s="264">
        <v>1.6184431021068839</v>
      </c>
      <c r="G47" s="264">
        <v>2.4001148582359848</v>
      </c>
      <c r="H47" s="264">
        <v>2.4664226443419941</v>
      </c>
      <c r="I47" s="264">
        <v>2.227659126587497</v>
      </c>
      <c r="J47" s="264">
        <v>2.997671985267238</v>
      </c>
      <c r="K47" s="264">
        <v>1.4901269940765569</v>
      </c>
      <c r="L47" s="264">
        <v>2.759250834785504</v>
      </c>
      <c r="M47" s="264">
        <v>2.3085196896507538</v>
      </c>
      <c r="N47" s="264">
        <v>2.768486695250711</v>
      </c>
      <c r="O47" s="264">
        <v>2.9063809826759481</v>
      </c>
      <c r="P47" s="264">
        <v>2.5464374835972849</v>
      </c>
      <c r="Q47" s="264">
        <v>2.9993826145879492</v>
      </c>
      <c r="R47" s="264">
        <v>3.5384183606000148</v>
      </c>
      <c r="S47" s="264">
        <v>3.4348016811598452</v>
      </c>
      <c r="T47" s="264">
        <v>3.568036300421773</v>
      </c>
      <c r="U47" s="264">
        <v>3.966975194549621</v>
      </c>
      <c r="V47" s="264">
        <v>3.3254848513781239</v>
      </c>
      <c r="W47" s="264">
        <v>3.7685386771522471</v>
      </c>
      <c r="DA47" s="72" t="s">
        <v>522</v>
      </c>
    </row>
    <row r="48" spans="1:105" ht="12" customHeight="1" x14ac:dyDescent="0.25">
      <c r="A48" s="59" t="s">
        <v>33</v>
      </c>
      <c r="B48" s="299">
        <v>2.080706393639197</v>
      </c>
      <c r="C48" s="299">
        <v>0.63451679594679855</v>
      </c>
      <c r="D48" s="299">
        <v>0.75058983121373912</v>
      </c>
      <c r="E48" s="299">
        <v>0.77153440163279396</v>
      </c>
      <c r="F48" s="299">
        <v>0.69911966997690522</v>
      </c>
      <c r="G48" s="299">
        <v>0.99137901360547875</v>
      </c>
      <c r="H48" s="299">
        <v>1.0994562011958431</v>
      </c>
      <c r="I48" s="299">
        <v>1.0364154575001721</v>
      </c>
      <c r="J48" s="299">
        <v>1.3126558377454991</v>
      </c>
      <c r="K48" s="299">
        <v>0.61219045085673984</v>
      </c>
      <c r="L48" s="299">
        <v>1.266933179122619</v>
      </c>
      <c r="M48" s="299">
        <v>1.1290709431693799</v>
      </c>
      <c r="N48" s="299">
        <v>1.4527680512860039</v>
      </c>
      <c r="O48" s="299">
        <v>1.551009636915597</v>
      </c>
      <c r="P48" s="299">
        <v>1.489362423458741</v>
      </c>
      <c r="Q48" s="299">
        <v>1.386582247022343</v>
      </c>
      <c r="R48" s="299">
        <v>1.4228933667903201</v>
      </c>
      <c r="S48" s="299">
        <v>1.600571107715103</v>
      </c>
      <c r="T48" s="299">
        <v>1.59598695812684</v>
      </c>
      <c r="U48" s="299">
        <v>1.695787123650627</v>
      </c>
      <c r="V48" s="299">
        <v>1.3775384047055861</v>
      </c>
      <c r="W48" s="299">
        <v>1.711419333320455</v>
      </c>
      <c r="DA48" s="71" t="s">
        <v>523</v>
      </c>
    </row>
    <row r="49" spans="1:105" ht="12" customHeight="1" x14ac:dyDescent="0.25">
      <c r="A49" s="59" t="s">
        <v>160</v>
      </c>
      <c r="B49" s="299">
        <v>1.0583382790122371</v>
      </c>
      <c r="C49" s="299">
        <v>0.57446402599471447</v>
      </c>
      <c r="D49" s="299">
        <v>0.2265585576674124</v>
      </c>
      <c r="E49" s="299">
        <v>0.2328640126371562</v>
      </c>
      <c r="F49" s="299">
        <v>0.21106692784333331</v>
      </c>
      <c r="G49" s="299">
        <v>0.50755253863137861</v>
      </c>
      <c r="H49" s="299">
        <v>0.41170004750636802</v>
      </c>
      <c r="I49" s="299">
        <v>0.26264590660107717</v>
      </c>
      <c r="J49" s="299">
        <v>0.52101038569519675</v>
      </c>
      <c r="K49" s="299">
        <v>0.2027541909904137</v>
      </c>
      <c r="L49" s="299">
        <v>0.37502601202402008</v>
      </c>
      <c r="M49" s="299">
        <v>0.38661057719528819</v>
      </c>
      <c r="N49" s="299">
        <v>0.42330434752990159</v>
      </c>
      <c r="O49" s="299">
        <v>0.43665122287551089</v>
      </c>
      <c r="P49" s="299">
        <v>0.45989432066231911</v>
      </c>
      <c r="Q49" s="299">
        <v>0.69332040497230241</v>
      </c>
      <c r="R49" s="299">
        <v>1.132756908978366</v>
      </c>
      <c r="S49" s="299">
        <v>1.1442586535967181</v>
      </c>
      <c r="T49" s="299">
        <v>1.0727831999205779</v>
      </c>
      <c r="U49" s="299">
        <v>1.1577162019655021</v>
      </c>
      <c r="V49" s="299">
        <v>1.095301758819651</v>
      </c>
      <c r="W49" s="299">
        <v>0.93482857093381999</v>
      </c>
      <c r="DA49" s="71" t="s">
        <v>524</v>
      </c>
    </row>
    <row r="50" spans="1:105" ht="12" customHeight="1" x14ac:dyDescent="0.25">
      <c r="A50" s="59" t="s">
        <v>70</v>
      </c>
      <c r="B50" s="299">
        <v>1.2807994810496111</v>
      </c>
      <c r="C50" s="299">
        <v>0.72546787096370824</v>
      </c>
      <c r="D50" s="299">
        <v>0.2961582134325299</v>
      </c>
      <c r="E50" s="299">
        <v>0.60917490947004826</v>
      </c>
      <c r="F50" s="299">
        <v>0.2753198482297986</v>
      </c>
      <c r="G50" s="299">
        <v>0.48624868996230819</v>
      </c>
      <c r="H50" s="299">
        <v>0.47975759585792599</v>
      </c>
      <c r="I50" s="299">
        <v>0.35496808877976038</v>
      </c>
      <c r="J50" s="299">
        <v>0.38929972411407893</v>
      </c>
      <c r="K50" s="299">
        <v>0.27341092855074411</v>
      </c>
      <c r="L50" s="299">
        <v>0.49753034677287811</v>
      </c>
      <c r="M50" s="299">
        <v>0.31213379928534718</v>
      </c>
      <c r="N50" s="299">
        <v>0.35217694840964009</v>
      </c>
      <c r="O50" s="299">
        <v>0.37674192589590028</v>
      </c>
      <c r="P50" s="299">
        <v>0.1728221390151205</v>
      </c>
      <c r="Q50" s="299">
        <v>0.32325363335577451</v>
      </c>
      <c r="R50" s="299">
        <v>0.35673000106911251</v>
      </c>
      <c r="S50" s="299">
        <v>0.25047314756088168</v>
      </c>
      <c r="T50" s="299">
        <v>0.2832335600213316</v>
      </c>
      <c r="U50" s="299">
        <v>0.42623253956588358</v>
      </c>
      <c r="V50" s="299">
        <v>0.28358022568801</v>
      </c>
      <c r="W50" s="299">
        <v>0.4281942469866456</v>
      </c>
      <c r="DA50" s="71" t="s">
        <v>525</v>
      </c>
    </row>
    <row r="51" spans="1:105" ht="12" customHeight="1" x14ac:dyDescent="0.25">
      <c r="A51" s="59" t="s">
        <v>162</v>
      </c>
      <c r="B51" s="299">
        <v>1.0066519909674529</v>
      </c>
      <c r="C51" s="299">
        <v>0.64927880848812369</v>
      </c>
      <c r="D51" s="299">
        <v>0.46471280631135581</v>
      </c>
      <c r="E51" s="299">
        <v>0.40941123534565471</v>
      </c>
      <c r="F51" s="299">
        <v>0.43293665605684689</v>
      </c>
      <c r="G51" s="299">
        <v>0.41493461603681969</v>
      </c>
      <c r="H51" s="299">
        <v>0.47550879978185701</v>
      </c>
      <c r="I51" s="299">
        <v>0.57362967370648754</v>
      </c>
      <c r="J51" s="299">
        <v>0.77470603771246349</v>
      </c>
      <c r="K51" s="299">
        <v>0.40177142367865959</v>
      </c>
      <c r="L51" s="299">
        <v>0.61976129686598636</v>
      </c>
      <c r="M51" s="299">
        <v>0.48070437000073901</v>
      </c>
      <c r="N51" s="299">
        <v>0.54023734802516554</v>
      </c>
      <c r="O51" s="299">
        <v>0.5419781969889389</v>
      </c>
      <c r="P51" s="299">
        <v>0.42435860046110457</v>
      </c>
      <c r="Q51" s="299">
        <v>0.59622632923752872</v>
      </c>
      <c r="R51" s="299">
        <v>0.62603808376221626</v>
      </c>
      <c r="S51" s="299">
        <v>0.43949877228714329</v>
      </c>
      <c r="T51" s="299">
        <v>0.61603258235302327</v>
      </c>
      <c r="U51" s="299">
        <v>0.68723932936760868</v>
      </c>
      <c r="V51" s="299">
        <v>0.56906446216487694</v>
      </c>
      <c r="W51" s="299">
        <v>0.69409652591132609</v>
      </c>
      <c r="DA51" s="71" t="s">
        <v>526</v>
      </c>
    </row>
    <row r="52" spans="1:105" ht="12" customHeight="1" x14ac:dyDescent="0.25">
      <c r="A52" s="60" t="s">
        <v>527</v>
      </c>
      <c r="B52" s="264">
        <v>13.087590030686449</v>
      </c>
      <c r="C52" s="264">
        <v>12.722750332760111</v>
      </c>
      <c r="D52" s="264">
        <v>12.751563729238629</v>
      </c>
      <c r="E52" s="264">
        <v>12.742439867144849</v>
      </c>
      <c r="F52" s="264">
        <v>12.61362813232989</v>
      </c>
      <c r="G52" s="264">
        <v>13.14560363906169</v>
      </c>
      <c r="H52" s="264">
        <v>12.957053534167169</v>
      </c>
      <c r="I52" s="264">
        <v>13.010193094319851</v>
      </c>
      <c r="J52" s="264">
        <v>13.33641436826762</v>
      </c>
      <c r="K52" s="264">
        <v>8.2065842135121834</v>
      </c>
      <c r="L52" s="264">
        <v>10.137424356879899</v>
      </c>
      <c r="M52" s="264">
        <v>13.07351580791723</v>
      </c>
      <c r="N52" s="264">
        <v>14.60121538683425</v>
      </c>
      <c r="O52" s="264">
        <v>14.34483360223212</v>
      </c>
      <c r="P52" s="264">
        <v>12.556751194395099</v>
      </c>
      <c r="Q52" s="264">
        <v>13.224605758281459</v>
      </c>
      <c r="R52" s="264">
        <v>13.364920849092091</v>
      </c>
      <c r="S52" s="264">
        <v>13.317982883720109</v>
      </c>
      <c r="T52" s="264">
        <v>13.3887864092295</v>
      </c>
      <c r="U52" s="264">
        <v>12.939387985482041</v>
      </c>
      <c r="V52" s="264">
        <v>12.140353720310641</v>
      </c>
      <c r="W52" s="264">
        <v>12.79352164349981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6.3764341392404136</v>
      </c>
      <c r="C53" s="296">
        <f t="shared" si="0"/>
        <v>4.9662172137234055</v>
      </c>
      <c r="D53" s="296">
        <f t="shared" si="0"/>
        <v>4.6916784963957259</v>
      </c>
      <c r="E53" s="296">
        <f t="shared" si="0"/>
        <v>4.7563357752399833</v>
      </c>
      <c r="F53" s="296">
        <f t="shared" si="0"/>
        <v>4.4961387774765091</v>
      </c>
      <c r="G53" s="296">
        <f t="shared" si="0"/>
        <v>4.7866414674416964</v>
      </c>
      <c r="H53" s="296">
        <f t="shared" si="0"/>
        <v>4.7401012031291554</v>
      </c>
      <c r="I53" s="296">
        <f t="shared" si="0"/>
        <v>4.6780901195995979</v>
      </c>
      <c r="J53" s="296">
        <f t="shared" si="0"/>
        <v>5.3055787111139168</v>
      </c>
      <c r="K53" s="296">
        <f t="shared" si="0"/>
        <v>3.0233542093567061</v>
      </c>
      <c r="L53" s="296">
        <f t="shared" si="0"/>
        <v>4.2460858796022141</v>
      </c>
      <c r="M53" s="296">
        <f t="shared" si="0"/>
        <v>4.9205722678335446</v>
      </c>
      <c r="N53" s="296">
        <f t="shared" si="0"/>
        <v>5.6894137836870877</v>
      </c>
      <c r="O53" s="296">
        <f t="shared" si="0"/>
        <v>5.7609632886503208</v>
      </c>
      <c r="P53" s="296">
        <f t="shared" si="0"/>
        <v>5.1002343357832611</v>
      </c>
      <c r="Q53" s="296">
        <f t="shared" si="0"/>
        <v>5.5873106702586739</v>
      </c>
      <c r="R53" s="296">
        <f t="shared" si="0"/>
        <v>5.6834459960337398</v>
      </c>
      <c r="S53" s="296">
        <f t="shared" si="0"/>
        <v>5.5297067100314887</v>
      </c>
      <c r="T53" s="296">
        <f t="shared" si="0"/>
        <v>5.6303687022826798</v>
      </c>
      <c r="U53" s="296">
        <f t="shared" si="0"/>
        <v>5.7571299703264875</v>
      </c>
      <c r="V53" s="296">
        <f t="shared" si="0"/>
        <v>5.2043169720354161</v>
      </c>
      <c r="W53" s="296">
        <f t="shared" si="0"/>
        <v>5.67233565128788</v>
      </c>
      <c r="DA53" s="70"/>
    </row>
    <row r="54" spans="1:105" ht="12" customHeight="1" x14ac:dyDescent="0.25">
      <c r="A54" s="60" t="s">
        <v>530</v>
      </c>
      <c r="B54" s="264">
        <v>0.46782627839935798</v>
      </c>
      <c r="C54" s="264">
        <v>0.2136959720187365</v>
      </c>
      <c r="D54" s="264">
        <v>0.16301586581418551</v>
      </c>
      <c r="E54" s="264">
        <v>0.16271842112533649</v>
      </c>
      <c r="F54" s="264">
        <v>0.15196087170614919</v>
      </c>
      <c r="G54" s="264">
        <v>0.21782816137843611</v>
      </c>
      <c r="H54" s="264">
        <v>0.22585062792411509</v>
      </c>
      <c r="I54" s="264">
        <v>0.21182554839126799</v>
      </c>
      <c r="J54" s="264">
        <v>0.29164449975169182</v>
      </c>
      <c r="K54" s="264">
        <v>0.13834688767805561</v>
      </c>
      <c r="L54" s="264">
        <v>0.25509914902784619</v>
      </c>
      <c r="M54" s="264">
        <v>0.2243981621934486</v>
      </c>
      <c r="N54" s="264">
        <v>0.27060226975813201</v>
      </c>
      <c r="O54" s="264">
        <v>0.2831016280560591</v>
      </c>
      <c r="P54" s="264">
        <v>0.26340140657718247</v>
      </c>
      <c r="Q54" s="264">
        <v>0.29772090113719218</v>
      </c>
      <c r="R54" s="264">
        <v>0.35203092196636332</v>
      </c>
      <c r="S54" s="264">
        <v>0.35075148862540928</v>
      </c>
      <c r="T54" s="264">
        <v>0.36206306946915418</v>
      </c>
      <c r="U54" s="264">
        <v>0.39041978007571471</v>
      </c>
      <c r="V54" s="264">
        <v>0.33565950060693789</v>
      </c>
      <c r="W54" s="264">
        <v>0.36972022418342998</v>
      </c>
      <c r="DA54" s="72" t="s">
        <v>531</v>
      </c>
    </row>
    <row r="55" spans="1:105" ht="12" customHeight="1" x14ac:dyDescent="0.25">
      <c r="A55" s="59" t="s">
        <v>33</v>
      </c>
      <c r="B55" s="232">
        <v>0.2347998919265504</v>
      </c>
      <c r="C55" s="232">
        <v>7.2968104807139167E-2</v>
      </c>
      <c r="D55" s="232">
        <v>8.4861186093779753E-2</v>
      </c>
      <c r="E55" s="232">
        <v>8.8797568832340898E-2</v>
      </c>
      <c r="F55" s="232">
        <v>7.9098350929398931E-2</v>
      </c>
      <c r="G55" s="232">
        <v>0.1128345708507079</v>
      </c>
      <c r="H55" s="232">
        <v>0.1249898031903362</v>
      </c>
      <c r="I55" s="232">
        <v>0.1172319769859978</v>
      </c>
      <c r="J55" s="232">
        <v>0.1467692556185119</v>
      </c>
      <c r="K55" s="232">
        <v>6.9609209528809932E-2</v>
      </c>
      <c r="L55" s="232">
        <v>0.14289722252695961</v>
      </c>
      <c r="M55" s="232">
        <v>0.12691005574421221</v>
      </c>
      <c r="N55" s="232">
        <v>0.1626953384697612</v>
      </c>
      <c r="O55" s="232">
        <v>0.17357944888009449</v>
      </c>
      <c r="P55" s="232">
        <v>0.16527537123387259</v>
      </c>
      <c r="Q55" s="232">
        <v>0.15425807910583289</v>
      </c>
      <c r="R55" s="232">
        <v>0.1574329120796954</v>
      </c>
      <c r="S55" s="232">
        <v>0.17630175176912069</v>
      </c>
      <c r="T55" s="232">
        <v>0.17591556710090239</v>
      </c>
      <c r="U55" s="232">
        <v>0.18698586719907981</v>
      </c>
      <c r="V55" s="232">
        <v>0.15200471740150451</v>
      </c>
      <c r="W55" s="232">
        <v>0.18942547776599369</v>
      </c>
      <c r="DA55" s="71" t="s">
        <v>532</v>
      </c>
    </row>
    <row r="56" spans="1:105" ht="12" customHeight="1" x14ac:dyDescent="0.25">
      <c r="A56" s="59" t="s">
        <v>160</v>
      </c>
      <c r="B56" s="232">
        <v>0.1194294948549551</v>
      </c>
      <c r="C56" s="232">
        <v>6.6062161828460142E-2</v>
      </c>
      <c r="D56" s="232">
        <v>2.561455954214463E-2</v>
      </c>
      <c r="E56" s="232">
        <v>2.6800824625529029E-2</v>
      </c>
      <c r="F56" s="232">
        <v>2.3880097564260499E-2</v>
      </c>
      <c r="G56" s="232">
        <v>5.7767485587958418E-2</v>
      </c>
      <c r="H56" s="232">
        <v>4.6803417776263803E-2</v>
      </c>
      <c r="I56" s="232">
        <v>2.9708644979485822E-2</v>
      </c>
      <c r="J56" s="232">
        <v>5.8254650060699069E-2</v>
      </c>
      <c r="K56" s="232">
        <v>2.30541965229033E-2</v>
      </c>
      <c r="L56" s="232">
        <v>4.2299133353431571E-2</v>
      </c>
      <c r="M56" s="232">
        <v>4.3455878658455162E-2</v>
      </c>
      <c r="N56" s="232">
        <v>4.7405808543307851E-2</v>
      </c>
      <c r="O56" s="232">
        <v>4.8867316369662912E-2</v>
      </c>
      <c r="P56" s="232">
        <v>5.103472692650491E-2</v>
      </c>
      <c r="Q56" s="232">
        <v>7.7132297132448541E-2</v>
      </c>
      <c r="R56" s="232">
        <v>0.1253314008070277</v>
      </c>
      <c r="S56" s="232">
        <v>0.12603926444359201</v>
      </c>
      <c r="T56" s="232">
        <v>0.1182461197626848</v>
      </c>
      <c r="U56" s="232">
        <v>0.1276555087462404</v>
      </c>
      <c r="V56" s="232">
        <v>0.1208612651015963</v>
      </c>
      <c r="W56" s="232">
        <v>0.1034698774466179</v>
      </c>
      <c r="DA56" s="71" t="s">
        <v>533</v>
      </c>
    </row>
    <row r="57" spans="1:105" ht="12" customHeight="1" x14ac:dyDescent="0.25">
      <c r="A57" s="59" t="s">
        <v>162</v>
      </c>
      <c r="B57" s="232">
        <v>0.11359689161785259</v>
      </c>
      <c r="C57" s="232">
        <v>7.4665705383137215E-2</v>
      </c>
      <c r="D57" s="232">
        <v>5.254012017826111E-2</v>
      </c>
      <c r="E57" s="232">
        <v>4.712002766746657E-2</v>
      </c>
      <c r="F57" s="232">
        <v>4.8982423212489801E-2</v>
      </c>
      <c r="G57" s="232">
        <v>4.7226104939769788E-2</v>
      </c>
      <c r="H57" s="232">
        <v>5.4057406957515097E-2</v>
      </c>
      <c r="I57" s="232">
        <v>6.4884926425784431E-2</v>
      </c>
      <c r="J57" s="232">
        <v>8.6620594072480808E-2</v>
      </c>
      <c r="K57" s="232">
        <v>4.5683481626342323E-2</v>
      </c>
      <c r="L57" s="232">
        <v>6.9902793147454984E-2</v>
      </c>
      <c r="M57" s="232">
        <v>5.403222779078129E-2</v>
      </c>
      <c r="N57" s="232">
        <v>6.0501122745062967E-2</v>
      </c>
      <c r="O57" s="232">
        <v>6.0654862806301668E-2</v>
      </c>
      <c r="P57" s="232">
        <v>4.7091308416804978E-2</v>
      </c>
      <c r="Q57" s="232">
        <v>6.633052489891067E-2</v>
      </c>
      <c r="R57" s="232">
        <v>6.9266609079640093E-2</v>
      </c>
      <c r="S57" s="232">
        <v>4.8410472412696609E-2</v>
      </c>
      <c r="T57" s="232">
        <v>6.790138260556694E-2</v>
      </c>
      <c r="U57" s="232">
        <v>7.5778404130394453E-2</v>
      </c>
      <c r="V57" s="232">
        <v>6.2793518103837237E-2</v>
      </c>
      <c r="W57" s="232">
        <v>7.682486897081843E-2</v>
      </c>
      <c r="DA57" s="71" t="s">
        <v>534</v>
      </c>
    </row>
    <row r="58" spans="1:105" ht="12" customHeight="1" x14ac:dyDescent="0.25">
      <c r="A58" s="60" t="s">
        <v>535</v>
      </c>
      <c r="B58" s="264">
        <v>4.4317225423846152</v>
      </c>
      <c r="C58" s="264">
        <v>3.289431555748203</v>
      </c>
      <c r="D58" s="264">
        <v>3.0869793335086451</v>
      </c>
      <c r="E58" s="264">
        <v>3.1270622934457029</v>
      </c>
      <c r="F58" s="264">
        <v>2.9170728944967861</v>
      </c>
      <c r="G58" s="264">
        <v>3.0726362387349981</v>
      </c>
      <c r="H58" s="264">
        <v>3.041250041485982</v>
      </c>
      <c r="I58" s="264">
        <v>2.9946436624508599</v>
      </c>
      <c r="J58" s="264">
        <v>3.5227774639755838</v>
      </c>
      <c r="K58" s="264">
        <v>1.9518763993737649</v>
      </c>
      <c r="L58" s="264">
        <v>2.847588003596135</v>
      </c>
      <c r="M58" s="264">
        <v>3.2266821928482949</v>
      </c>
      <c r="N58" s="264">
        <v>3.783622966570674</v>
      </c>
      <c r="O58" s="264">
        <v>3.8724762060565538</v>
      </c>
      <c r="P58" s="264">
        <v>3.443403309620598</v>
      </c>
      <c r="Q58" s="264">
        <v>3.818344709129335</v>
      </c>
      <c r="R58" s="264">
        <v>3.8526827543479709</v>
      </c>
      <c r="S58" s="264">
        <v>3.7119890234575919</v>
      </c>
      <c r="T58" s="264">
        <v>3.7925442288877682</v>
      </c>
      <c r="U58" s="264">
        <v>3.939949336988636</v>
      </c>
      <c r="V58" s="264">
        <v>3.5290280062125681</v>
      </c>
      <c r="W58" s="264">
        <v>3.886586694433964</v>
      </c>
      <c r="DA58" s="72" t="s">
        <v>536</v>
      </c>
    </row>
    <row r="59" spans="1:105" ht="12" customHeight="1" x14ac:dyDescent="0.25">
      <c r="A59" s="64" t="s">
        <v>30</v>
      </c>
      <c r="B59" s="231">
        <v>2.7808009520217349</v>
      </c>
      <c r="C59" s="231">
        <v>2.171864976201801</v>
      </c>
      <c r="D59" s="231">
        <v>2.2744341870446778</v>
      </c>
      <c r="E59" s="231">
        <v>2.160726744321019</v>
      </c>
      <c r="F59" s="231">
        <v>2.0548860189593809</v>
      </c>
      <c r="G59" s="231">
        <v>1.782510141486366</v>
      </c>
      <c r="H59" s="231">
        <v>1.7167640610934349</v>
      </c>
      <c r="I59" s="231">
        <v>1.7796786408704639</v>
      </c>
      <c r="J59" s="231">
        <v>2.240692527860308</v>
      </c>
      <c r="K59" s="231">
        <v>1.3295307492482591</v>
      </c>
      <c r="L59" s="231">
        <v>1.66615957162105</v>
      </c>
      <c r="M59" s="231">
        <v>1.8619653432750081</v>
      </c>
      <c r="N59" s="231">
        <v>2.2135174200302949</v>
      </c>
      <c r="O59" s="231">
        <v>2.0320917079525969</v>
      </c>
      <c r="P59" s="231">
        <v>1.7543563159918221</v>
      </c>
      <c r="Q59" s="231">
        <v>1.9338091080040249</v>
      </c>
      <c r="R59" s="231">
        <v>1.916514835763284</v>
      </c>
      <c r="S59" s="231">
        <v>1.922316603794574</v>
      </c>
      <c r="T59" s="231">
        <v>1.8525491257001721</v>
      </c>
      <c r="U59" s="231">
        <v>1.9073600386571341</v>
      </c>
      <c r="V59" s="231">
        <v>1.822182232884451</v>
      </c>
      <c r="W59" s="231">
        <v>1.883088012032567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0.63302046419769176</v>
      </c>
      <c r="C61" s="231">
        <v>0.27445416164382502</v>
      </c>
      <c r="D61" s="231">
        <v>0.35090984675505987</v>
      </c>
      <c r="E61" s="231">
        <v>0.36854513610691542</v>
      </c>
      <c r="F61" s="231">
        <v>0.37243929249007468</v>
      </c>
      <c r="G61" s="231">
        <v>0.53289280441231301</v>
      </c>
      <c r="H61" s="231">
        <v>0.59041556721031452</v>
      </c>
      <c r="I61" s="231">
        <v>0.56526086673633369</v>
      </c>
      <c r="J61" s="231">
        <v>0.56141441897194477</v>
      </c>
      <c r="K61" s="231">
        <v>0.25567892243652002</v>
      </c>
      <c r="L61" s="231">
        <v>0.47270488511334341</v>
      </c>
      <c r="M61" s="231">
        <v>0.58423768493509665</v>
      </c>
      <c r="N61" s="231">
        <v>0.70742277747723581</v>
      </c>
      <c r="O61" s="231">
        <v>0.73210655593331719</v>
      </c>
      <c r="P61" s="231">
        <v>0.62238514272391998</v>
      </c>
      <c r="Q61" s="231">
        <v>0.55962275317787658</v>
      </c>
      <c r="R61" s="231">
        <v>0.58742927239233356</v>
      </c>
      <c r="S61" s="231">
        <v>0.68428442611926577</v>
      </c>
      <c r="T61" s="231">
        <v>0.67115760737965524</v>
      </c>
      <c r="U61" s="231">
        <v>0.63993036305891227</v>
      </c>
      <c r="V61" s="231">
        <v>0.51784585753848089</v>
      </c>
      <c r="W61" s="231">
        <v>0.62640402220152458</v>
      </c>
      <c r="DA61" s="73" t="s">
        <v>539</v>
      </c>
    </row>
    <row r="62" spans="1:105" ht="12" customHeight="1" x14ac:dyDescent="0.25">
      <c r="A62" s="64" t="s">
        <v>160</v>
      </c>
      <c r="B62" s="231">
        <v>0.32198189552671891</v>
      </c>
      <c r="C62" s="231">
        <v>0.24847891128501401</v>
      </c>
      <c r="D62" s="231">
        <v>0.10591887265986701</v>
      </c>
      <c r="E62" s="231">
        <v>0.1112340539192303</v>
      </c>
      <c r="F62" s="231">
        <v>0.1124408604847601</v>
      </c>
      <c r="G62" s="231">
        <v>0.27282309993047582</v>
      </c>
      <c r="H62" s="231">
        <v>0.22108576658588289</v>
      </c>
      <c r="I62" s="231">
        <v>0.14324704609111871</v>
      </c>
      <c r="J62" s="231">
        <v>0.22283277501419901</v>
      </c>
      <c r="K62" s="231">
        <v>8.4679486586844099E-2</v>
      </c>
      <c r="L62" s="231">
        <v>0.13992579154892609</v>
      </c>
      <c r="M62" s="231">
        <v>0.2000516176228547</v>
      </c>
      <c r="N62" s="231">
        <v>0.2061272871348675</v>
      </c>
      <c r="O62" s="231">
        <v>0.20610782506753539</v>
      </c>
      <c r="P62" s="231">
        <v>0.19218384182046411</v>
      </c>
      <c r="Q62" s="231">
        <v>0.27982319454775739</v>
      </c>
      <c r="R62" s="231">
        <v>0.46764893446622352</v>
      </c>
      <c r="S62" s="231">
        <v>0.48919936910907003</v>
      </c>
      <c r="T62" s="231">
        <v>0.45113564495591801</v>
      </c>
      <c r="U62" s="231">
        <v>0.43688133912001748</v>
      </c>
      <c r="V62" s="231">
        <v>0.41174712561323668</v>
      </c>
      <c r="W62" s="231">
        <v>0.34216066483584651</v>
      </c>
      <c r="DA62" s="73" t="s">
        <v>540</v>
      </c>
    </row>
    <row r="63" spans="1:105" ht="12" customHeight="1" x14ac:dyDescent="0.25">
      <c r="A63" s="64" t="s">
        <v>70</v>
      </c>
      <c r="B63" s="231">
        <v>0.38966203233514901</v>
      </c>
      <c r="C63" s="231">
        <v>0.31379417786376379</v>
      </c>
      <c r="D63" s="231">
        <v>0.1384575556037177</v>
      </c>
      <c r="E63" s="231">
        <v>0.29098955205164001</v>
      </c>
      <c r="F63" s="231">
        <v>0.14667006792494941</v>
      </c>
      <c r="G63" s="231">
        <v>0.26137170999157788</v>
      </c>
      <c r="H63" s="231">
        <v>0.25763313970472451</v>
      </c>
      <c r="I63" s="231">
        <v>0.19359955322487449</v>
      </c>
      <c r="J63" s="231">
        <v>0.16650097621538079</v>
      </c>
      <c r="K63" s="231">
        <v>0.11418899379497401</v>
      </c>
      <c r="L63" s="231">
        <v>0.1856333303817542</v>
      </c>
      <c r="M63" s="231">
        <v>0.161513613814708</v>
      </c>
      <c r="N63" s="231">
        <v>0.17149192865775481</v>
      </c>
      <c r="O63" s="231">
        <v>0.17782947783086001</v>
      </c>
      <c r="P63" s="231">
        <v>7.2220119134594668E-2</v>
      </c>
      <c r="Q63" s="231">
        <v>0.13046473706250711</v>
      </c>
      <c r="R63" s="231">
        <v>0.14727290875017859</v>
      </c>
      <c r="S63" s="231">
        <v>0.10708357361370779</v>
      </c>
      <c r="T63" s="231">
        <v>0.11910771419877191</v>
      </c>
      <c r="U63" s="231">
        <v>0.16084515561406809</v>
      </c>
      <c r="V63" s="231">
        <v>0.1066038120249353</v>
      </c>
      <c r="W63" s="231">
        <v>0.1567252358167468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0.15192555814598141</v>
      </c>
      <c r="M64" s="231">
        <v>0.17017348870821869</v>
      </c>
      <c r="N64" s="231">
        <v>0.22199595283795909</v>
      </c>
      <c r="O64" s="231">
        <v>0.46851644466724801</v>
      </c>
      <c r="P64" s="231">
        <v>0.62492396238852843</v>
      </c>
      <c r="Q64" s="231">
        <v>0.67398876179128764</v>
      </c>
      <c r="R64" s="231">
        <v>0.47536237159161998</v>
      </c>
      <c r="S64" s="231">
        <v>0.32120826590152529</v>
      </c>
      <c r="T64" s="231">
        <v>0.4395350309790883</v>
      </c>
      <c r="U64" s="231">
        <v>0.53559251076959236</v>
      </c>
      <c r="V64" s="231">
        <v>0.45672559612609848</v>
      </c>
      <c r="W64" s="231">
        <v>0.62415947591355991</v>
      </c>
      <c r="DA64" s="73" t="s">
        <v>542</v>
      </c>
    </row>
    <row r="65" spans="1:105" ht="12" customHeight="1" x14ac:dyDescent="0.25">
      <c r="A65" s="64" t="s">
        <v>162</v>
      </c>
      <c r="B65" s="231">
        <v>0.30625719830332121</v>
      </c>
      <c r="C65" s="231">
        <v>0.28083932875379808</v>
      </c>
      <c r="D65" s="231">
        <v>0.21725887144532199</v>
      </c>
      <c r="E65" s="231">
        <v>0.1955668070468983</v>
      </c>
      <c r="F65" s="231">
        <v>0.23063665463762081</v>
      </c>
      <c r="G65" s="231">
        <v>0.22303848291426581</v>
      </c>
      <c r="H65" s="231">
        <v>0.25535150689162578</v>
      </c>
      <c r="I65" s="231">
        <v>0.31285755552806938</v>
      </c>
      <c r="J65" s="231">
        <v>0.33133676591375172</v>
      </c>
      <c r="K65" s="231">
        <v>0.1677982473071685</v>
      </c>
      <c r="L65" s="231">
        <v>0.23123886678507971</v>
      </c>
      <c r="M65" s="231">
        <v>0.2487404444924097</v>
      </c>
      <c r="N65" s="231">
        <v>0.26306760043256228</v>
      </c>
      <c r="O65" s="231">
        <v>0.25582419460499661</v>
      </c>
      <c r="P65" s="231">
        <v>0.17733392756126851</v>
      </c>
      <c r="Q65" s="231">
        <v>0.2406361545458818</v>
      </c>
      <c r="R65" s="231">
        <v>0.25845443138433177</v>
      </c>
      <c r="S65" s="231">
        <v>0.18789678491944939</v>
      </c>
      <c r="T65" s="231">
        <v>0.25905910567416218</v>
      </c>
      <c r="U65" s="231">
        <v>0.25933992976891113</v>
      </c>
      <c r="V65" s="231">
        <v>0.21392338202536521</v>
      </c>
      <c r="W65" s="231">
        <v>0.25404928363371948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1.4768853184564401</v>
      </c>
      <c r="C69" s="265">
        <v>1.4630896859564659</v>
      </c>
      <c r="D69" s="265">
        <v>1.441683297072895</v>
      </c>
      <c r="E69" s="265">
        <v>1.4665550606689439</v>
      </c>
      <c r="F69" s="265">
        <v>1.4271050112735739</v>
      </c>
      <c r="G69" s="265">
        <v>1.4961770673282619</v>
      </c>
      <c r="H69" s="265">
        <v>1.4730005337190579</v>
      </c>
      <c r="I69" s="265">
        <v>1.4716209087574701</v>
      </c>
      <c r="J69" s="265">
        <v>1.4911567473866409</v>
      </c>
      <c r="K69" s="265">
        <v>0.93313092230488548</v>
      </c>
      <c r="L69" s="265">
        <v>1.1433987269782331</v>
      </c>
      <c r="M69" s="265">
        <v>1.4694919127918009</v>
      </c>
      <c r="N69" s="265">
        <v>1.6351885473582819</v>
      </c>
      <c r="O69" s="265">
        <v>1.605385454537708</v>
      </c>
      <c r="P69" s="265">
        <v>1.3934296195854809</v>
      </c>
      <c r="Q69" s="265">
        <v>1.4712450599921469</v>
      </c>
      <c r="R69" s="265">
        <v>1.4787323197194051</v>
      </c>
      <c r="S69" s="265">
        <v>1.4669661979484869</v>
      </c>
      <c r="T69" s="265">
        <v>1.4757614039257569</v>
      </c>
      <c r="U69" s="265">
        <v>1.426760853262137</v>
      </c>
      <c r="V69" s="265">
        <v>1.33962946521591</v>
      </c>
      <c r="W69" s="265">
        <v>1.4160287326704859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5.3755947314099366</v>
      </c>
      <c r="C72" s="225">
        <v>4.4129426258554574</v>
      </c>
      <c r="D72" s="225">
        <v>4.7864351196745112</v>
      </c>
      <c r="E72" s="225">
        <v>5.0291381779082593</v>
      </c>
      <c r="F72" s="225">
        <v>4.70239525295292</v>
      </c>
      <c r="G72" s="225">
        <v>5.0899090231653563</v>
      </c>
      <c r="H72" s="225">
        <v>5.4397263624976908</v>
      </c>
      <c r="I72" s="225">
        <v>5.5664135299319799</v>
      </c>
      <c r="J72" s="225">
        <v>5.1421407789929567</v>
      </c>
      <c r="K72" s="225">
        <v>4.6551201105091584</v>
      </c>
      <c r="L72" s="225">
        <v>4.4109512816216716</v>
      </c>
      <c r="M72" s="225">
        <v>4.4762634925925084</v>
      </c>
      <c r="N72" s="225">
        <v>4.684920258141851</v>
      </c>
      <c r="O72" s="225">
        <v>4.4077675139209953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9.2280888472511119E-3</v>
      </c>
      <c r="C73" s="261">
        <v>7.5755388313200204E-3</v>
      </c>
      <c r="D73" s="261">
        <v>8.2166998728172066E-3</v>
      </c>
      <c r="E73" s="261">
        <v>8.6333394256067741E-3</v>
      </c>
      <c r="F73" s="261">
        <v>8.0724316763676491E-3</v>
      </c>
      <c r="G73" s="261">
        <v>8.7376625354025454E-3</v>
      </c>
      <c r="H73" s="261">
        <v>9.3381812963881979E-3</v>
      </c>
      <c r="I73" s="261">
        <v>9.5556605699046726E-3</v>
      </c>
      <c r="J73" s="261">
        <v>8.8273268995439358E-3</v>
      </c>
      <c r="K73" s="261">
        <v>7.9912761509728803E-3</v>
      </c>
      <c r="L73" s="261">
        <v>7.5721203627587266E-3</v>
      </c>
      <c r="M73" s="261">
        <v>7.6842394706438102E-3</v>
      </c>
      <c r="N73" s="261">
        <v>8.042432985468034E-3</v>
      </c>
      <c r="O73" s="261">
        <v>7.5666549040069014E-3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4.8001640476175627E-3</v>
      </c>
      <c r="C74" s="226">
        <v>3.9405590628080354E-3</v>
      </c>
      <c r="D74" s="226">
        <v>4.2740710424900036E-3</v>
      </c>
      <c r="E74" s="226">
        <v>4.4907939452730316E-3</v>
      </c>
      <c r="F74" s="226">
        <v>4.1990272255876477E-3</v>
      </c>
      <c r="G74" s="226">
        <v>4.5450595737543294E-3</v>
      </c>
      <c r="H74" s="226">
        <v>4.8574307065118814E-3</v>
      </c>
      <c r="I74" s="226">
        <v>4.9705566426743574E-3</v>
      </c>
      <c r="J74" s="226">
        <v>4.5917001798677142E-3</v>
      </c>
      <c r="K74" s="226">
        <v>4.1568126520487806E-3</v>
      </c>
      <c r="L74" s="226">
        <v>3.9387808820647149E-3</v>
      </c>
      <c r="M74" s="226">
        <v>3.9971017456399763E-3</v>
      </c>
      <c r="N74" s="226">
        <v>4.1834228420673464E-3</v>
      </c>
      <c r="O74" s="226">
        <v>3.9359379208580647E-3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0.1123569136132266</v>
      </c>
      <c r="C75" s="226">
        <v>9.2236233973604823E-2</v>
      </c>
      <c r="D75" s="226">
        <v>0.1000427123185901</v>
      </c>
      <c r="E75" s="226">
        <v>0.10511552154436769</v>
      </c>
      <c r="F75" s="226">
        <v>9.828616992352554E-2</v>
      </c>
      <c r="G75" s="226">
        <v>0.1063857111610052</v>
      </c>
      <c r="H75" s="226">
        <v>0.11369734801973411</v>
      </c>
      <c r="I75" s="226">
        <v>0.116345274405319</v>
      </c>
      <c r="J75" s="226">
        <v>0.10747742271501989</v>
      </c>
      <c r="K75" s="226">
        <v>9.7298058028749815E-2</v>
      </c>
      <c r="L75" s="226">
        <v>9.2194612291890646E-2</v>
      </c>
      <c r="M75" s="226">
        <v>9.3559722351790914E-2</v>
      </c>
      <c r="N75" s="226">
        <v>9.7920919829198358E-2</v>
      </c>
      <c r="O75" s="226">
        <v>9.2128067410604766E-2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3.0760296157503709E-3</v>
      </c>
      <c r="C76" s="226">
        <v>2.5251796104400069E-3</v>
      </c>
      <c r="D76" s="226">
        <v>2.738899957605736E-3</v>
      </c>
      <c r="E76" s="226">
        <v>2.8777798085355918E-3</v>
      </c>
      <c r="F76" s="226">
        <v>2.6908105587892168E-3</v>
      </c>
      <c r="G76" s="226">
        <v>2.9125541784675159E-3</v>
      </c>
      <c r="H76" s="226">
        <v>3.112727098796066E-3</v>
      </c>
      <c r="I76" s="226">
        <v>3.1852201899682259E-3</v>
      </c>
      <c r="J76" s="226">
        <v>2.9424422998479789E-3</v>
      </c>
      <c r="K76" s="226">
        <v>2.663758716990961E-3</v>
      </c>
      <c r="L76" s="226">
        <v>2.524040120919576E-3</v>
      </c>
      <c r="M76" s="226">
        <v>2.5614131568812699E-3</v>
      </c>
      <c r="N76" s="226">
        <v>2.6808109951560119E-3</v>
      </c>
      <c r="O76" s="226">
        <v>2.5222183013356341E-3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1.335020324375613E-2</v>
      </c>
      <c r="C77" s="262">
        <v>1.159698793113953E-2</v>
      </c>
      <c r="D77" s="262">
        <v>1.2662591830995979E-2</v>
      </c>
      <c r="E77" s="262">
        <v>1.3265277830937269E-2</v>
      </c>
      <c r="F77" s="262">
        <v>1.256971037568254E-2</v>
      </c>
      <c r="G77" s="262">
        <v>1.3660204890925809E-2</v>
      </c>
      <c r="H77" s="262">
        <v>1.458889969138223E-2</v>
      </c>
      <c r="I77" s="262">
        <v>1.4975720948852699E-2</v>
      </c>
      <c r="J77" s="262">
        <v>1.3457058261294419E-2</v>
      </c>
      <c r="K77" s="262">
        <v>1.246540111656975E-2</v>
      </c>
      <c r="L77" s="262">
        <v>1.139727013030414E-2</v>
      </c>
      <c r="M77" s="262">
        <v>1.1836566053018201E-2</v>
      </c>
      <c r="N77" s="262">
        <v>1.223529158045303E-2</v>
      </c>
      <c r="O77" s="262">
        <v>1.1403197059347369E-2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9.3245050315551262E-4</v>
      </c>
      <c r="C78" s="228">
        <v>4.776865622378915E-4</v>
      </c>
      <c r="D78" s="228">
        <v>2.1340874314593609E-4</v>
      </c>
      <c r="E78" s="228">
        <v>2.3078607186547529E-4</v>
      </c>
      <c r="F78" s="228">
        <v>2.0011493829836171E-4</v>
      </c>
      <c r="G78" s="228">
        <v>4.9283671624470262E-4</v>
      </c>
      <c r="H78" s="228">
        <v>4.3384403809430588E-4</v>
      </c>
      <c r="I78" s="228">
        <v>2.8406606031064453E-4</v>
      </c>
      <c r="J78" s="228">
        <v>4.7916924847532738E-4</v>
      </c>
      <c r="K78" s="228">
        <v>2.8684381060345893E-4</v>
      </c>
      <c r="L78" s="228">
        <v>3.839553983752641E-4</v>
      </c>
      <c r="M78" s="228">
        <v>3.2825458641258309E-4</v>
      </c>
      <c r="N78" s="228">
        <v>3.3275508842742013E-4</v>
      </c>
      <c r="O78" s="228">
        <v>3.2494090490343958E-4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8.8691222276884808E-4</v>
      </c>
      <c r="C79" s="228">
        <v>5.3989762269893615E-4</v>
      </c>
      <c r="D79" s="228">
        <v>4.3774014515185201E-4</v>
      </c>
      <c r="E79" s="228">
        <v>4.0575789153922198E-4</v>
      </c>
      <c r="F79" s="228">
        <v>4.1047213364579001E-4</v>
      </c>
      <c r="G79" s="228">
        <v>4.0290412924594168E-4</v>
      </c>
      <c r="H79" s="228">
        <v>5.0108485315039154E-4</v>
      </c>
      <c r="I79" s="228">
        <v>6.2041218763245003E-4</v>
      </c>
      <c r="J79" s="228">
        <v>7.124911903332948E-4</v>
      </c>
      <c r="K79" s="228">
        <v>5.6840080886422879E-4</v>
      </c>
      <c r="L79" s="228">
        <v>6.3451784144644596E-4</v>
      </c>
      <c r="M79" s="228">
        <v>4.0814562112098641E-4</v>
      </c>
      <c r="N79" s="228">
        <v>4.2467488832301751E-4</v>
      </c>
      <c r="O79" s="228">
        <v>4.0332163644879942E-4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1.1530840517831769E-2</v>
      </c>
      <c r="C82" s="228">
        <v>1.05794037462027E-2</v>
      </c>
      <c r="D82" s="228">
        <v>1.2011442942698189E-2</v>
      </c>
      <c r="E82" s="228">
        <v>1.262873386753257E-2</v>
      </c>
      <c r="F82" s="228">
        <v>1.1959123303738391E-2</v>
      </c>
      <c r="G82" s="228">
        <v>1.2764464045435169E-2</v>
      </c>
      <c r="H82" s="228">
        <v>1.3653970800137531E-2</v>
      </c>
      <c r="I82" s="228">
        <v>1.4071242700909609E-2</v>
      </c>
      <c r="J82" s="228">
        <v>1.2265397822485801E-2</v>
      </c>
      <c r="K82" s="228">
        <v>1.1610156497102061E-2</v>
      </c>
      <c r="L82" s="228">
        <v>1.037879689048243E-2</v>
      </c>
      <c r="M82" s="228">
        <v>1.1100165845484631E-2</v>
      </c>
      <c r="N82" s="228">
        <v>1.147786160370259E-2</v>
      </c>
      <c r="O82" s="228">
        <v>1.067493451799513E-2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1.207670505957301</v>
      </c>
      <c r="C83" s="263">
        <v>1.0168675507482181</v>
      </c>
      <c r="D83" s="263">
        <v>1.105076538391299</v>
      </c>
      <c r="E83" s="263">
        <v>1.1626794079216569</v>
      </c>
      <c r="F83" s="263">
        <v>1.09501204296649</v>
      </c>
      <c r="G83" s="263">
        <v>1.1945652243561851</v>
      </c>
      <c r="H83" s="263">
        <v>1.277311651415278</v>
      </c>
      <c r="I83" s="263">
        <v>1.3079714451229969</v>
      </c>
      <c r="J83" s="263">
        <v>1.183952302996516</v>
      </c>
      <c r="K83" s="263">
        <v>1.0882656440702321</v>
      </c>
      <c r="L83" s="263">
        <v>1.0101662946955881</v>
      </c>
      <c r="M83" s="263">
        <v>1.037066999485208</v>
      </c>
      <c r="N83" s="263">
        <v>1.07623309438364</v>
      </c>
      <c r="O83" s="263">
        <v>1.005551854016526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0.353969365948547</v>
      </c>
      <c r="C84" s="264">
        <v>0.17164684681934669</v>
      </c>
      <c r="D84" s="264">
        <v>0.1325534664086567</v>
      </c>
      <c r="E84" s="264">
        <v>0.15929663933086341</v>
      </c>
      <c r="F84" s="264">
        <v>0.1245226122375586</v>
      </c>
      <c r="G84" s="264">
        <v>0.18442979940796381</v>
      </c>
      <c r="H84" s="264">
        <v>0.20425942533773389</v>
      </c>
      <c r="I84" s="264">
        <v>0.19121556534366921</v>
      </c>
      <c r="J84" s="264">
        <v>0.217281859160566</v>
      </c>
      <c r="K84" s="264">
        <v>0.1672375280895281</v>
      </c>
      <c r="L84" s="264">
        <v>0.21612564094909531</v>
      </c>
      <c r="M84" s="264">
        <v>0.1556419232147237</v>
      </c>
      <c r="N84" s="264">
        <v>0.17153644827695069</v>
      </c>
      <c r="O84" s="264">
        <v>0.16940933470069319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0.13572410322361839</v>
      </c>
      <c r="C85" s="232">
        <v>4.2153364555452787E-2</v>
      </c>
      <c r="D85" s="232">
        <v>5.7245208819146437E-2</v>
      </c>
      <c r="E85" s="232">
        <v>6.0753225602375421E-2</v>
      </c>
      <c r="F85" s="232">
        <v>5.3790094603174243E-2</v>
      </c>
      <c r="G85" s="232">
        <v>7.6179617816667933E-2</v>
      </c>
      <c r="H85" s="232">
        <v>9.10526394798747E-2</v>
      </c>
      <c r="I85" s="232">
        <v>8.8962788458752523E-2</v>
      </c>
      <c r="J85" s="232">
        <v>9.5145933999808752E-2</v>
      </c>
      <c r="K85" s="232">
        <v>6.8706370751132728E-2</v>
      </c>
      <c r="L85" s="232">
        <v>9.923590197947213E-2</v>
      </c>
      <c r="M85" s="232">
        <v>7.6122709209956868E-2</v>
      </c>
      <c r="N85" s="232">
        <v>9.0014039841813484E-2</v>
      </c>
      <c r="O85" s="232">
        <v>9.0406423751889634E-2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6.9035215283272472E-2</v>
      </c>
      <c r="C86" s="232">
        <v>3.8163830597446748E-2</v>
      </c>
      <c r="D86" s="232">
        <v>1.727893371865102E-2</v>
      </c>
      <c r="E86" s="232">
        <v>1.8336499143109929E-2</v>
      </c>
      <c r="F86" s="232">
        <v>1.6239437257814959E-2</v>
      </c>
      <c r="G86" s="232">
        <v>3.900138885752618E-2</v>
      </c>
      <c r="H86" s="232">
        <v>3.4095379114394822E-2</v>
      </c>
      <c r="I86" s="232">
        <v>2.25447353755866E-2</v>
      </c>
      <c r="J86" s="232">
        <v>3.776467398774578E-2</v>
      </c>
      <c r="K86" s="232">
        <v>2.275518116631527E-2</v>
      </c>
      <c r="L86" s="232">
        <v>2.9374907202873151E-2</v>
      </c>
      <c r="M86" s="232">
        <v>2.6065540631768379E-2</v>
      </c>
      <c r="N86" s="232">
        <v>2.6228092206488151E-2</v>
      </c>
      <c r="O86" s="232">
        <v>2.545185700171922E-2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8.3546319416403961E-2</v>
      </c>
      <c r="C87" s="232">
        <v>4.8195590460879553E-2</v>
      </c>
      <c r="D87" s="232">
        <v>2.2587088269015961E-2</v>
      </c>
      <c r="E87" s="232">
        <v>4.7968490618199008E-2</v>
      </c>
      <c r="F87" s="232">
        <v>2.1183041070639109E-2</v>
      </c>
      <c r="G87" s="232">
        <v>3.7364356978334359E-2</v>
      </c>
      <c r="H87" s="232">
        <v>3.9731637664029172E-2</v>
      </c>
      <c r="I87" s="232">
        <v>3.046939406701802E-2</v>
      </c>
      <c r="J87" s="232">
        <v>2.8217819775455389E-2</v>
      </c>
      <c r="K87" s="232">
        <v>3.0685014113058771E-2</v>
      </c>
      <c r="L87" s="232">
        <v>3.89703841826591E-2</v>
      </c>
      <c r="M87" s="232">
        <v>2.1044267042157921E-2</v>
      </c>
      <c r="N87" s="232">
        <v>2.182101254047521E-2</v>
      </c>
      <c r="O87" s="232">
        <v>2.1959818551083081E-2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6.5663728025252194E-2</v>
      </c>
      <c r="C88" s="232">
        <v>4.3134061205567648E-2</v>
      </c>
      <c r="D88" s="232">
        <v>3.5442235601843272E-2</v>
      </c>
      <c r="E88" s="232">
        <v>3.2238423967179013E-2</v>
      </c>
      <c r="F88" s="232">
        <v>3.331003930593026E-2</v>
      </c>
      <c r="G88" s="232">
        <v>3.1884435755435377E-2</v>
      </c>
      <c r="H88" s="232">
        <v>3.9379769079435203E-2</v>
      </c>
      <c r="I88" s="232">
        <v>4.923864744231201E-2</v>
      </c>
      <c r="J88" s="232">
        <v>5.6153431397556089E-2</v>
      </c>
      <c r="K88" s="232">
        <v>4.5090962059021321E-2</v>
      </c>
      <c r="L88" s="232">
        <v>4.8544447584090843E-2</v>
      </c>
      <c r="M88" s="232">
        <v>3.2409406330840523E-2</v>
      </c>
      <c r="N88" s="232">
        <v>3.3473303688173833E-2</v>
      </c>
      <c r="O88" s="232">
        <v>3.1591235396001283E-2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0.85370114000875419</v>
      </c>
      <c r="C89" s="264">
        <v>0.84522070392887161</v>
      </c>
      <c r="D89" s="264">
        <v>0.97252307198264254</v>
      </c>
      <c r="E89" s="264">
        <v>1.003382768590793</v>
      </c>
      <c r="F89" s="264">
        <v>0.9704894307289309</v>
      </c>
      <c r="G89" s="264">
        <v>1.0101354249482219</v>
      </c>
      <c r="H89" s="264">
        <v>1.0730522260775439</v>
      </c>
      <c r="I89" s="264">
        <v>1.116755879779328</v>
      </c>
      <c r="J89" s="264">
        <v>0.96667044383594958</v>
      </c>
      <c r="K89" s="264">
        <v>0.921028115980704</v>
      </c>
      <c r="L89" s="264">
        <v>0.79404065374649324</v>
      </c>
      <c r="M89" s="264">
        <v>0.88142507627048383</v>
      </c>
      <c r="N89" s="264">
        <v>0.90469664610668898</v>
      </c>
      <c r="O89" s="264">
        <v>0.83614251931583261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2.3162277534148359</v>
      </c>
      <c r="C90" s="296">
        <v>1.9502810004645981</v>
      </c>
      <c r="D90" s="296">
        <v>2.11945968311991</v>
      </c>
      <c r="E90" s="296">
        <v>2.229937967076002</v>
      </c>
      <c r="F90" s="296">
        <v>2.1001566832436449</v>
      </c>
      <c r="G90" s="296">
        <v>2.2910927378529879</v>
      </c>
      <c r="H90" s="296">
        <v>2.449794610511757</v>
      </c>
      <c r="I90" s="296">
        <v>2.508597955256441</v>
      </c>
      <c r="J90" s="296">
        <v>2.2707378953054431</v>
      </c>
      <c r="K90" s="296">
        <v>2.0872175609565362</v>
      </c>
      <c r="L90" s="296">
        <v>1.9374284590012809</v>
      </c>
      <c r="M90" s="296">
        <v>1.9890221335282121</v>
      </c>
      <c r="N90" s="296">
        <v>2.0641399703463912</v>
      </c>
      <c r="O90" s="296">
        <v>1.9285782837965311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0.67888854221771056</v>
      </c>
      <c r="C91" s="264">
        <v>0.3292066738633862</v>
      </c>
      <c r="D91" s="264">
        <v>0.25422829835833299</v>
      </c>
      <c r="E91" s="264">
        <v>0.30551983775689268</v>
      </c>
      <c r="F91" s="264">
        <v>0.23882568048949651</v>
      </c>
      <c r="G91" s="264">
        <v>0.35372348487291821</v>
      </c>
      <c r="H91" s="264">
        <v>0.39175532360028692</v>
      </c>
      <c r="I91" s="264">
        <v>0.36673811039447041</v>
      </c>
      <c r="J91" s="264">
        <v>0.41673144290489988</v>
      </c>
      <c r="K91" s="264">
        <v>0.32074990824289779</v>
      </c>
      <c r="L91" s="264">
        <v>0.41451389706172342</v>
      </c>
      <c r="M91" s="264">
        <v>0.29851034728966869</v>
      </c>
      <c r="N91" s="264">
        <v>0.32899493716320782</v>
      </c>
      <c r="O91" s="264">
        <v>0.32491528176408252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0.26030935850726139</v>
      </c>
      <c r="C92" s="299">
        <v>8.0847211554411394E-2</v>
      </c>
      <c r="D92" s="299">
        <v>0.1097923156712603</v>
      </c>
      <c r="E92" s="299">
        <v>0.11652044705534111</v>
      </c>
      <c r="F92" s="299">
        <v>0.1031656477193845</v>
      </c>
      <c r="G92" s="299">
        <v>0.14610719079508611</v>
      </c>
      <c r="H92" s="299">
        <v>0.17463260843468659</v>
      </c>
      <c r="I92" s="299">
        <v>0.17062442001595191</v>
      </c>
      <c r="J92" s="299">
        <v>0.18248326167429399</v>
      </c>
      <c r="K92" s="299">
        <v>0.13177402444223441</v>
      </c>
      <c r="L92" s="299">
        <v>0.1903275348418042</v>
      </c>
      <c r="M92" s="299">
        <v>0.14599804405876851</v>
      </c>
      <c r="N92" s="299">
        <v>0.17264064680732441</v>
      </c>
      <c r="O92" s="299">
        <v>0.1733932117644286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0.1324047253065376</v>
      </c>
      <c r="C93" s="299">
        <v>7.3195563831674637E-2</v>
      </c>
      <c r="D93" s="299">
        <v>3.3139789065917559E-2</v>
      </c>
      <c r="E93" s="299">
        <v>3.5168125748067429E-2</v>
      </c>
      <c r="F93" s="299">
        <v>3.1146107395057819E-2</v>
      </c>
      <c r="G93" s="299">
        <v>7.4801942125694507E-2</v>
      </c>
      <c r="H93" s="299">
        <v>6.5392557803141377E-2</v>
      </c>
      <c r="I93" s="299">
        <v>4.3239229171150417E-2</v>
      </c>
      <c r="J93" s="299">
        <v>7.2430009309321322E-2</v>
      </c>
      <c r="K93" s="299">
        <v>4.3642849511856437E-2</v>
      </c>
      <c r="L93" s="299">
        <v>5.6339022093900307E-2</v>
      </c>
      <c r="M93" s="299">
        <v>4.999188795391396E-2</v>
      </c>
      <c r="N93" s="299">
        <v>5.0303650530601873E-2</v>
      </c>
      <c r="O93" s="299">
        <v>4.8814885577252061E-2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0.1602360103797861</v>
      </c>
      <c r="C94" s="299">
        <v>9.2435779185660941E-2</v>
      </c>
      <c r="D94" s="299">
        <v>4.3320459065160903E-2</v>
      </c>
      <c r="E94" s="299">
        <v>9.200021753551052E-2</v>
      </c>
      <c r="F94" s="299">
        <v>4.0627594519788132E-2</v>
      </c>
      <c r="G94" s="299">
        <v>7.166222922130154E-2</v>
      </c>
      <c r="H94" s="299">
        <v>7.620250837632056E-2</v>
      </c>
      <c r="I94" s="299">
        <v>5.8438171520813577E-2</v>
      </c>
      <c r="J94" s="299">
        <v>5.4119809155195701E-2</v>
      </c>
      <c r="K94" s="299">
        <v>5.8851715722123957E-2</v>
      </c>
      <c r="L94" s="299">
        <v>7.4742477322953652E-2</v>
      </c>
      <c r="M94" s="299">
        <v>4.0361435617475197E-2</v>
      </c>
      <c r="N94" s="299">
        <v>4.1851179278240037E-2</v>
      </c>
      <c r="O94" s="299">
        <v>4.2117399520040073E-2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0.12593844802412529</v>
      </c>
      <c r="C95" s="299">
        <v>8.2728119291639285E-2</v>
      </c>
      <c r="D95" s="299">
        <v>6.7975734555994205E-2</v>
      </c>
      <c r="E95" s="299">
        <v>6.18310474179736E-2</v>
      </c>
      <c r="F95" s="299">
        <v>6.3886330855266071E-2</v>
      </c>
      <c r="G95" s="299">
        <v>6.1152122730836041E-2</v>
      </c>
      <c r="H95" s="299">
        <v>7.552764898613841E-2</v>
      </c>
      <c r="I95" s="299">
        <v>9.4436289686554473E-2</v>
      </c>
      <c r="J95" s="299">
        <v>0.1076983627660888</v>
      </c>
      <c r="K95" s="299">
        <v>8.6481318566682994E-2</v>
      </c>
      <c r="L95" s="299">
        <v>9.3104862803065305E-2</v>
      </c>
      <c r="M95" s="299">
        <v>6.2158979659511053E-2</v>
      </c>
      <c r="N95" s="299">
        <v>6.4199460547041509E-2</v>
      </c>
      <c r="O95" s="299">
        <v>6.0589784902361762E-2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1.6373392111971261</v>
      </c>
      <c r="C96" s="264">
        <v>1.6210743266012111</v>
      </c>
      <c r="D96" s="264">
        <v>1.8652313847615769</v>
      </c>
      <c r="E96" s="264">
        <v>1.9244181293191089</v>
      </c>
      <c r="F96" s="264">
        <v>1.861331002754149</v>
      </c>
      <c r="G96" s="264">
        <v>1.9373692529800699</v>
      </c>
      <c r="H96" s="264">
        <v>2.058039286911471</v>
      </c>
      <c r="I96" s="264">
        <v>2.1418598448619699</v>
      </c>
      <c r="J96" s="264">
        <v>1.8540064524005431</v>
      </c>
      <c r="K96" s="264">
        <v>1.766467652713638</v>
      </c>
      <c r="L96" s="264">
        <v>1.5229145619395581</v>
      </c>
      <c r="M96" s="264">
        <v>1.6905117862385439</v>
      </c>
      <c r="N96" s="264">
        <v>1.735145033183183</v>
      </c>
      <c r="O96" s="264">
        <v>1.603663002032448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1.7088850726701992</v>
      </c>
      <c r="C97" s="296">
        <f t="shared" si="1"/>
        <v>1.327919575233329</v>
      </c>
      <c r="D97" s="296">
        <f t="shared" si="1"/>
        <v>1.4339639231408035</v>
      </c>
      <c r="E97" s="296">
        <f t="shared" si="1"/>
        <v>1.5021380903558801</v>
      </c>
      <c r="F97" s="296">
        <f t="shared" si="1"/>
        <v>1.3814083769828329</v>
      </c>
      <c r="G97" s="296">
        <f t="shared" si="1"/>
        <v>1.4680098686166276</v>
      </c>
      <c r="H97" s="296">
        <f t="shared" si="1"/>
        <v>1.5670255137578422</v>
      </c>
      <c r="I97" s="296">
        <f t="shared" si="1"/>
        <v>1.6008116967958226</v>
      </c>
      <c r="J97" s="296">
        <f t="shared" si="1"/>
        <v>1.5501546303354248</v>
      </c>
      <c r="K97" s="296">
        <f t="shared" si="1"/>
        <v>1.3550615988170578</v>
      </c>
      <c r="L97" s="296">
        <f t="shared" si="1"/>
        <v>1.3457297041368654</v>
      </c>
      <c r="M97" s="296">
        <f t="shared" si="1"/>
        <v>1.3305353168011138</v>
      </c>
      <c r="N97" s="296">
        <f t="shared" si="1"/>
        <v>1.4194843151794767</v>
      </c>
      <c r="O97" s="296">
        <f t="shared" si="1"/>
        <v>1.3560813005117853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0.13363213243502489</v>
      </c>
      <c r="C98" s="264">
        <v>5.8116845940259933E-2</v>
      </c>
      <c r="D98" s="264">
        <v>5.0246219983067303E-2</v>
      </c>
      <c r="E98" s="264">
        <v>5.1902857795169927E-2</v>
      </c>
      <c r="F98" s="264">
        <v>4.6763351177872302E-2</v>
      </c>
      <c r="G98" s="264">
        <v>6.684468379789163E-2</v>
      </c>
      <c r="H98" s="264">
        <v>7.4730518352581793E-2</v>
      </c>
      <c r="I98" s="264">
        <v>7.237848169390515E-2</v>
      </c>
      <c r="J98" s="264">
        <v>8.6926019618612627E-2</v>
      </c>
      <c r="K98" s="264">
        <v>6.2111507956265591E-2</v>
      </c>
      <c r="L98" s="264">
        <v>8.3144673060439336E-2</v>
      </c>
      <c r="M98" s="264">
        <v>6.1278014573738673E-2</v>
      </c>
      <c r="N98" s="264">
        <v>6.8740609460860039E-2</v>
      </c>
      <c r="O98" s="264">
        <v>6.8281334144876679E-2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6.7069362501423271E-2</v>
      </c>
      <c r="C99" s="232">
        <v>1.984443630625584E-2</v>
      </c>
      <c r="D99" s="232">
        <v>2.615667992312086E-2</v>
      </c>
      <c r="E99" s="232">
        <v>2.8324067771723058E-2</v>
      </c>
      <c r="F99" s="232">
        <v>2.4341160461718941E-2</v>
      </c>
      <c r="G99" s="232">
        <v>3.462541832175161E-2</v>
      </c>
      <c r="H99" s="232">
        <v>4.135721413331378E-2</v>
      </c>
      <c r="I99" s="232">
        <v>4.0056889098893628E-2</v>
      </c>
      <c r="J99" s="232">
        <v>4.3745269340468428E-2</v>
      </c>
      <c r="K99" s="232">
        <v>3.1251393103538763E-2</v>
      </c>
      <c r="L99" s="232">
        <v>4.6574607926081243E-2</v>
      </c>
      <c r="M99" s="232">
        <v>3.4656238578030858E-2</v>
      </c>
      <c r="N99" s="232">
        <v>4.1329205157253503E-2</v>
      </c>
      <c r="O99" s="232">
        <v>4.1865659449045363E-2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3.4114411288973412E-2</v>
      </c>
      <c r="C100" s="232">
        <v>1.7966293164985402E-2</v>
      </c>
      <c r="D100" s="232">
        <v>7.8951504940691381E-3</v>
      </c>
      <c r="E100" s="232">
        <v>8.548751762166195E-3</v>
      </c>
      <c r="F100" s="232">
        <v>7.3486903307503071E-3</v>
      </c>
      <c r="G100" s="232">
        <v>1.7727043571826279E-2</v>
      </c>
      <c r="H100" s="232">
        <v>1.5486535075155201E-2</v>
      </c>
      <c r="I100" s="232">
        <v>1.0151120264429259E-2</v>
      </c>
      <c r="J100" s="232">
        <v>1.7363073393680099E-2</v>
      </c>
      <c r="K100" s="232">
        <v>1.035029363356434E-2</v>
      </c>
      <c r="L100" s="232">
        <v>1.378659092675801E-2</v>
      </c>
      <c r="M100" s="232">
        <v>1.186680826490823E-2</v>
      </c>
      <c r="N100" s="232">
        <v>1.204241255686621E-2</v>
      </c>
      <c r="O100" s="232">
        <v>1.1786317092954419E-2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3.2448358644628188E-2</v>
      </c>
      <c r="C101" s="232">
        <v>2.0306116469018681E-2</v>
      </c>
      <c r="D101" s="232">
        <v>1.619438956587731E-2</v>
      </c>
      <c r="E101" s="232">
        <v>1.503003826128068E-2</v>
      </c>
      <c r="F101" s="232">
        <v>1.507350038540305E-2</v>
      </c>
      <c r="G101" s="232">
        <v>1.449222190431374E-2</v>
      </c>
      <c r="H101" s="232">
        <v>1.7886769144112809E-2</v>
      </c>
      <c r="I101" s="232">
        <v>2.217047233058226E-2</v>
      </c>
      <c r="J101" s="232">
        <v>2.581767688446409E-2</v>
      </c>
      <c r="K101" s="232">
        <v>2.0509821219162491E-2</v>
      </c>
      <c r="L101" s="232">
        <v>2.2783474207600091E-2</v>
      </c>
      <c r="M101" s="232">
        <v>1.4754967730799569E-2</v>
      </c>
      <c r="N101" s="232">
        <v>1.5368991746740319E-2</v>
      </c>
      <c r="O101" s="232">
        <v>1.46293576028769E-2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1.153388364473058</v>
      </c>
      <c r="C102" s="264">
        <v>0.87190024628295459</v>
      </c>
      <c r="D102" s="264">
        <v>0.93934907849141935</v>
      </c>
      <c r="E102" s="264">
        <v>0.98244309055082912</v>
      </c>
      <c r="F102" s="264">
        <v>0.89547794245907741</v>
      </c>
      <c r="G102" s="264">
        <v>0.94203500468806411</v>
      </c>
      <c r="H102" s="264">
        <v>1.004901648615715</v>
      </c>
      <c r="I102" s="264">
        <v>1.025596386335037</v>
      </c>
      <c r="J102" s="264">
        <v>1.0187823043811279</v>
      </c>
      <c r="K102" s="264">
        <v>0.8740164257981512</v>
      </c>
      <c r="L102" s="264">
        <v>0.88991615430980731</v>
      </c>
      <c r="M102" s="264">
        <v>0.86797261269226589</v>
      </c>
      <c r="N102" s="264">
        <v>0.93535969053908841</v>
      </c>
      <c r="O102" s="264">
        <v>0.90059675102224901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0.72372388643528851</v>
      </c>
      <c r="C103" s="231">
        <v>0.57567685344738884</v>
      </c>
      <c r="D103" s="231">
        <v>0.69209652118450637</v>
      </c>
      <c r="E103" s="231">
        <v>0.6788451464417341</v>
      </c>
      <c r="F103" s="231">
        <v>0.63080532122358957</v>
      </c>
      <c r="G103" s="231">
        <v>0.54649715066269944</v>
      </c>
      <c r="H103" s="231">
        <v>0.56725984767568294</v>
      </c>
      <c r="I103" s="231">
        <v>0.60949888823186438</v>
      </c>
      <c r="J103" s="231">
        <v>0.64800513807275795</v>
      </c>
      <c r="K103" s="231">
        <v>0.59534082886576434</v>
      </c>
      <c r="L103" s="231">
        <v>0.52070113955072472</v>
      </c>
      <c r="M103" s="231">
        <v>0.50086585140826845</v>
      </c>
      <c r="N103" s="231">
        <v>0.54720964200060829</v>
      </c>
      <c r="O103" s="231">
        <v>0.47259042859943012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0.16474822845883541</v>
      </c>
      <c r="C105" s="231">
        <v>7.2747113619819115E-2</v>
      </c>
      <c r="D105" s="231">
        <v>0.1067797369437775</v>
      </c>
      <c r="E105" s="231">
        <v>0.1157874671327333</v>
      </c>
      <c r="F105" s="231">
        <v>0.114330763540093</v>
      </c>
      <c r="G105" s="231">
        <v>0.16337881756854611</v>
      </c>
      <c r="H105" s="231">
        <v>0.1950874044437764</v>
      </c>
      <c r="I105" s="231">
        <v>0.1935888097573972</v>
      </c>
      <c r="J105" s="231">
        <v>0.1623602629805497</v>
      </c>
      <c r="K105" s="231">
        <v>0.1144885905744783</v>
      </c>
      <c r="L105" s="231">
        <v>0.14772773061000291</v>
      </c>
      <c r="M105" s="231">
        <v>0.15715905054125001</v>
      </c>
      <c r="N105" s="231">
        <v>0.1748839025631414</v>
      </c>
      <c r="O105" s="231">
        <v>0.17026128776322419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8.3798154852824117E-2</v>
      </c>
      <c r="C106" s="231">
        <v>6.5862085978635243E-2</v>
      </c>
      <c r="D106" s="231">
        <v>3.2230470203637798E-2</v>
      </c>
      <c r="E106" s="231">
        <v>3.4946898223280842E-2</v>
      </c>
      <c r="F106" s="231">
        <v>3.4516898972656813E-2</v>
      </c>
      <c r="G106" s="231">
        <v>8.3644431118155504E-2</v>
      </c>
      <c r="H106" s="231">
        <v>7.3052017524698115E-2</v>
      </c>
      <c r="I106" s="231">
        <v>4.9058809455808018E-2</v>
      </c>
      <c r="J106" s="231">
        <v>6.4442926168946466E-2</v>
      </c>
      <c r="K106" s="231">
        <v>3.7918006605746929E-2</v>
      </c>
      <c r="L106" s="231">
        <v>4.3729016327755499E-2</v>
      </c>
      <c r="M106" s="231">
        <v>5.381358151920948E-2</v>
      </c>
      <c r="N106" s="231">
        <v>5.0957285440330388E-2</v>
      </c>
      <c r="O106" s="231">
        <v>4.793316414075692E-2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0.1014124079009819</v>
      </c>
      <c r="C107" s="231">
        <v>8.3174620394052073E-2</v>
      </c>
      <c r="D107" s="231">
        <v>4.2131793969187752E-2</v>
      </c>
      <c r="E107" s="231">
        <v>9.1421483810801604E-2</v>
      </c>
      <c r="F107" s="231">
        <v>4.5024521291033362E-2</v>
      </c>
      <c r="G107" s="231">
        <v>8.0133566395940353E-2</v>
      </c>
      <c r="H107" s="231">
        <v>8.5128142472896268E-2</v>
      </c>
      <c r="I107" s="231">
        <v>6.6303381825739041E-2</v>
      </c>
      <c r="J107" s="231">
        <v>4.815184892178264E-2</v>
      </c>
      <c r="K107" s="231">
        <v>5.1131852536457197E-2</v>
      </c>
      <c r="L107" s="231">
        <v>5.8013342968304703E-2</v>
      </c>
      <c r="M107" s="231">
        <v>4.3446916984524013E-2</v>
      </c>
      <c r="N107" s="231">
        <v>4.2394984578670948E-2</v>
      </c>
      <c r="O107" s="231">
        <v>4.1356651777479429E-2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4.7479132611846039E-2</v>
      </c>
      <c r="M108" s="231">
        <v>4.5776410187656463E-2</v>
      </c>
      <c r="N108" s="231">
        <v>5.4880221306946357E-2</v>
      </c>
      <c r="O108" s="231">
        <v>0.1089598400134513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7.9705686825128075E-2</v>
      </c>
      <c r="C109" s="231">
        <v>7.4439572843059298E-2</v>
      </c>
      <c r="D109" s="231">
        <v>6.6110556190309991E-2</v>
      </c>
      <c r="E109" s="231">
        <v>6.1442094942279257E-2</v>
      </c>
      <c r="F109" s="231">
        <v>7.0800437431704721E-2</v>
      </c>
      <c r="G109" s="231">
        <v>6.8381038942722766E-2</v>
      </c>
      <c r="H109" s="231">
        <v>8.437423649866134E-2</v>
      </c>
      <c r="I109" s="231">
        <v>0.1071464970642283</v>
      </c>
      <c r="J109" s="231">
        <v>9.5822128237090895E-2</v>
      </c>
      <c r="K109" s="231">
        <v>7.5137147215704428E-2</v>
      </c>
      <c r="L109" s="231">
        <v>7.2265792241173382E-2</v>
      </c>
      <c r="M109" s="231">
        <v>6.6910802051357507E-2</v>
      </c>
      <c r="N109" s="231">
        <v>6.5033654649391134E-2</v>
      </c>
      <c r="O109" s="231">
        <v>5.9495378727907097E-2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0.42186457576211622</v>
      </c>
      <c r="C113" s="265">
        <v>0.39790248301011449</v>
      </c>
      <c r="D113" s="265">
        <v>0.44436862466631682</v>
      </c>
      <c r="E113" s="265">
        <v>0.46779214200988101</v>
      </c>
      <c r="F113" s="265">
        <v>0.43916708334588328</v>
      </c>
      <c r="G113" s="265">
        <v>0.45913018013067192</v>
      </c>
      <c r="H113" s="265">
        <v>0.48739334678954549</v>
      </c>
      <c r="I113" s="265">
        <v>0.50283682876688041</v>
      </c>
      <c r="J113" s="265">
        <v>0.44444630633568422</v>
      </c>
      <c r="K113" s="265">
        <v>0.41893366506264101</v>
      </c>
      <c r="L113" s="265">
        <v>0.37266887676661881</v>
      </c>
      <c r="M113" s="265">
        <v>0.40128468953510921</v>
      </c>
      <c r="N113" s="265">
        <v>0.41538401517952822</v>
      </c>
      <c r="O113" s="265">
        <v>0.38720321534465968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158.7002039792583</v>
      </c>
      <c r="C115" s="225">
        <v>173.5256913153649</v>
      </c>
      <c r="D115" s="225">
        <v>177.0393742936169</v>
      </c>
      <c r="E115" s="225">
        <v>171.29168161857211</v>
      </c>
      <c r="F115" s="225">
        <v>176.7812026722043</v>
      </c>
      <c r="G115" s="225">
        <v>197.0275571466062</v>
      </c>
      <c r="H115" s="225">
        <v>193.90906295052079</v>
      </c>
      <c r="I115" s="225">
        <v>199.0047882484325</v>
      </c>
      <c r="J115" s="225">
        <v>176.23424438148069</v>
      </c>
      <c r="K115" s="225">
        <v>162.21990224070441</v>
      </c>
      <c r="L115" s="225">
        <v>147.9755634614053</v>
      </c>
      <c r="M115" s="225">
        <v>169.19673593293331</v>
      </c>
      <c r="N115" s="225">
        <v>173.02504478882079</v>
      </c>
      <c r="O115" s="225">
        <v>165.07349835544741</v>
      </c>
      <c r="P115" s="225">
        <v>175.29605968836779</v>
      </c>
      <c r="Q115" s="225">
        <v>164.22846244044109</v>
      </c>
      <c r="R115" s="225">
        <v>165.6791407515733</v>
      </c>
      <c r="S115" s="225">
        <v>170.4275176524487</v>
      </c>
      <c r="T115" s="225">
        <v>172.89592174123331</v>
      </c>
      <c r="U115" s="225">
        <v>162.09085560703909</v>
      </c>
      <c r="V115" s="225">
        <v>169.6557499902521</v>
      </c>
      <c r="W115" s="225">
        <v>168.88512880384889</v>
      </c>
      <c r="DA115" s="89" t="s">
        <v>593</v>
      </c>
    </row>
    <row r="116" spans="1:105" ht="12" customHeight="1" x14ac:dyDescent="0.25">
      <c r="A116" s="55" t="s">
        <v>92</v>
      </c>
      <c r="B116" s="261">
        <v>0.25558534569038921</v>
      </c>
      <c r="C116" s="261">
        <v>0.27946166853597398</v>
      </c>
      <c r="D116" s="261">
        <v>0.28512042546263411</v>
      </c>
      <c r="E116" s="261">
        <v>0.27586381468063348</v>
      </c>
      <c r="F116" s="261">
        <v>0.2847046422352415</v>
      </c>
      <c r="G116" s="261">
        <v>0.31731122608028389</v>
      </c>
      <c r="H116" s="261">
        <v>0.31228891736768871</v>
      </c>
      <c r="I116" s="261">
        <v>0.32049554016442461</v>
      </c>
      <c r="J116" s="261">
        <v>0.28382377050147523</v>
      </c>
      <c r="K116" s="261">
        <v>0.26125379018090411</v>
      </c>
      <c r="L116" s="261">
        <v>0.2383134022053045</v>
      </c>
      <c r="M116" s="261">
        <v>0.27248992224821322</v>
      </c>
      <c r="N116" s="261">
        <v>0.27865538150941982</v>
      </c>
      <c r="O116" s="261">
        <v>0.26584948275776421</v>
      </c>
      <c r="P116" s="261">
        <v>0.28231283193209572</v>
      </c>
      <c r="Q116" s="261">
        <v>0.26448855951397848</v>
      </c>
      <c r="R116" s="261">
        <v>0.26682486475099709</v>
      </c>
      <c r="S116" s="261">
        <v>0.27447208587100869</v>
      </c>
      <c r="T116" s="261">
        <v>0.27844742992537252</v>
      </c>
      <c r="U116" s="261">
        <v>0.2610459616608935</v>
      </c>
      <c r="V116" s="261">
        <v>0.27322916053300111</v>
      </c>
      <c r="W116" s="261">
        <v>0.27198808158378718</v>
      </c>
      <c r="DA116" s="67" t="s">
        <v>594</v>
      </c>
    </row>
    <row r="117" spans="1:105" ht="12" customHeight="1" x14ac:dyDescent="0.25">
      <c r="A117" s="202" t="s">
        <v>93</v>
      </c>
      <c r="B117" s="226">
        <v>0.1275730950693684</v>
      </c>
      <c r="C117" s="226">
        <v>0.13949074393166491</v>
      </c>
      <c r="D117" s="226">
        <v>0.14231526085938331</v>
      </c>
      <c r="E117" s="226">
        <v>0.13769490798225539</v>
      </c>
      <c r="F117" s="226">
        <v>0.14210772645222419</v>
      </c>
      <c r="G117" s="226">
        <v>0.1583830054965476</v>
      </c>
      <c r="H117" s="226">
        <v>0.15587616589223091</v>
      </c>
      <c r="I117" s="226">
        <v>0.15997242683950241</v>
      </c>
      <c r="J117" s="226">
        <v>0.14166804735743049</v>
      </c>
      <c r="K117" s="226">
        <v>0.13040244745626109</v>
      </c>
      <c r="L117" s="226">
        <v>0.11895196195117839</v>
      </c>
      <c r="M117" s="226">
        <v>0.13601086033518739</v>
      </c>
      <c r="N117" s="226">
        <v>0.13908829311346971</v>
      </c>
      <c r="O117" s="226">
        <v>0.13269634550598569</v>
      </c>
      <c r="P117" s="226">
        <v>0.14091387614610859</v>
      </c>
      <c r="Q117" s="226">
        <v>0.1320170530767088</v>
      </c>
      <c r="R117" s="226">
        <v>0.13318319853511981</v>
      </c>
      <c r="S117" s="226">
        <v>0.13700023923565161</v>
      </c>
      <c r="T117" s="226">
        <v>0.13898449597623619</v>
      </c>
      <c r="U117" s="226">
        <v>0.1302987117453196</v>
      </c>
      <c r="V117" s="226">
        <v>0.1363798443852291</v>
      </c>
      <c r="W117" s="226">
        <v>0.13576037114293901</v>
      </c>
      <c r="DA117" s="174" t="s">
        <v>595</v>
      </c>
    </row>
    <row r="118" spans="1:105" ht="12" customHeight="1" x14ac:dyDescent="0.25">
      <c r="A118" s="202" t="s">
        <v>94</v>
      </c>
      <c r="B118" s="226">
        <v>3.2429865900981638</v>
      </c>
      <c r="C118" s="226">
        <v>3.5459405587614672</v>
      </c>
      <c r="D118" s="226">
        <v>3.6177415173814271</v>
      </c>
      <c r="E118" s="226">
        <v>3.5002893037003262</v>
      </c>
      <c r="F118" s="226">
        <v>3.6124658650267119</v>
      </c>
      <c r="G118" s="226">
        <v>4.0261934747719081</v>
      </c>
      <c r="H118" s="226">
        <v>3.9624680692237759</v>
      </c>
      <c r="I118" s="226">
        <v>4.0665975435014126</v>
      </c>
      <c r="J118" s="226">
        <v>3.6012889518414739</v>
      </c>
      <c r="K118" s="226">
        <v>3.314910469066263</v>
      </c>
      <c r="L118" s="226">
        <v>3.0238320804537979</v>
      </c>
      <c r="M118" s="226">
        <v>3.4574797760835621</v>
      </c>
      <c r="N118" s="226">
        <v>3.53571001127909</v>
      </c>
      <c r="O118" s="226">
        <v>3.373222769244165</v>
      </c>
      <c r="P118" s="226">
        <v>3.5821174555034352</v>
      </c>
      <c r="Q118" s="226">
        <v>3.3559547376290189</v>
      </c>
      <c r="R118" s="226">
        <v>3.385598872873008</v>
      </c>
      <c r="S118" s="226">
        <v>3.4826303966355452</v>
      </c>
      <c r="T118" s="226">
        <v>3.5330714241698269</v>
      </c>
      <c r="U118" s="226">
        <v>3.3122734434511472</v>
      </c>
      <c r="V118" s="226">
        <v>3.4668595777227309</v>
      </c>
      <c r="W118" s="226">
        <v>3.4511121866558359</v>
      </c>
      <c r="DA118" s="174" t="s">
        <v>596</v>
      </c>
    </row>
    <row r="119" spans="1:105" ht="12" customHeight="1" x14ac:dyDescent="0.25">
      <c r="A119" s="202" t="s">
        <v>95</v>
      </c>
      <c r="B119" s="226">
        <v>8.5195115230129764E-2</v>
      </c>
      <c r="C119" s="226">
        <v>9.3153889511991356E-2</v>
      </c>
      <c r="D119" s="226">
        <v>9.5040141820878055E-2</v>
      </c>
      <c r="E119" s="226">
        <v>9.1954604893544525E-2</v>
      </c>
      <c r="F119" s="226">
        <v>9.4901547411747153E-2</v>
      </c>
      <c r="G119" s="226">
        <v>0.10577040869342801</v>
      </c>
      <c r="H119" s="226">
        <v>0.1040963057892296</v>
      </c>
      <c r="I119" s="226">
        <v>0.1068318467214749</v>
      </c>
      <c r="J119" s="226">
        <v>9.4607923500491714E-2</v>
      </c>
      <c r="K119" s="226">
        <v>8.7084596726968042E-2</v>
      </c>
      <c r="L119" s="226">
        <v>7.9437800735101524E-2</v>
      </c>
      <c r="M119" s="226">
        <v>9.0829974082737727E-2</v>
      </c>
      <c r="N119" s="226">
        <v>9.2885127169806611E-2</v>
      </c>
      <c r="O119" s="226">
        <v>8.8616494252588066E-2</v>
      </c>
      <c r="P119" s="226">
        <v>9.410427731069862E-2</v>
      </c>
      <c r="Q119" s="226">
        <v>8.8162853171326147E-2</v>
      </c>
      <c r="R119" s="226">
        <v>8.8941621583665739E-2</v>
      </c>
      <c r="S119" s="226">
        <v>9.1490695290336266E-2</v>
      </c>
      <c r="T119" s="226">
        <v>9.2815809975124161E-2</v>
      </c>
      <c r="U119" s="226">
        <v>8.7015320553631204E-2</v>
      </c>
      <c r="V119" s="226">
        <v>9.1076386844333709E-2</v>
      </c>
      <c r="W119" s="226">
        <v>9.0662693861262397E-2</v>
      </c>
      <c r="DA119" s="174" t="s">
        <v>597</v>
      </c>
    </row>
    <row r="120" spans="1:105" ht="12" customHeight="1" x14ac:dyDescent="0.25">
      <c r="A120" s="56" t="s">
        <v>96</v>
      </c>
      <c r="B120" s="262">
        <v>0.3613260051871518</v>
      </c>
      <c r="C120" s="262">
        <v>0.42459691506947889</v>
      </c>
      <c r="D120" s="262">
        <v>0.43613095059264578</v>
      </c>
      <c r="E120" s="262">
        <v>0.42168965062734592</v>
      </c>
      <c r="F120" s="262">
        <v>0.4421254931220498</v>
      </c>
      <c r="G120" s="262">
        <v>0.49610340712679751</v>
      </c>
      <c r="H120" s="262">
        <v>0.48807850606741648</v>
      </c>
      <c r="I120" s="262">
        <v>0.50216202186078063</v>
      </c>
      <c r="J120" s="262">
        <v>0.42957105736322843</v>
      </c>
      <c r="K120" s="262">
        <v>0.40336151115820618</v>
      </c>
      <c r="L120" s="262">
        <v>0.35585828461699259</v>
      </c>
      <c r="M120" s="262">
        <v>0.4208265196807377</v>
      </c>
      <c r="N120" s="262">
        <v>0.42471956540941741</v>
      </c>
      <c r="O120" s="262">
        <v>0.40323893320644338</v>
      </c>
      <c r="P120" s="262">
        <v>0.42714188965456551</v>
      </c>
      <c r="Q120" s="262">
        <v>0.39649814052961052</v>
      </c>
      <c r="R120" s="262">
        <v>0.40236669522913893</v>
      </c>
      <c r="S120" s="262">
        <v>0.41568347728659039</v>
      </c>
      <c r="T120" s="262">
        <v>0.42166589755074019</v>
      </c>
      <c r="U120" s="262">
        <v>0.38874149534487001</v>
      </c>
      <c r="V120" s="262">
        <v>0.41026762498368402</v>
      </c>
      <c r="W120" s="262">
        <v>0.40424562859632029</v>
      </c>
      <c r="DA120" s="68" t="s">
        <v>598</v>
      </c>
    </row>
    <row r="121" spans="1:105" ht="12" customHeight="1" x14ac:dyDescent="0.25">
      <c r="A121" s="37" t="s">
        <v>160</v>
      </c>
      <c r="B121" s="228">
        <v>2.5236965249761819E-2</v>
      </c>
      <c r="C121" s="228">
        <v>1.748938965019891E-2</v>
      </c>
      <c r="D121" s="228">
        <v>7.3503244245138157E-3</v>
      </c>
      <c r="E121" s="228">
        <v>7.3364538048076126E-3</v>
      </c>
      <c r="F121" s="228">
        <v>7.0388189649475122E-3</v>
      </c>
      <c r="G121" s="228">
        <v>1.789855833338155E-2</v>
      </c>
      <c r="H121" s="228">
        <v>1.451445650177486E-2</v>
      </c>
      <c r="I121" s="228">
        <v>9.5252300490112924E-3</v>
      </c>
      <c r="J121" s="228">
        <v>1.5295857142532031E-2</v>
      </c>
      <c r="K121" s="228">
        <v>9.2818315134353662E-3</v>
      </c>
      <c r="L121" s="228">
        <v>1.198828384982828E-2</v>
      </c>
      <c r="M121" s="228">
        <v>1.1670465450072279E-2</v>
      </c>
      <c r="N121" s="228">
        <v>1.155081557438725E-2</v>
      </c>
      <c r="O121" s="228">
        <v>1.14905340288751E-2</v>
      </c>
      <c r="P121" s="228">
        <v>1.461498913926397E-2</v>
      </c>
      <c r="Q121" s="228">
        <v>1.894015179356635E-2</v>
      </c>
      <c r="R121" s="228">
        <v>3.0137015183985941E-2</v>
      </c>
      <c r="S121" s="228">
        <v>3.1919051477216111E-2</v>
      </c>
      <c r="T121" s="228">
        <v>3.0001858725705641E-2</v>
      </c>
      <c r="U121" s="228">
        <v>3.0441143837410201E-2</v>
      </c>
      <c r="V121" s="228">
        <v>3.2551681826384821E-2</v>
      </c>
      <c r="W121" s="228">
        <v>2.6202236700227421E-2</v>
      </c>
      <c r="DA121" s="69" t="s">
        <v>599</v>
      </c>
    </row>
    <row r="122" spans="1:105" ht="12" customHeight="1" x14ac:dyDescent="0.25">
      <c r="A122" s="37" t="s">
        <v>162</v>
      </c>
      <c r="B122" s="228">
        <v>2.4004462295703691E-2</v>
      </c>
      <c r="C122" s="228">
        <v>1.9767103873219991E-2</v>
      </c>
      <c r="D122" s="228">
        <v>1.5076852208907031E-2</v>
      </c>
      <c r="E122" s="228">
        <v>1.2898629467331221E-2</v>
      </c>
      <c r="F122" s="228">
        <v>1.443789785738404E-2</v>
      </c>
      <c r="G122" s="228">
        <v>1.463243874161395E-2</v>
      </c>
      <c r="H122" s="228">
        <v>1.676402961925377E-2</v>
      </c>
      <c r="I122" s="228">
        <v>2.0803501854276259E-2</v>
      </c>
      <c r="J122" s="228">
        <v>2.2743870766597878E-2</v>
      </c>
      <c r="K122" s="228">
        <v>1.8392589782150009E-2</v>
      </c>
      <c r="L122" s="228">
        <v>1.9811624014739709E-2</v>
      </c>
      <c r="M122" s="228">
        <v>1.4510838742413899E-2</v>
      </c>
      <c r="N122" s="228">
        <v>1.474159670187169E-2</v>
      </c>
      <c r="O122" s="228">
        <v>1.4262227125802119E-2</v>
      </c>
      <c r="P122" s="228">
        <v>1.348569890569744E-2</v>
      </c>
      <c r="Q122" s="228">
        <v>1.6287732335716829E-2</v>
      </c>
      <c r="R122" s="228">
        <v>1.665575295683824E-2</v>
      </c>
      <c r="S122" s="228">
        <v>1.225980148169434E-2</v>
      </c>
      <c r="T122" s="228">
        <v>1.7228199050428199E-2</v>
      </c>
      <c r="U122" s="228">
        <v>1.8070362356929409E-2</v>
      </c>
      <c r="V122" s="228">
        <v>1.6912239172386819E-2</v>
      </c>
      <c r="W122" s="228">
        <v>1.945477708984316E-2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0.31208457764168629</v>
      </c>
      <c r="C125" s="228">
        <v>0.38734042154606002</v>
      </c>
      <c r="D125" s="228">
        <v>0.41370377395922492</v>
      </c>
      <c r="E125" s="228">
        <v>0.40145456735520701</v>
      </c>
      <c r="F125" s="228">
        <v>0.42064877629971831</v>
      </c>
      <c r="G125" s="228">
        <v>0.46357241005180189</v>
      </c>
      <c r="H125" s="228">
        <v>0.45680001994638791</v>
      </c>
      <c r="I125" s="228">
        <v>0.47183328995749307</v>
      </c>
      <c r="J125" s="228">
        <v>0.39153132945409852</v>
      </c>
      <c r="K125" s="228">
        <v>0.37568708986262078</v>
      </c>
      <c r="L125" s="228">
        <v>0.3240583767524246</v>
      </c>
      <c r="M125" s="228">
        <v>0.39464521548825149</v>
      </c>
      <c r="N125" s="228">
        <v>0.39842715313315841</v>
      </c>
      <c r="O125" s="228">
        <v>0.37748617205176621</v>
      </c>
      <c r="P125" s="228">
        <v>0.3990412016096041</v>
      </c>
      <c r="Q125" s="228">
        <v>0.36127025640032728</v>
      </c>
      <c r="R125" s="228">
        <v>0.3555739270883147</v>
      </c>
      <c r="S125" s="228">
        <v>0.37150462432767989</v>
      </c>
      <c r="T125" s="228">
        <v>0.37443583977460643</v>
      </c>
      <c r="U125" s="228">
        <v>0.34022998915053038</v>
      </c>
      <c r="V125" s="228">
        <v>0.36080370398491229</v>
      </c>
      <c r="W125" s="228">
        <v>0.35858861480624982</v>
      </c>
      <c r="DA125" s="69" t="s">
        <v>603</v>
      </c>
    </row>
    <row r="126" spans="1:105" ht="12" customHeight="1" x14ac:dyDescent="0.25">
      <c r="A126" s="57" t="s">
        <v>604</v>
      </c>
      <c r="B126" s="296">
        <v>92.109955118512858</v>
      </c>
      <c r="C126" s="296">
        <v>99.727725987269821</v>
      </c>
      <c r="D126" s="296">
        <v>101.7222628014877</v>
      </c>
      <c r="E126" s="296">
        <v>98.288063999370266</v>
      </c>
      <c r="F126" s="296">
        <v>101.2789645238374</v>
      </c>
      <c r="G126" s="296">
        <v>112.7183412242729</v>
      </c>
      <c r="H126" s="296">
        <v>110.9108758100998</v>
      </c>
      <c r="I126" s="296">
        <v>113.872982204647</v>
      </c>
      <c r="J126" s="296">
        <v>101.2354727759904</v>
      </c>
      <c r="K126" s="296">
        <v>93.455354233312534</v>
      </c>
      <c r="L126" s="296">
        <v>85.035997128976987</v>
      </c>
      <c r="M126" s="296">
        <v>96.548237147014092</v>
      </c>
      <c r="N126" s="296">
        <v>98.741586400183792</v>
      </c>
      <c r="O126" s="296">
        <v>93.862267553083498</v>
      </c>
      <c r="P126" s="296">
        <v>99.679925497712702</v>
      </c>
      <c r="Q126" s="296">
        <v>93.371631202942154</v>
      </c>
      <c r="R126" s="296">
        <v>94.348380695533479</v>
      </c>
      <c r="S126" s="296">
        <v>97.222277042586086</v>
      </c>
      <c r="T126" s="296">
        <v>98.463454552058636</v>
      </c>
      <c r="U126" s="296">
        <v>92.377585623162958</v>
      </c>
      <c r="V126" s="296">
        <v>96.905397634337177</v>
      </c>
      <c r="W126" s="296">
        <v>96.246362729006094</v>
      </c>
      <c r="DA126" s="70" t="s">
        <v>605</v>
      </c>
    </row>
    <row r="127" spans="1:105" ht="12" customHeight="1" x14ac:dyDescent="0.25">
      <c r="A127" s="60" t="s">
        <v>606</v>
      </c>
      <c r="B127" s="264">
        <v>48.5184964381721</v>
      </c>
      <c r="C127" s="264">
        <v>37.309776580772407</v>
      </c>
      <c r="D127" s="264">
        <v>34.703527718599958</v>
      </c>
      <c r="E127" s="264">
        <v>33.357714737328067</v>
      </c>
      <c r="F127" s="264">
        <v>30.657660939477619</v>
      </c>
      <c r="G127" s="264">
        <v>34.160269851424708</v>
      </c>
      <c r="H127" s="264">
        <v>33.733208789216818</v>
      </c>
      <c r="I127" s="264">
        <v>33.795385358264049</v>
      </c>
      <c r="J127" s="264">
        <v>38.652062070901422</v>
      </c>
      <c r="K127" s="264">
        <v>33.91007958217827</v>
      </c>
      <c r="L127" s="264">
        <v>35.385488852839302</v>
      </c>
      <c r="M127" s="264">
        <v>30.0466908407125</v>
      </c>
      <c r="N127" s="264">
        <v>32.954631271099267</v>
      </c>
      <c r="O127" s="264">
        <v>31.400827626566191</v>
      </c>
      <c r="P127" s="264">
        <v>34.83181315991893</v>
      </c>
      <c r="Q127" s="264">
        <v>34.614588347182128</v>
      </c>
      <c r="R127" s="264">
        <v>35.823252502128419</v>
      </c>
      <c r="S127" s="264">
        <v>36.287905979370223</v>
      </c>
      <c r="T127" s="264">
        <v>36.751106711730017</v>
      </c>
      <c r="U127" s="264">
        <v>37.948313612772907</v>
      </c>
      <c r="V127" s="264">
        <v>38.988746467918318</v>
      </c>
      <c r="W127" s="264">
        <v>39.521105995374043</v>
      </c>
      <c r="DA127" s="72" t="s">
        <v>607</v>
      </c>
    </row>
    <row r="128" spans="1:105" ht="12" customHeight="1" x14ac:dyDescent="0.25">
      <c r="A128" s="59" t="s">
        <v>30</v>
      </c>
      <c r="B128" s="232">
        <v>30.444207595481469</v>
      </c>
      <c r="C128" s="232">
        <v>24.633981784510059</v>
      </c>
      <c r="D128" s="232">
        <v>25.568972554320261</v>
      </c>
      <c r="E128" s="232">
        <v>23.049398956154072</v>
      </c>
      <c r="F128" s="232">
        <v>21.596305994745201</v>
      </c>
      <c r="G128" s="232">
        <v>19.817193678332799</v>
      </c>
      <c r="H128" s="232">
        <v>19.04215691728929</v>
      </c>
      <c r="I128" s="232">
        <v>20.084167687872899</v>
      </c>
      <c r="J128" s="232">
        <v>24.584972384523539</v>
      </c>
      <c r="K128" s="232">
        <v>23.098026867083561</v>
      </c>
      <c r="L128" s="232">
        <v>21.87138491622332</v>
      </c>
      <c r="M128" s="232">
        <v>18.303856602706841</v>
      </c>
      <c r="N128" s="232">
        <v>20.48099088085128</v>
      </c>
      <c r="O128" s="232">
        <v>18.745627420915969</v>
      </c>
      <c r="P128" s="232">
        <v>21.680986051773729</v>
      </c>
      <c r="Q128" s="232">
        <v>21.288304294003119</v>
      </c>
      <c r="R128" s="232">
        <v>20.32848148969239</v>
      </c>
      <c r="S128" s="232">
        <v>20.572502078063451</v>
      </c>
      <c r="T128" s="232">
        <v>20.305112986207629</v>
      </c>
      <c r="U128" s="232">
        <v>21.261313256583541</v>
      </c>
      <c r="V128" s="232">
        <v>23.12422138622664</v>
      </c>
      <c r="W128" s="232">
        <v>22.81176435130082</v>
      </c>
      <c r="DA128" s="71" t="s">
        <v>608</v>
      </c>
    </row>
    <row r="129" spans="1:105" ht="12" customHeight="1" x14ac:dyDescent="0.25">
      <c r="A129" s="59" t="s">
        <v>33</v>
      </c>
      <c r="B129" s="232">
        <v>6.9303077626650396</v>
      </c>
      <c r="C129" s="232">
        <v>3.112946197254193</v>
      </c>
      <c r="D129" s="232">
        <v>3.9448950828422449</v>
      </c>
      <c r="E129" s="232">
        <v>3.9314290424760592</v>
      </c>
      <c r="F129" s="232">
        <v>3.914237992214912</v>
      </c>
      <c r="G129" s="232">
        <v>5.9244767639991034</v>
      </c>
      <c r="H129" s="232">
        <v>6.5488241116070727</v>
      </c>
      <c r="I129" s="232">
        <v>6.3791258568862217</v>
      </c>
      <c r="J129" s="232">
        <v>6.1598625492266006</v>
      </c>
      <c r="K129" s="232">
        <v>4.4419270657146432</v>
      </c>
      <c r="L129" s="232">
        <v>6.2051142460708411</v>
      </c>
      <c r="M129" s="232">
        <v>5.7432877822205404</v>
      </c>
      <c r="N129" s="232">
        <v>6.5455637815669236</v>
      </c>
      <c r="O129" s="232">
        <v>6.7535321738816343</v>
      </c>
      <c r="P129" s="232">
        <v>7.6916664392659326</v>
      </c>
      <c r="Q129" s="232">
        <v>6.1605974499700418</v>
      </c>
      <c r="R129" s="232">
        <v>6.2308649364433979</v>
      </c>
      <c r="S129" s="232">
        <v>7.3231655756064118</v>
      </c>
      <c r="T129" s="232">
        <v>7.3563129097837008</v>
      </c>
      <c r="U129" s="232">
        <v>7.133293995701945</v>
      </c>
      <c r="V129" s="232">
        <v>6.5716710642626266</v>
      </c>
      <c r="W129" s="232">
        <v>7.5882703579768016</v>
      </c>
      <c r="DA129" s="71" t="s">
        <v>609</v>
      </c>
    </row>
    <row r="130" spans="1:105" ht="12" customHeight="1" x14ac:dyDescent="0.25">
      <c r="A130" s="59" t="s">
        <v>160</v>
      </c>
      <c r="B130" s="232">
        <v>3.5250576501260631</v>
      </c>
      <c r="C130" s="232">
        <v>2.8183266646412291</v>
      </c>
      <c r="D130" s="232">
        <v>1.190729880623044</v>
      </c>
      <c r="E130" s="232">
        <v>1.186581363438604</v>
      </c>
      <c r="F130" s="232">
        <v>1.181723563709415</v>
      </c>
      <c r="G130" s="232">
        <v>3.0331318096945261</v>
      </c>
      <c r="H130" s="232">
        <v>2.4522588484443162</v>
      </c>
      <c r="I130" s="232">
        <v>1.616582695558626</v>
      </c>
      <c r="J130" s="232">
        <v>2.444930552485141</v>
      </c>
      <c r="K130" s="232">
        <v>1.4711423992109141</v>
      </c>
      <c r="L130" s="232">
        <v>1.8367813616412969</v>
      </c>
      <c r="M130" s="232">
        <v>1.966586615230812</v>
      </c>
      <c r="N130" s="232">
        <v>1.9072319241318889</v>
      </c>
      <c r="O130" s="232">
        <v>1.90130223066757</v>
      </c>
      <c r="P130" s="232">
        <v>2.375079199079416</v>
      </c>
      <c r="Q130" s="232">
        <v>3.0804288227813541</v>
      </c>
      <c r="R130" s="232">
        <v>4.9603543528974754</v>
      </c>
      <c r="S130" s="232">
        <v>5.2353785103440531</v>
      </c>
      <c r="T130" s="232">
        <v>4.9447327014733844</v>
      </c>
      <c r="U130" s="232">
        <v>4.8699096231071444</v>
      </c>
      <c r="V130" s="232">
        <v>5.2252357179177462</v>
      </c>
      <c r="W130" s="232">
        <v>4.1449408666219929</v>
      </c>
      <c r="DA130" s="71" t="s">
        <v>610</v>
      </c>
    </row>
    <row r="131" spans="1:105" ht="12" customHeight="1" x14ac:dyDescent="0.25">
      <c r="A131" s="59" t="s">
        <v>70</v>
      </c>
      <c r="B131" s="232">
        <v>4.2660197580354389</v>
      </c>
      <c r="C131" s="232">
        <v>3.559153145468386</v>
      </c>
      <c r="D131" s="232">
        <v>1.556526655875573</v>
      </c>
      <c r="E131" s="232">
        <v>3.1041103623764532</v>
      </c>
      <c r="F131" s="232">
        <v>1.5414634378510921</v>
      </c>
      <c r="G131" s="232">
        <v>2.90582010076028</v>
      </c>
      <c r="H131" s="232">
        <v>2.857638265229431</v>
      </c>
      <c r="I131" s="232">
        <v>2.184824721705851</v>
      </c>
      <c r="J131" s="232">
        <v>1.8268556936547891</v>
      </c>
      <c r="K131" s="232">
        <v>1.9838130468910631</v>
      </c>
      <c r="L131" s="232">
        <v>2.4367762195248002</v>
      </c>
      <c r="M131" s="232">
        <v>1.5877427779882931</v>
      </c>
      <c r="N131" s="232">
        <v>1.586761683100286</v>
      </c>
      <c r="O131" s="232">
        <v>1.6404403023877221</v>
      </c>
      <c r="P131" s="232">
        <v>0.89252301903639286</v>
      </c>
      <c r="Q131" s="232">
        <v>1.4362188132883571</v>
      </c>
      <c r="R131" s="232">
        <v>1.5621244060283099</v>
      </c>
      <c r="S131" s="232">
        <v>1.1460011510829591</v>
      </c>
      <c r="T131" s="232">
        <v>1.305496065277578</v>
      </c>
      <c r="U131" s="232">
        <v>1.7929384961437611</v>
      </c>
      <c r="V131" s="232">
        <v>1.3528450148359079</v>
      </c>
      <c r="W131" s="232">
        <v>1.89857251732738</v>
      </c>
      <c r="DA131" s="71" t="s">
        <v>611</v>
      </c>
    </row>
    <row r="132" spans="1:105" ht="12" customHeight="1" x14ac:dyDescent="0.25">
      <c r="A132" s="59" t="s">
        <v>162</v>
      </c>
      <c r="B132" s="232">
        <v>3.3529036718640932</v>
      </c>
      <c r="C132" s="232">
        <v>3.1853687888985429</v>
      </c>
      <c r="D132" s="232">
        <v>2.4424035449388479</v>
      </c>
      <c r="E132" s="232">
        <v>2.0861950128828748</v>
      </c>
      <c r="F132" s="232">
        <v>2.423929950956996</v>
      </c>
      <c r="G132" s="232">
        <v>2.4796474986379962</v>
      </c>
      <c r="H132" s="232">
        <v>2.8323306466467182</v>
      </c>
      <c r="I132" s="232">
        <v>3.5306843962404471</v>
      </c>
      <c r="J132" s="232">
        <v>3.6354408910113412</v>
      </c>
      <c r="K132" s="232">
        <v>2.915170203278084</v>
      </c>
      <c r="L132" s="232">
        <v>3.0354321093790451</v>
      </c>
      <c r="M132" s="232">
        <v>2.445217062566011</v>
      </c>
      <c r="N132" s="232">
        <v>2.434083001448887</v>
      </c>
      <c r="O132" s="232">
        <v>2.3599254987132881</v>
      </c>
      <c r="P132" s="232">
        <v>2.191558450763452</v>
      </c>
      <c r="Q132" s="232">
        <v>2.6490389671392691</v>
      </c>
      <c r="R132" s="232">
        <v>2.7414273170668539</v>
      </c>
      <c r="S132" s="232">
        <v>2.0108586642733388</v>
      </c>
      <c r="T132" s="232">
        <v>2.839452048987722</v>
      </c>
      <c r="U132" s="232">
        <v>2.8908582412365238</v>
      </c>
      <c r="V132" s="232">
        <v>2.7147732846754011</v>
      </c>
      <c r="W132" s="232">
        <v>3.0775579021470438</v>
      </c>
      <c r="DA132" s="71" t="s">
        <v>612</v>
      </c>
    </row>
    <row r="133" spans="1:105" ht="12" customHeight="1" x14ac:dyDescent="0.25">
      <c r="A133" s="60" t="s">
        <v>613</v>
      </c>
      <c r="B133" s="264">
        <v>43.59145868034075</v>
      </c>
      <c r="C133" s="264">
        <v>62.417949406497399</v>
      </c>
      <c r="D133" s="264">
        <v>67.018735082887716</v>
      </c>
      <c r="E133" s="264">
        <v>64.930349262042199</v>
      </c>
      <c r="F133" s="264">
        <v>70.621303584359822</v>
      </c>
      <c r="G133" s="264">
        <v>78.558071372848204</v>
      </c>
      <c r="H133" s="264">
        <v>77.177667020882922</v>
      </c>
      <c r="I133" s="264">
        <v>80.07759684638296</v>
      </c>
      <c r="J133" s="264">
        <v>62.583410705089001</v>
      </c>
      <c r="K133" s="264">
        <v>59.545274651134257</v>
      </c>
      <c r="L133" s="264">
        <v>49.650508276137678</v>
      </c>
      <c r="M133" s="264">
        <v>66.501546306301591</v>
      </c>
      <c r="N133" s="264">
        <v>65.786955129084532</v>
      </c>
      <c r="O133" s="264">
        <v>62.461439926517308</v>
      </c>
      <c r="P133" s="264">
        <v>64.848112337793779</v>
      </c>
      <c r="Q133" s="264">
        <v>58.757042855760012</v>
      </c>
      <c r="R133" s="264">
        <v>58.52512819340506</v>
      </c>
      <c r="S133" s="264">
        <v>60.934371063215877</v>
      </c>
      <c r="T133" s="264">
        <v>61.712347840328633</v>
      </c>
      <c r="U133" s="264">
        <v>54.429272010390051</v>
      </c>
      <c r="V133" s="264">
        <v>57.916651166418859</v>
      </c>
      <c r="W133" s="264">
        <v>56.725256733632058</v>
      </c>
      <c r="DA133" s="72" t="s">
        <v>614</v>
      </c>
    </row>
    <row r="134" spans="1:105" ht="12" customHeight="1" x14ac:dyDescent="0.25">
      <c r="A134" s="57" t="s">
        <v>615</v>
      </c>
      <c r="B134" s="296">
        <v>41.493579812230102</v>
      </c>
      <c r="C134" s="296">
        <v>47.262546831911408</v>
      </c>
      <c r="D134" s="296">
        <v>48.317867814573013</v>
      </c>
      <c r="E134" s="296">
        <v>46.9199645701962</v>
      </c>
      <c r="F134" s="296">
        <v>48.894530969688283</v>
      </c>
      <c r="G134" s="296">
        <v>55.073917101622449</v>
      </c>
      <c r="H134" s="296">
        <v>54.248173563427713</v>
      </c>
      <c r="I134" s="296">
        <v>55.676956955667173</v>
      </c>
      <c r="J134" s="296">
        <v>47.977784503993227</v>
      </c>
      <c r="K134" s="296">
        <v>44.70377710629063</v>
      </c>
      <c r="L134" s="296">
        <v>40.039644750291799</v>
      </c>
      <c r="M134" s="296">
        <v>46.806405622742083</v>
      </c>
      <c r="N134" s="296">
        <v>47.425879077790128</v>
      </c>
      <c r="O134" s="296">
        <v>45.139984063194753</v>
      </c>
      <c r="P134" s="296">
        <v>47.735856695416949</v>
      </c>
      <c r="Q134" s="296">
        <v>44.373516702784023</v>
      </c>
      <c r="R134" s="296">
        <v>45.03656405871925</v>
      </c>
      <c r="S134" s="296">
        <v>46.539728199171087</v>
      </c>
      <c r="T134" s="296">
        <v>47.216506401050268</v>
      </c>
      <c r="U134" s="296">
        <v>43.767041912908951</v>
      </c>
      <c r="V134" s="296">
        <v>45.906682463422207</v>
      </c>
      <c r="W134" s="296">
        <v>45.521821892011921</v>
      </c>
      <c r="DA134" s="70" t="s">
        <v>616</v>
      </c>
    </row>
    <row r="135" spans="1:105" ht="12" customHeight="1" x14ac:dyDescent="0.25">
      <c r="A135" s="60" t="s">
        <v>617</v>
      </c>
      <c r="B135" s="264">
        <v>12.161807433914269</v>
      </c>
      <c r="C135" s="264">
        <v>7.9778995114753037</v>
      </c>
      <c r="D135" s="264">
        <v>5.7957079403934113</v>
      </c>
      <c r="E135" s="264">
        <v>6.428420958203688</v>
      </c>
      <c r="F135" s="264">
        <v>5.5601897345179401</v>
      </c>
      <c r="G135" s="264">
        <v>8.5029023753285227</v>
      </c>
      <c r="H135" s="264">
        <v>8.6750173658948668</v>
      </c>
      <c r="I135" s="264">
        <v>8.1395513950932514</v>
      </c>
      <c r="J135" s="264">
        <v>8.8050018476659204</v>
      </c>
      <c r="K135" s="264">
        <v>6.8697833293346173</v>
      </c>
      <c r="L135" s="264">
        <v>8.5665042780294272</v>
      </c>
      <c r="M135" s="264">
        <v>7.0246560670701834</v>
      </c>
      <c r="N135" s="264">
        <v>7.5590194130532131</v>
      </c>
      <c r="O135" s="264">
        <v>7.6049133000952516</v>
      </c>
      <c r="P135" s="264">
        <v>8.0483914617291408</v>
      </c>
      <c r="Q135" s="264">
        <v>8.2034794088624761</v>
      </c>
      <c r="R135" s="264">
        <v>9.4276168268774647</v>
      </c>
      <c r="S135" s="264">
        <v>9.5419800833796806</v>
      </c>
      <c r="T135" s="264">
        <v>9.9352462252351437</v>
      </c>
      <c r="U135" s="264">
        <v>10.269669931874621</v>
      </c>
      <c r="V135" s="264">
        <v>9.87091494596317</v>
      </c>
      <c r="W135" s="264">
        <v>10.3580558899769</v>
      </c>
      <c r="DA135" s="72" t="s">
        <v>618</v>
      </c>
    </row>
    <row r="136" spans="1:105" ht="12" customHeight="1" x14ac:dyDescent="0.25">
      <c r="A136" s="59" t="s">
        <v>33</v>
      </c>
      <c r="B136" s="299">
        <v>4.6632578023327822</v>
      </c>
      <c r="C136" s="299">
        <v>1.9592279888947111</v>
      </c>
      <c r="D136" s="299">
        <v>2.5029636741430288</v>
      </c>
      <c r="E136" s="299">
        <v>2.451698355855517</v>
      </c>
      <c r="F136" s="299">
        <v>2.4018379188893109</v>
      </c>
      <c r="G136" s="299">
        <v>3.5121648202421372</v>
      </c>
      <c r="H136" s="299">
        <v>3.8670589001826521</v>
      </c>
      <c r="I136" s="299">
        <v>3.7869155035019189</v>
      </c>
      <c r="J136" s="299">
        <v>3.8556376860119341</v>
      </c>
      <c r="K136" s="299">
        <v>2.8223203595340052</v>
      </c>
      <c r="L136" s="299">
        <v>3.9333823377369859</v>
      </c>
      <c r="M136" s="299">
        <v>3.4356800536049721</v>
      </c>
      <c r="N136" s="299">
        <v>3.9666081549797441</v>
      </c>
      <c r="O136" s="299">
        <v>4.0584128119002596</v>
      </c>
      <c r="P136" s="299">
        <v>4.7073497345208226</v>
      </c>
      <c r="Q136" s="299">
        <v>3.7923800907623488</v>
      </c>
      <c r="R136" s="299">
        <v>3.7910987567140122</v>
      </c>
      <c r="S136" s="299">
        <v>4.4464336079785802</v>
      </c>
      <c r="T136" s="299">
        <v>4.444047668287407</v>
      </c>
      <c r="U136" s="299">
        <v>4.3900385509196962</v>
      </c>
      <c r="V136" s="299">
        <v>4.0888968181622074</v>
      </c>
      <c r="W136" s="299">
        <v>4.703939278425012</v>
      </c>
      <c r="DA136" s="71" t="s">
        <v>619</v>
      </c>
    </row>
    <row r="137" spans="1:105" ht="12" customHeight="1" x14ac:dyDescent="0.25">
      <c r="A137" s="59" t="s">
        <v>160</v>
      </c>
      <c r="B137" s="299">
        <v>2.37193688268498</v>
      </c>
      <c r="C137" s="299">
        <v>1.7738001665701411</v>
      </c>
      <c r="D137" s="299">
        <v>0.75549629947796715</v>
      </c>
      <c r="E137" s="299">
        <v>0.73997000744518437</v>
      </c>
      <c r="F137" s="299">
        <v>0.72512414181443174</v>
      </c>
      <c r="G137" s="299">
        <v>1.7981096494293041</v>
      </c>
      <c r="H137" s="299">
        <v>1.4480507101451421</v>
      </c>
      <c r="I137" s="299">
        <v>0.95967099722532934</v>
      </c>
      <c r="J137" s="299">
        <v>1.530353364626174</v>
      </c>
      <c r="K137" s="299">
        <v>0.93473735242401124</v>
      </c>
      <c r="L137" s="299">
        <v>1.164323988190739</v>
      </c>
      <c r="M137" s="299">
        <v>1.1764276254014749</v>
      </c>
      <c r="N137" s="299">
        <v>1.1557815271778229</v>
      </c>
      <c r="O137" s="299">
        <v>1.1425531312455179</v>
      </c>
      <c r="P137" s="299">
        <v>1.453563870135719</v>
      </c>
      <c r="Q137" s="299">
        <v>1.8962701318170561</v>
      </c>
      <c r="R137" s="299">
        <v>3.0180710723067992</v>
      </c>
      <c r="S137" s="299">
        <v>3.1787841908729448</v>
      </c>
      <c r="T137" s="299">
        <v>2.9871795968686441</v>
      </c>
      <c r="U137" s="299">
        <v>2.9970853574543281</v>
      </c>
      <c r="V137" s="299">
        <v>3.2511441142160549</v>
      </c>
      <c r="W137" s="299">
        <v>2.569432720429675</v>
      </c>
      <c r="DA137" s="71" t="s">
        <v>620</v>
      </c>
    </row>
    <row r="138" spans="1:105" ht="12" customHeight="1" x14ac:dyDescent="0.25">
      <c r="A138" s="59" t="s">
        <v>70</v>
      </c>
      <c r="B138" s="299">
        <v>2.870514644203122</v>
      </c>
      <c r="C138" s="299">
        <v>2.2400619919210589</v>
      </c>
      <c r="D138" s="299">
        <v>0.98758765332864507</v>
      </c>
      <c r="E138" s="299">
        <v>1.9357699680214351</v>
      </c>
      <c r="F138" s="299">
        <v>0.94586617956697583</v>
      </c>
      <c r="G138" s="299">
        <v>1.7226363674610341</v>
      </c>
      <c r="H138" s="299">
        <v>1.687425910167889</v>
      </c>
      <c r="I138" s="299">
        <v>1.297003193961237</v>
      </c>
      <c r="J138" s="299">
        <v>1.1434822779033029</v>
      </c>
      <c r="K138" s="299">
        <v>1.260479037345257</v>
      </c>
      <c r="L138" s="299">
        <v>1.5446569011949389</v>
      </c>
      <c r="M138" s="299">
        <v>0.94980025369382703</v>
      </c>
      <c r="N138" s="299">
        <v>0.96157673230834551</v>
      </c>
      <c r="O138" s="299">
        <v>0.98579288125925668</v>
      </c>
      <c r="P138" s="299">
        <v>0.5462298748768486</v>
      </c>
      <c r="Q138" s="299">
        <v>0.88411678862730803</v>
      </c>
      <c r="R138" s="299">
        <v>0.9504567911412527</v>
      </c>
      <c r="S138" s="299">
        <v>0.69582177001855527</v>
      </c>
      <c r="T138" s="299">
        <v>0.78866774918439231</v>
      </c>
      <c r="U138" s="299">
        <v>1.1034269893041959</v>
      </c>
      <c r="V138" s="299">
        <v>0.84174080268727247</v>
      </c>
      <c r="W138" s="299">
        <v>1.1769177185162449</v>
      </c>
      <c r="DA138" s="71" t="s">
        <v>621</v>
      </c>
    </row>
    <row r="139" spans="1:105" ht="12" customHeight="1" x14ac:dyDescent="0.25">
      <c r="A139" s="59" t="s">
        <v>162</v>
      </c>
      <c r="B139" s="299">
        <v>2.256098104693387</v>
      </c>
      <c r="C139" s="299">
        <v>2.004809364089394</v>
      </c>
      <c r="D139" s="299">
        <v>1.5496603134437701</v>
      </c>
      <c r="E139" s="299">
        <v>1.300982626881551</v>
      </c>
      <c r="F139" s="299">
        <v>1.487361494247222</v>
      </c>
      <c r="G139" s="299">
        <v>1.4699915381960471</v>
      </c>
      <c r="H139" s="299">
        <v>1.6724818453991841</v>
      </c>
      <c r="I139" s="299">
        <v>2.0959617004047661</v>
      </c>
      <c r="J139" s="299">
        <v>2.2755285191245092</v>
      </c>
      <c r="K139" s="299">
        <v>1.852246580031345</v>
      </c>
      <c r="L139" s="299">
        <v>1.9241410509067609</v>
      </c>
      <c r="M139" s="299">
        <v>1.462748134369908</v>
      </c>
      <c r="N139" s="299">
        <v>1.475052998587302</v>
      </c>
      <c r="O139" s="299">
        <v>1.4181544756902169</v>
      </c>
      <c r="P139" s="299">
        <v>1.3412479821957499</v>
      </c>
      <c r="Q139" s="299">
        <v>1.6307123976557629</v>
      </c>
      <c r="R139" s="299">
        <v>1.6679902067154031</v>
      </c>
      <c r="S139" s="299">
        <v>1.2209405145096011</v>
      </c>
      <c r="T139" s="299">
        <v>1.7153512108947</v>
      </c>
      <c r="U139" s="299">
        <v>1.779119034196404</v>
      </c>
      <c r="V139" s="299">
        <v>1.6891332108976349</v>
      </c>
      <c r="W139" s="299">
        <v>1.9077661726059729</v>
      </c>
      <c r="DA139" s="71" t="s">
        <v>622</v>
      </c>
    </row>
    <row r="140" spans="1:105" ht="12" customHeight="1" x14ac:dyDescent="0.25">
      <c r="A140" s="60" t="s">
        <v>623</v>
      </c>
      <c r="B140" s="264">
        <v>29.331772378315819</v>
      </c>
      <c r="C140" s="264">
        <v>39.284647320436108</v>
      </c>
      <c r="D140" s="264">
        <v>42.5221598741796</v>
      </c>
      <c r="E140" s="264">
        <v>40.491543611992512</v>
      </c>
      <c r="F140" s="264">
        <v>43.334341235170328</v>
      </c>
      <c r="G140" s="264">
        <v>46.571014726293917</v>
      </c>
      <c r="H140" s="264">
        <v>45.573156197532839</v>
      </c>
      <c r="I140" s="264">
        <v>47.537405560573923</v>
      </c>
      <c r="J140" s="264">
        <v>39.172782656327307</v>
      </c>
      <c r="K140" s="264">
        <v>37.833993776956007</v>
      </c>
      <c r="L140" s="264">
        <v>31.473140472262369</v>
      </c>
      <c r="M140" s="264">
        <v>39.781749555671887</v>
      </c>
      <c r="N140" s="264">
        <v>39.866859664736907</v>
      </c>
      <c r="O140" s="264">
        <v>37.535070763099498</v>
      </c>
      <c r="P140" s="264">
        <v>39.68746523368781</v>
      </c>
      <c r="Q140" s="264">
        <v>36.170037293921553</v>
      </c>
      <c r="R140" s="264">
        <v>35.608947231841782</v>
      </c>
      <c r="S140" s="264">
        <v>36.99774811579141</v>
      </c>
      <c r="T140" s="264">
        <v>37.281260175815127</v>
      </c>
      <c r="U140" s="264">
        <v>33.497371981034327</v>
      </c>
      <c r="V140" s="264">
        <v>36.035767517459043</v>
      </c>
      <c r="W140" s="264">
        <v>35.163766002035018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21.024002897240109</v>
      </c>
      <c r="C141" s="263">
        <f t="shared" si="2"/>
        <v>22.052774720373083</v>
      </c>
      <c r="D141" s="263">
        <f t="shared" si="2"/>
        <v>22.422895381439233</v>
      </c>
      <c r="E141" s="263">
        <f t="shared" si="2"/>
        <v>21.656160767121513</v>
      </c>
      <c r="F141" s="263">
        <f t="shared" si="2"/>
        <v>22.031401904430584</v>
      </c>
      <c r="G141" s="263">
        <f t="shared" si="2"/>
        <v>24.131537298541932</v>
      </c>
      <c r="H141" s="263">
        <f t="shared" si="2"/>
        <v>23.727205612653034</v>
      </c>
      <c r="I141" s="263">
        <f t="shared" si="2"/>
        <v>24.298789709030686</v>
      </c>
      <c r="J141" s="263">
        <f t="shared" si="2"/>
        <v>22.470027350932988</v>
      </c>
      <c r="K141" s="263">
        <f t="shared" si="2"/>
        <v>19.863758086512632</v>
      </c>
      <c r="L141" s="263">
        <f t="shared" si="2"/>
        <v>19.083528052174113</v>
      </c>
      <c r="M141" s="263">
        <f t="shared" si="2"/>
        <v>21.464456110746728</v>
      </c>
      <c r="N141" s="263">
        <f t="shared" si="2"/>
        <v>22.386520932365631</v>
      </c>
      <c r="O141" s="263">
        <f t="shared" si="2"/>
        <v>21.807622714202189</v>
      </c>
      <c r="P141" s="263">
        <f t="shared" si="2"/>
        <v>23.353687164691266</v>
      </c>
      <c r="Q141" s="263">
        <f t="shared" si="2"/>
        <v>22.246193190794244</v>
      </c>
      <c r="R141" s="263">
        <f t="shared" si="2"/>
        <v>22.017280744348653</v>
      </c>
      <c r="S141" s="263">
        <f t="shared" si="2"/>
        <v>22.264235516372381</v>
      </c>
      <c r="T141" s="263">
        <f t="shared" si="2"/>
        <v>22.750975730527081</v>
      </c>
      <c r="U141" s="263">
        <f t="shared" si="2"/>
        <v>21.766853138211374</v>
      </c>
      <c r="V141" s="263">
        <f t="shared" si="2"/>
        <v>22.465857298023771</v>
      </c>
      <c r="W141" s="263">
        <f t="shared" si="2"/>
        <v>22.763175220990721</v>
      </c>
      <c r="DA141" s="70"/>
    </row>
    <row r="142" spans="1:105" ht="12" customHeight="1" x14ac:dyDescent="0.25">
      <c r="A142" s="60" t="s">
        <v>626</v>
      </c>
      <c r="B142" s="264">
        <v>1.0573658413205529</v>
      </c>
      <c r="C142" s="264">
        <v>0.64335102378537479</v>
      </c>
      <c r="D142" s="264">
        <v>0.52710287770154074</v>
      </c>
      <c r="E142" s="264">
        <v>0.50135469745972117</v>
      </c>
      <c r="F142" s="264">
        <v>0.5055425765781365</v>
      </c>
      <c r="G142" s="264">
        <v>0.75073060783551004</v>
      </c>
      <c r="H142" s="264">
        <v>0.77355149049245431</v>
      </c>
      <c r="I142" s="264">
        <v>0.75242603033985211</v>
      </c>
      <c r="J142" s="264">
        <v>0.84190796150138136</v>
      </c>
      <c r="K142" s="264">
        <v>0.61956858064471454</v>
      </c>
      <c r="L142" s="264">
        <v>0.78114974695407358</v>
      </c>
      <c r="M142" s="264">
        <v>0.66586021314237542</v>
      </c>
      <c r="N142" s="264">
        <v>0.72285452565819186</v>
      </c>
      <c r="O142" s="264">
        <v>0.72606000009451765</v>
      </c>
      <c r="P142" s="264">
        <v>0.81600966455281509</v>
      </c>
      <c r="Q142" s="264">
        <v>0.801448370815107</v>
      </c>
      <c r="R142" s="264">
        <v>0.9290929613927319</v>
      </c>
      <c r="S142" s="264">
        <v>0.96480201825818346</v>
      </c>
      <c r="T142" s="264">
        <v>0.99899021579936131</v>
      </c>
      <c r="U142" s="264">
        <v>1.007769057076644</v>
      </c>
      <c r="V142" s="264">
        <v>0.98748118015115738</v>
      </c>
      <c r="W142" s="264">
        <v>1.0100598311628219</v>
      </c>
      <c r="DA142" s="72" t="s">
        <v>627</v>
      </c>
    </row>
    <row r="143" spans="1:105" ht="12" customHeight="1" x14ac:dyDescent="0.25">
      <c r="A143" s="59" t="s">
        <v>33</v>
      </c>
      <c r="B143" s="232">
        <v>0.53068713052702388</v>
      </c>
      <c r="C143" s="232">
        <v>0.2196770696606089</v>
      </c>
      <c r="D143" s="232">
        <v>0.27439399945391613</v>
      </c>
      <c r="E143" s="232">
        <v>0.27359581016832452</v>
      </c>
      <c r="F143" s="232">
        <v>0.26314395069577529</v>
      </c>
      <c r="G143" s="232">
        <v>0.38887701858000701</v>
      </c>
      <c r="H143" s="232">
        <v>0.42809732008683732</v>
      </c>
      <c r="I143" s="232">
        <v>0.41641998211441128</v>
      </c>
      <c r="J143" s="232">
        <v>0.42368775997511238</v>
      </c>
      <c r="K143" s="232">
        <v>0.31173581040671422</v>
      </c>
      <c r="L143" s="232">
        <v>0.43757154676039223</v>
      </c>
      <c r="M143" s="232">
        <v>0.37658221413998277</v>
      </c>
      <c r="N143" s="232">
        <v>0.43460486056334707</v>
      </c>
      <c r="O143" s="232">
        <v>0.44517262417626152</v>
      </c>
      <c r="P143" s="232">
        <v>0.51201814748045216</v>
      </c>
      <c r="Q143" s="232">
        <v>0.41525430600342061</v>
      </c>
      <c r="R143" s="232">
        <v>0.4155027339296688</v>
      </c>
      <c r="S143" s="232">
        <v>0.48494815117080792</v>
      </c>
      <c r="T143" s="232">
        <v>0.48537933072892292</v>
      </c>
      <c r="U143" s="232">
        <v>0.48265631171999313</v>
      </c>
      <c r="V143" s="232">
        <v>0.44718471384473679</v>
      </c>
      <c r="W143" s="232">
        <v>0.51750229923946789</v>
      </c>
      <c r="DA143" s="71" t="s">
        <v>628</v>
      </c>
    </row>
    <row r="144" spans="1:105" ht="12" customHeight="1" x14ac:dyDescent="0.25">
      <c r="A144" s="59" t="s">
        <v>160</v>
      </c>
      <c r="B144" s="232">
        <v>0.26993068610395432</v>
      </c>
      <c r="C144" s="232">
        <v>0.19888610461075279</v>
      </c>
      <c r="D144" s="232">
        <v>8.2823275993955461E-2</v>
      </c>
      <c r="E144" s="232">
        <v>8.2576509954292776E-2</v>
      </c>
      <c r="F144" s="232">
        <v>7.9444174780191237E-2</v>
      </c>
      <c r="G144" s="232">
        <v>0.19909188643994261</v>
      </c>
      <c r="H144" s="232">
        <v>0.1603044185165364</v>
      </c>
      <c r="I144" s="232">
        <v>0.1055281479427623</v>
      </c>
      <c r="J144" s="232">
        <v>0.1681672506162015</v>
      </c>
      <c r="K144" s="232">
        <v>0.10324522696049911</v>
      </c>
      <c r="L144" s="232">
        <v>0.1295259409579719</v>
      </c>
      <c r="M144" s="232">
        <v>0.1289473155348905</v>
      </c>
      <c r="N144" s="232">
        <v>0.12663420480044241</v>
      </c>
      <c r="O144" s="232">
        <v>0.12532815148964979</v>
      </c>
      <c r="P144" s="232">
        <v>0.1581040547239406</v>
      </c>
      <c r="Q144" s="232">
        <v>0.2076359222275147</v>
      </c>
      <c r="R144" s="232">
        <v>0.3307792442802146</v>
      </c>
      <c r="S144" s="232">
        <v>0.34669257482417221</v>
      </c>
      <c r="T144" s="232">
        <v>0.32626005428378918</v>
      </c>
      <c r="U144" s="232">
        <v>0.3295101279317591</v>
      </c>
      <c r="V144" s="232">
        <v>0.35556337443534669</v>
      </c>
      <c r="W144" s="232">
        <v>0.28267527743442472</v>
      </c>
      <c r="DA144" s="71" t="s">
        <v>629</v>
      </c>
    </row>
    <row r="145" spans="1:105" ht="12" customHeight="1" x14ac:dyDescent="0.25">
      <c r="A145" s="59" t="s">
        <v>162</v>
      </c>
      <c r="B145" s="232">
        <v>0.25674802468957508</v>
      </c>
      <c r="C145" s="232">
        <v>0.22478784951401301</v>
      </c>
      <c r="D145" s="232">
        <v>0.16988560225366911</v>
      </c>
      <c r="E145" s="232">
        <v>0.14518237733710401</v>
      </c>
      <c r="F145" s="232">
        <v>0.16295445110216991</v>
      </c>
      <c r="G145" s="232">
        <v>0.16276170281556049</v>
      </c>
      <c r="H145" s="232">
        <v>0.1851497518890807</v>
      </c>
      <c r="I145" s="232">
        <v>0.23047790028267839</v>
      </c>
      <c r="J145" s="232">
        <v>0.25005295091006741</v>
      </c>
      <c r="K145" s="232">
        <v>0.20458754327750131</v>
      </c>
      <c r="L145" s="232">
        <v>0.21405225923570939</v>
      </c>
      <c r="M145" s="232">
        <v>0.16033068346750209</v>
      </c>
      <c r="N145" s="232">
        <v>0.1616154602944023</v>
      </c>
      <c r="O145" s="232">
        <v>0.1555592244286064</v>
      </c>
      <c r="P145" s="232">
        <v>0.14588746234842229</v>
      </c>
      <c r="Q145" s="232">
        <v>0.17855814258417169</v>
      </c>
      <c r="R145" s="232">
        <v>0.18281098318284861</v>
      </c>
      <c r="S145" s="232">
        <v>0.13316129226320339</v>
      </c>
      <c r="T145" s="232">
        <v>0.18735083078664919</v>
      </c>
      <c r="U145" s="232">
        <v>0.19560261742489199</v>
      </c>
      <c r="V145" s="232">
        <v>0.1847330918710739</v>
      </c>
      <c r="W145" s="232">
        <v>0.20988225448892969</v>
      </c>
      <c r="DA145" s="71" t="s">
        <v>630</v>
      </c>
    </row>
    <row r="146" spans="1:105" ht="12" customHeight="1" x14ac:dyDescent="0.25">
      <c r="A146" s="60" t="s">
        <v>631</v>
      </c>
      <c r="B146" s="264">
        <v>16.628628569892172</v>
      </c>
      <c r="C146" s="264">
        <v>17.004660057582921</v>
      </c>
      <c r="D146" s="264">
        <v>17.234188488533661</v>
      </c>
      <c r="E146" s="264">
        <v>16.63617650292483</v>
      </c>
      <c r="F146" s="264">
        <v>16.778174372201999</v>
      </c>
      <c r="G146" s="264">
        <v>18.224329621455951</v>
      </c>
      <c r="H146" s="264">
        <v>17.908541921996999</v>
      </c>
      <c r="I146" s="264">
        <v>18.319015575731061</v>
      </c>
      <c r="J146" s="264">
        <v>17.323506278125929</v>
      </c>
      <c r="K146" s="264">
        <v>15.065283779896641</v>
      </c>
      <c r="L146" s="264">
        <v>14.8011293608374</v>
      </c>
      <c r="M146" s="264">
        <v>16.438149320421498</v>
      </c>
      <c r="N146" s="264">
        <v>17.29561937288592</v>
      </c>
      <c r="O146" s="264">
        <v>16.96429157272598</v>
      </c>
      <c r="P146" s="264">
        <v>18.220874293839991</v>
      </c>
      <c r="Q146" s="264">
        <v>17.48423364358333</v>
      </c>
      <c r="R146" s="264">
        <v>17.18546303831965</v>
      </c>
      <c r="S146" s="264">
        <v>17.26429182546185</v>
      </c>
      <c r="T146" s="264">
        <v>17.680122550251141</v>
      </c>
      <c r="U146" s="264">
        <v>17.07626493839814</v>
      </c>
      <c r="V146" s="264">
        <v>17.537302253183299</v>
      </c>
      <c r="W146" s="264">
        <v>17.884585487787021</v>
      </c>
      <c r="DA146" s="72" t="s">
        <v>632</v>
      </c>
    </row>
    <row r="147" spans="1:105" ht="12" customHeight="1" x14ac:dyDescent="0.25">
      <c r="A147" s="64" t="s">
        <v>30</v>
      </c>
      <c r="B147" s="231">
        <v>10.43407066117698</v>
      </c>
      <c r="C147" s="231">
        <v>11.227418775971969</v>
      </c>
      <c r="D147" s="231">
        <v>12.69785873161014</v>
      </c>
      <c r="E147" s="231">
        <v>11.495208000319529</v>
      </c>
      <c r="F147" s="231">
        <v>11.819120463579649</v>
      </c>
      <c r="G147" s="231">
        <v>10.572371686083381</v>
      </c>
      <c r="H147" s="231">
        <v>10.109244797000461</v>
      </c>
      <c r="I147" s="231">
        <v>10.88675796412452</v>
      </c>
      <c r="J147" s="231">
        <v>11.018763311245859</v>
      </c>
      <c r="K147" s="231">
        <v>10.26179630941278</v>
      </c>
      <c r="L147" s="231">
        <v>8.6603270291267158</v>
      </c>
      <c r="M147" s="231">
        <v>9.4856767766107257</v>
      </c>
      <c r="N147" s="231">
        <v>10.11838523826164</v>
      </c>
      <c r="O147" s="231">
        <v>8.902055016454538</v>
      </c>
      <c r="P147" s="231">
        <v>9.2832302887614109</v>
      </c>
      <c r="Q147" s="231">
        <v>8.854928730135919</v>
      </c>
      <c r="R147" s="231">
        <v>8.5488987732589194</v>
      </c>
      <c r="S147" s="231">
        <v>8.9406069412153784</v>
      </c>
      <c r="T147" s="231">
        <v>8.6362329866209979</v>
      </c>
      <c r="U147" s="231">
        <v>8.2667523278146398</v>
      </c>
      <c r="V147" s="231">
        <v>9.0552300866467572</v>
      </c>
      <c r="W147" s="231">
        <v>8.6652508177559628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2.375207851035769</v>
      </c>
      <c r="C149" s="231">
        <v>1.418786085391164</v>
      </c>
      <c r="D149" s="231">
        <v>1.959082257471882</v>
      </c>
      <c r="E149" s="231">
        <v>1.960684296702373</v>
      </c>
      <c r="F149" s="231">
        <v>2.142164977860789</v>
      </c>
      <c r="G149" s="231">
        <v>3.1606781167530298</v>
      </c>
      <c r="H149" s="231">
        <v>3.476689450900674</v>
      </c>
      <c r="I149" s="231">
        <v>3.4578480077390701</v>
      </c>
      <c r="J149" s="231">
        <v>2.7607949440879902</v>
      </c>
      <c r="K149" s="231">
        <v>1.9734218438627471</v>
      </c>
      <c r="L149" s="231">
        <v>2.4570149000580921</v>
      </c>
      <c r="M149" s="231">
        <v>2.97636573098726</v>
      </c>
      <c r="N149" s="231">
        <v>3.233756429501125</v>
      </c>
      <c r="O149" s="231">
        <v>3.2071647225960098</v>
      </c>
      <c r="P149" s="231">
        <v>3.2933700842541511</v>
      </c>
      <c r="Q149" s="231">
        <v>2.5625174556485888</v>
      </c>
      <c r="R149" s="231">
        <v>2.6203154248639851</v>
      </c>
      <c r="S149" s="231">
        <v>3.1825756890675398</v>
      </c>
      <c r="T149" s="231">
        <v>3.128809588724454</v>
      </c>
      <c r="U149" s="231">
        <v>2.7735433852231832</v>
      </c>
      <c r="V149" s="231">
        <v>2.5734052855981262</v>
      </c>
      <c r="W149" s="231">
        <v>2.882471733102145</v>
      </c>
      <c r="DA149" s="73" t="s">
        <v>635</v>
      </c>
    </row>
    <row r="150" spans="1:105" ht="12" customHeight="1" x14ac:dyDescent="0.25">
      <c r="A150" s="64" t="s">
        <v>160</v>
      </c>
      <c r="B150" s="231">
        <v>1.208134601328787</v>
      </c>
      <c r="C150" s="231">
        <v>1.2845074737902229</v>
      </c>
      <c r="D150" s="231">
        <v>0.5913307536913025</v>
      </c>
      <c r="E150" s="231">
        <v>0.59177246261285688</v>
      </c>
      <c r="F150" s="231">
        <v>0.64672787825522793</v>
      </c>
      <c r="G150" s="231">
        <v>1.618160340231938</v>
      </c>
      <c r="H150" s="231">
        <v>1.3018737904646489</v>
      </c>
      <c r="I150" s="231">
        <v>0.87627950578034064</v>
      </c>
      <c r="J150" s="231">
        <v>1.0957958646000501</v>
      </c>
      <c r="K150" s="231">
        <v>0.65358672105265281</v>
      </c>
      <c r="L150" s="231">
        <v>0.72730315587007122</v>
      </c>
      <c r="M150" s="231">
        <v>1.0191516132468901</v>
      </c>
      <c r="N150" s="231">
        <v>0.94224480931341204</v>
      </c>
      <c r="O150" s="231">
        <v>0.90290373750975828</v>
      </c>
      <c r="P150" s="231">
        <v>1.0169466972789021</v>
      </c>
      <c r="Q150" s="231">
        <v>1.2813128423605471</v>
      </c>
      <c r="R150" s="231">
        <v>2.0860174560464149</v>
      </c>
      <c r="S150" s="231">
        <v>2.2752439772205859</v>
      </c>
      <c r="T150" s="231">
        <v>2.1031088916124161</v>
      </c>
      <c r="U150" s="231">
        <v>1.893501884254585</v>
      </c>
      <c r="V150" s="231">
        <v>2.0461537230781088</v>
      </c>
      <c r="W150" s="231">
        <v>1.574492515393628</v>
      </c>
      <c r="DA150" s="73" t="s">
        <v>636</v>
      </c>
    </row>
    <row r="151" spans="1:105" ht="12" customHeight="1" x14ac:dyDescent="0.25">
      <c r="A151" s="64" t="s">
        <v>70</v>
      </c>
      <c r="B151" s="231">
        <v>1.462082777412324</v>
      </c>
      <c r="C151" s="231">
        <v>1.622153625083808</v>
      </c>
      <c r="D151" s="231">
        <v>0.77298982375238445</v>
      </c>
      <c r="E151" s="231">
        <v>1.5480835027126609</v>
      </c>
      <c r="F151" s="231">
        <v>0.84360455286189451</v>
      </c>
      <c r="G151" s="231">
        <v>1.550240193278188</v>
      </c>
      <c r="H151" s="231">
        <v>1.5170846921364629</v>
      </c>
      <c r="I151" s="231">
        <v>1.184298911904097</v>
      </c>
      <c r="J151" s="231">
        <v>0.81878027672123066</v>
      </c>
      <c r="K151" s="231">
        <v>0.88135170680585739</v>
      </c>
      <c r="L151" s="231">
        <v>0.96488078092532048</v>
      </c>
      <c r="M151" s="231">
        <v>0.82282193984013763</v>
      </c>
      <c r="N151" s="231">
        <v>0.78392037203298581</v>
      </c>
      <c r="O151" s="231">
        <v>0.7790237955316861</v>
      </c>
      <c r="P151" s="231">
        <v>0.38215497689772171</v>
      </c>
      <c r="Q151" s="231">
        <v>0.59739916608253862</v>
      </c>
      <c r="R151" s="231">
        <v>0.65693265997977457</v>
      </c>
      <c r="S151" s="231">
        <v>0.49804082202224742</v>
      </c>
      <c r="T151" s="231">
        <v>0.55525759401154029</v>
      </c>
      <c r="U151" s="231">
        <v>0.69712431719312418</v>
      </c>
      <c r="V151" s="231">
        <v>0.52976152910423102</v>
      </c>
      <c r="W151" s="231">
        <v>0.72118959344773026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0.7896752748277901</v>
      </c>
      <c r="M152" s="231">
        <v>0.86693918104573597</v>
      </c>
      <c r="N152" s="231">
        <v>1.0147833271258779</v>
      </c>
      <c r="O152" s="231">
        <v>2.0524463291785708</v>
      </c>
      <c r="P152" s="231">
        <v>3.3068043264279661</v>
      </c>
      <c r="Q152" s="231">
        <v>3.0862004041000648</v>
      </c>
      <c r="R152" s="231">
        <v>2.120424386766913</v>
      </c>
      <c r="S152" s="231">
        <v>1.493925010076969</v>
      </c>
      <c r="T152" s="231">
        <v>2.049029027439373</v>
      </c>
      <c r="U152" s="231">
        <v>2.3213292432622459</v>
      </c>
      <c r="V152" s="231">
        <v>2.269671652343995</v>
      </c>
      <c r="W152" s="231">
        <v>2.8721431895433751</v>
      </c>
      <c r="DA152" s="73" t="s">
        <v>638</v>
      </c>
    </row>
    <row r="153" spans="1:105" ht="12" customHeight="1" x14ac:dyDescent="0.25">
      <c r="A153" s="64" t="s">
        <v>162</v>
      </c>
      <c r="B153" s="231">
        <v>1.1491326789383121</v>
      </c>
      <c r="C153" s="231">
        <v>1.451794097345757</v>
      </c>
      <c r="D153" s="231">
        <v>1.2129269220079459</v>
      </c>
      <c r="E153" s="231">
        <v>1.0404282405773999</v>
      </c>
      <c r="F153" s="231">
        <v>1.326556499644441</v>
      </c>
      <c r="G153" s="231">
        <v>1.32287928510942</v>
      </c>
      <c r="H153" s="231">
        <v>1.503649191494755</v>
      </c>
      <c r="I153" s="231">
        <v>1.913831186183039</v>
      </c>
      <c r="J153" s="231">
        <v>1.629371881470796</v>
      </c>
      <c r="K153" s="231">
        <v>1.2951271987625981</v>
      </c>
      <c r="L153" s="231">
        <v>1.201928220029413</v>
      </c>
      <c r="M153" s="231">
        <v>1.267194078690751</v>
      </c>
      <c r="N153" s="231">
        <v>1.202529196650876</v>
      </c>
      <c r="O153" s="231">
        <v>1.1206979714554191</v>
      </c>
      <c r="P153" s="231">
        <v>0.93836792021984183</v>
      </c>
      <c r="Q153" s="231">
        <v>1.1018750452556669</v>
      </c>
      <c r="R153" s="231">
        <v>1.1528743374036421</v>
      </c>
      <c r="S153" s="231">
        <v>0.87389938585912819</v>
      </c>
      <c r="T153" s="231">
        <v>1.2076844618423539</v>
      </c>
      <c r="U153" s="231">
        <v>1.1240137806503641</v>
      </c>
      <c r="V153" s="231">
        <v>1.0630799764120811</v>
      </c>
      <c r="W153" s="231">
        <v>1.169037638544179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3.338008486027384</v>
      </c>
      <c r="C157" s="265">
        <v>4.4047636390047868</v>
      </c>
      <c r="D157" s="265">
        <v>4.6616040152040288</v>
      </c>
      <c r="E157" s="265">
        <v>4.518629566736962</v>
      </c>
      <c r="F157" s="265">
        <v>4.7476849556504499</v>
      </c>
      <c r="G157" s="265">
        <v>5.1564770692504709</v>
      </c>
      <c r="H157" s="265">
        <v>5.0451122001635786</v>
      </c>
      <c r="I157" s="265">
        <v>5.2273481029597733</v>
      </c>
      <c r="J157" s="265">
        <v>4.3046131113056756</v>
      </c>
      <c r="K157" s="265">
        <v>4.1789057259712763</v>
      </c>
      <c r="L157" s="265">
        <v>3.5012489443826409</v>
      </c>
      <c r="M157" s="265">
        <v>4.3604465771828531</v>
      </c>
      <c r="N157" s="265">
        <v>4.3680470338215178</v>
      </c>
      <c r="O157" s="265">
        <v>4.1172711413816936</v>
      </c>
      <c r="P157" s="265">
        <v>4.3168032062984576</v>
      </c>
      <c r="Q157" s="265">
        <v>3.9605111763958081</v>
      </c>
      <c r="R157" s="265">
        <v>3.9027247446362701</v>
      </c>
      <c r="S157" s="265">
        <v>4.0351416726523457</v>
      </c>
      <c r="T157" s="265">
        <v>4.0718629644765798</v>
      </c>
      <c r="U157" s="265">
        <v>3.6828191427365922</v>
      </c>
      <c r="V157" s="265">
        <v>3.9410738646893169</v>
      </c>
      <c r="W157" s="265">
        <v>3.868529902040879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</v>
      </c>
      <c r="C171" s="234">
        <f t="shared" si="11"/>
        <v>0.99999999999999978</v>
      </c>
      <c r="D171" s="234">
        <f t="shared" si="11"/>
        <v>0.99999999999999956</v>
      </c>
      <c r="E171" s="234">
        <f t="shared" si="11"/>
        <v>0.99999999999999978</v>
      </c>
      <c r="F171" s="234">
        <f t="shared" si="11"/>
        <v>0.99999999999999967</v>
      </c>
      <c r="G171" s="234">
        <f t="shared" si="11"/>
        <v>0.99999999999999956</v>
      </c>
      <c r="H171" s="234">
        <f t="shared" si="11"/>
        <v>1.0000000000000002</v>
      </c>
      <c r="I171" s="234">
        <f t="shared" si="11"/>
        <v>1</v>
      </c>
      <c r="J171" s="234">
        <f t="shared" si="11"/>
        <v>1.0000000000000002</v>
      </c>
      <c r="K171" s="234">
        <f t="shared" si="11"/>
        <v>0.99999999999999989</v>
      </c>
      <c r="L171" s="234">
        <f t="shared" si="11"/>
        <v>1.0000000000000007</v>
      </c>
      <c r="M171" s="234">
        <f t="shared" si="11"/>
        <v>1.0000000000000002</v>
      </c>
      <c r="N171" s="234">
        <f t="shared" si="11"/>
        <v>0.99999999999999989</v>
      </c>
      <c r="O171" s="234">
        <f t="shared" si="11"/>
        <v>0.99999999999999978</v>
      </c>
      <c r="P171" s="234">
        <f t="shared" si="11"/>
        <v>1</v>
      </c>
      <c r="Q171" s="234">
        <f t="shared" si="11"/>
        <v>1</v>
      </c>
      <c r="R171" s="234">
        <f t="shared" si="11"/>
        <v>0.99999999999999989</v>
      </c>
      <c r="S171" s="234">
        <f t="shared" si="11"/>
        <v>1.0000000000000002</v>
      </c>
      <c r="T171" s="234">
        <f t="shared" si="11"/>
        <v>0.99999999999999967</v>
      </c>
      <c r="U171" s="234">
        <f t="shared" si="11"/>
        <v>0.99999999999999989</v>
      </c>
      <c r="V171" s="234">
        <f t="shared" si="11"/>
        <v>0.99999999999999978</v>
      </c>
      <c r="W171" s="234">
        <f t="shared" si="11"/>
        <v>0.99999999999999944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1.159408416329117E-3</v>
      </c>
      <c r="C172" s="301">
        <f t="shared" si="12"/>
        <v>1.1594084163285979E-3</v>
      </c>
      <c r="D172" s="301">
        <f t="shared" si="12"/>
        <v>1.1594084163323308E-3</v>
      </c>
      <c r="E172" s="301">
        <f t="shared" si="12"/>
        <v>1.1594084163317237E-3</v>
      </c>
      <c r="F172" s="301">
        <f t="shared" si="12"/>
        <v>1.1594084163289808E-3</v>
      </c>
      <c r="G172" s="301">
        <f t="shared" si="12"/>
        <v>1.1594084163302314E-3</v>
      </c>
      <c r="H172" s="301">
        <f t="shared" si="12"/>
        <v>1.1594084163300841E-3</v>
      </c>
      <c r="I172" s="301">
        <f t="shared" si="12"/>
        <v>1.1594084163298326E-3</v>
      </c>
      <c r="J172" s="301">
        <f t="shared" si="12"/>
        <v>1.1594084163291129E-3</v>
      </c>
      <c r="K172" s="301">
        <f t="shared" si="12"/>
        <v>1.1594084163308938E-3</v>
      </c>
      <c r="L172" s="301">
        <f t="shared" si="12"/>
        <v>1.159408416331427E-3</v>
      </c>
      <c r="M172" s="301">
        <f t="shared" si="12"/>
        <v>1.1594084163303784E-3</v>
      </c>
      <c r="N172" s="301">
        <f t="shared" si="12"/>
        <v>1.1594084163289806E-3</v>
      </c>
      <c r="O172" s="301">
        <f t="shared" si="12"/>
        <v>1.1594084163309953E-3</v>
      </c>
      <c r="P172" s="301">
        <f t="shared" si="12"/>
        <v>1.1594084163307472E-3</v>
      </c>
      <c r="Q172" s="301">
        <f t="shared" si="12"/>
        <v>1.1594084163292324E-3</v>
      </c>
      <c r="R172" s="301">
        <f t="shared" si="12"/>
        <v>1.1594084163281686E-3</v>
      </c>
      <c r="S172" s="301">
        <f t="shared" si="12"/>
        <v>1.1594084163298779E-3</v>
      </c>
      <c r="T172" s="301">
        <f t="shared" si="12"/>
        <v>1.1594084163304369E-3</v>
      </c>
      <c r="U172" s="301">
        <f t="shared" si="12"/>
        <v>1.159408416330167E-3</v>
      </c>
      <c r="V172" s="301">
        <f t="shared" si="12"/>
        <v>1.1594084163283E-3</v>
      </c>
      <c r="W172" s="301">
        <f t="shared" si="12"/>
        <v>1.1594084163301609E-3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5.3880748441466624E-4</v>
      </c>
      <c r="C173" s="235">
        <f t="shared" si="13"/>
        <v>5.3880748441442489E-4</v>
      </c>
      <c r="D173" s="235">
        <f t="shared" si="13"/>
        <v>5.3880748441615973E-4</v>
      </c>
      <c r="E173" s="235">
        <f t="shared" si="13"/>
        <v>5.3880748441587762E-4</v>
      </c>
      <c r="F173" s="235">
        <f t="shared" si="13"/>
        <v>5.3880748441460335E-4</v>
      </c>
      <c r="G173" s="235">
        <f t="shared" si="13"/>
        <v>5.3880748441518427E-4</v>
      </c>
      <c r="H173" s="235">
        <f t="shared" si="13"/>
        <v>5.3880748441511553E-4</v>
      </c>
      <c r="I173" s="235">
        <f t="shared" si="13"/>
        <v>5.3880748441499887E-4</v>
      </c>
      <c r="J173" s="235">
        <f t="shared" si="13"/>
        <v>5.3880748441466429E-4</v>
      </c>
      <c r="K173" s="235">
        <f t="shared" si="13"/>
        <v>5.3880748441549186E-4</v>
      </c>
      <c r="L173" s="235">
        <f t="shared" si="13"/>
        <v>5.388074844157396E-4</v>
      </c>
      <c r="M173" s="235">
        <f t="shared" si="13"/>
        <v>5.3880748441525236E-4</v>
      </c>
      <c r="N173" s="235">
        <f t="shared" si="13"/>
        <v>5.3880748441460292E-4</v>
      </c>
      <c r="O173" s="235">
        <f t="shared" si="13"/>
        <v>5.3880748441553945E-4</v>
      </c>
      <c r="P173" s="235">
        <f t="shared" si="13"/>
        <v>5.3880748441542388E-4</v>
      </c>
      <c r="Q173" s="235">
        <f t="shared" si="13"/>
        <v>5.3880748441472012E-4</v>
      </c>
      <c r="R173" s="235">
        <f t="shared" si="13"/>
        <v>5.3880748441422551E-4</v>
      </c>
      <c r="S173" s="235">
        <f t="shared" si="13"/>
        <v>5.388074844150198E-4</v>
      </c>
      <c r="T173" s="235">
        <f t="shared" si="13"/>
        <v>5.3880748441527957E-4</v>
      </c>
      <c r="U173" s="235">
        <f t="shared" si="13"/>
        <v>5.3880748441515456E-4</v>
      </c>
      <c r="V173" s="235">
        <f t="shared" si="13"/>
        <v>5.3880748441428666E-4</v>
      </c>
      <c r="W173" s="235">
        <f t="shared" si="13"/>
        <v>5.3880748441515142E-4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1.5800528871635116E-2</v>
      </c>
      <c r="C174" s="235">
        <f t="shared" si="14"/>
        <v>1.5800528871628042E-2</v>
      </c>
      <c r="D174" s="235">
        <f t="shared" si="14"/>
        <v>1.5800528871678911E-2</v>
      </c>
      <c r="E174" s="235">
        <f t="shared" si="14"/>
        <v>1.5800528871670643E-2</v>
      </c>
      <c r="F174" s="235">
        <f t="shared" si="14"/>
        <v>1.5800528871633274E-2</v>
      </c>
      <c r="G174" s="235">
        <f t="shared" si="14"/>
        <v>1.5800528871650309E-2</v>
      </c>
      <c r="H174" s="235">
        <f t="shared" si="14"/>
        <v>1.5800528871648293E-2</v>
      </c>
      <c r="I174" s="235">
        <f t="shared" si="14"/>
        <v>1.5800528871644869E-2</v>
      </c>
      <c r="J174" s="235">
        <f t="shared" si="14"/>
        <v>1.5800528871635057E-2</v>
      </c>
      <c r="K174" s="235">
        <f t="shared" si="14"/>
        <v>1.5800528871659333E-2</v>
      </c>
      <c r="L174" s="235">
        <f t="shared" si="14"/>
        <v>1.5800528871666594E-2</v>
      </c>
      <c r="M174" s="235">
        <f t="shared" si="14"/>
        <v>1.5800528871652311E-2</v>
      </c>
      <c r="N174" s="235">
        <f t="shared" si="14"/>
        <v>1.5800528871633256E-2</v>
      </c>
      <c r="O174" s="235">
        <f t="shared" si="14"/>
        <v>1.580052887166072E-2</v>
      </c>
      <c r="P174" s="235">
        <f t="shared" si="14"/>
        <v>1.5800528871657341E-2</v>
      </c>
      <c r="Q174" s="235">
        <f t="shared" si="14"/>
        <v>1.5800528871636695E-2</v>
      </c>
      <c r="R174" s="235">
        <f t="shared" si="14"/>
        <v>1.5800528871622189E-2</v>
      </c>
      <c r="S174" s="235">
        <f t="shared" si="14"/>
        <v>1.5800528871645483E-2</v>
      </c>
      <c r="T174" s="235">
        <f t="shared" si="14"/>
        <v>1.5800528871653098E-2</v>
      </c>
      <c r="U174" s="235">
        <f t="shared" si="14"/>
        <v>1.5800528871649431E-2</v>
      </c>
      <c r="V174" s="235">
        <f t="shared" si="14"/>
        <v>1.5800528871623986E-2</v>
      </c>
      <c r="W174" s="235">
        <f t="shared" si="14"/>
        <v>1.5800528871649337E-2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3.8646947210970551E-4</v>
      </c>
      <c r="C175" s="235">
        <f t="shared" si="15"/>
        <v>3.8646947210953242E-4</v>
      </c>
      <c r="D175" s="235">
        <f t="shared" si="15"/>
        <v>3.8646947211077654E-4</v>
      </c>
      <c r="E175" s="235">
        <f t="shared" si="15"/>
        <v>3.8646947211057439E-4</v>
      </c>
      <c r="F175" s="235">
        <f t="shared" si="15"/>
        <v>3.8646947210966036E-4</v>
      </c>
      <c r="G175" s="235">
        <f t="shared" si="15"/>
        <v>3.8646947211007701E-4</v>
      </c>
      <c r="H175" s="235">
        <f t="shared" si="15"/>
        <v>3.8646947211002779E-4</v>
      </c>
      <c r="I175" s="235">
        <f t="shared" si="15"/>
        <v>3.8646947210994398E-4</v>
      </c>
      <c r="J175" s="235">
        <f t="shared" si="15"/>
        <v>3.864694721097041E-4</v>
      </c>
      <c r="K175" s="235">
        <f t="shared" si="15"/>
        <v>3.8646947211029765E-4</v>
      </c>
      <c r="L175" s="235">
        <f t="shared" si="15"/>
        <v>3.864694721104754E-4</v>
      </c>
      <c r="M175" s="235">
        <f t="shared" si="15"/>
        <v>3.8646947211012591E-4</v>
      </c>
      <c r="N175" s="235">
        <f t="shared" si="15"/>
        <v>3.8646947210966008E-4</v>
      </c>
      <c r="O175" s="235">
        <f t="shared" si="15"/>
        <v>3.864694721103318E-4</v>
      </c>
      <c r="P175" s="235">
        <f t="shared" si="15"/>
        <v>3.8646947211024891E-4</v>
      </c>
      <c r="Q175" s="235">
        <f t="shared" si="15"/>
        <v>3.86469472109744E-4</v>
      </c>
      <c r="R175" s="235">
        <f t="shared" si="15"/>
        <v>3.8646947210938941E-4</v>
      </c>
      <c r="S175" s="235">
        <f t="shared" si="15"/>
        <v>3.8646947210995905E-4</v>
      </c>
      <c r="T175" s="235">
        <f t="shared" si="15"/>
        <v>3.8646947211014543E-4</v>
      </c>
      <c r="U175" s="235">
        <f t="shared" si="15"/>
        <v>3.8646947211005555E-4</v>
      </c>
      <c r="V175" s="235">
        <f t="shared" si="15"/>
        <v>3.8646947210943321E-4</v>
      </c>
      <c r="W175" s="235">
        <f t="shared" si="15"/>
        <v>3.8646947211005349E-4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1.9639903680978917E-3</v>
      </c>
      <c r="C176" s="302">
        <f t="shared" si="16"/>
        <v>1.942814749500961E-3</v>
      </c>
      <c r="D176" s="302">
        <f t="shared" si="16"/>
        <v>1.9308359381304868E-3</v>
      </c>
      <c r="E176" s="302">
        <f t="shared" si="16"/>
        <v>1.9295728287106355E-3</v>
      </c>
      <c r="F176" s="302">
        <f t="shared" si="16"/>
        <v>1.930754666470977E-3</v>
      </c>
      <c r="G176" s="302">
        <f t="shared" si="16"/>
        <v>1.9355253415413683E-3</v>
      </c>
      <c r="H176" s="302">
        <f t="shared" si="16"/>
        <v>1.9351091179993928E-3</v>
      </c>
      <c r="I176" s="302">
        <f t="shared" si="16"/>
        <v>1.934045935761004E-3</v>
      </c>
      <c r="J176" s="302">
        <f t="shared" si="16"/>
        <v>1.9433933096860592E-3</v>
      </c>
      <c r="K176" s="302">
        <f t="shared" si="16"/>
        <v>1.9344854979164783E-3</v>
      </c>
      <c r="L176" s="302">
        <f t="shared" si="16"/>
        <v>1.9416760701510055E-3</v>
      </c>
      <c r="M176" s="302">
        <f t="shared" si="16"/>
        <v>1.9341954456330085E-3</v>
      </c>
      <c r="N176" s="302">
        <f t="shared" si="16"/>
        <v>1.9336505005714364E-3</v>
      </c>
      <c r="O176" s="302">
        <f t="shared" si="16"/>
        <v>1.933217315477068E-3</v>
      </c>
      <c r="P176" s="302">
        <f t="shared" si="16"/>
        <v>1.9323768888993807E-3</v>
      </c>
      <c r="Q176" s="302">
        <f t="shared" si="16"/>
        <v>1.9414643406356607E-3</v>
      </c>
      <c r="R176" s="302">
        <f t="shared" si="16"/>
        <v>1.9542092333933833E-3</v>
      </c>
      <c r="S176" s="302">
        <f t="shared" si="16"/>
        <v>1.9501744055933315E-3</v>
      </c>
      <c r="T176" s="302">
        <f t="shared" si="16"/>
        <v>1.9520414687714093E-3</v>
      </c>
      <c r="U176" s="302">
        <f t="shared" si="16"/>
        <v>1.9576712479557235E-3</v>
      </c>
      <c r="V176" s="302">
        <f t="shared" si="16"/>
        <v>1.9545601733480084E-3</v>
      </c>
      <c r="W176" s="302">
        <f t="shared" si="16"/>
        <v>1.9511632877790379E-3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0.83173059403353589</v>
      </c>
      <c r="C177" s="303">
        <f t="shared" si="17"/>
        <v>0.83997191662437509</v>
      </c>
      <c r="D177" s="303">
        <f t="shared" si="17"/>
        <v>0.84157292057374955</v>
      </c>
      <c r="E177" s="303">
        <f t="shared" si="17"/>
        <v>0.84124139446467983</v>
      </c>
      <c r="F177" s="303">
        <f t="shared" si="17"/>
        <v>0.84264997043077239</v>
      </c>
      <c r="G177" s="303">
        <f t="shared" si="17"/>
        <v>0.84261998084938217</v>
      </c>
      <c r="H177" s="303">
        <f t="shared" si="17"/>
        <v>0.84254543317770925</v>
      </c>
      <c r="I177" s="303">
        <f t="shared" si="17"/>
        <v>0.8429928432053404</v>
      </c>
      <c r="J177" s="303">
        <f t="shared" si="17"/>
        <v>0.83941703435083403</v>
      </c>
      <c r="K177" s="303">
        <f t="shared" si="17"/>
        <v>0.84251629255232241</v>
      </c>
      <c r="L177" s="303">
        <f t="shared" si="17"/>
        <v>0.83802757997142929</v>
      </c>
      <c r="M177" s="303">
        <f t="shared" si="17"/>
        <v>0.8411914571854594</v>
      </c>
      <c r="N177" s="303">
        <f t="shared" si="17"/>
        <v>0.83987338316342952</v>
      </c>
      <c r="O177" s="303">
        <f t="shared" si="17"/>
        <v>0.83887643194181694</v>
      </c>
      <c r="P177" s="303">
        <f t="shared" si="17"/>
        <v>0.83877864043218808</v>
      </c>
      <c r="Q177" s="303">
        <f t="shared" si="17"/>
        <v>0.83719298940315046</v>
      </c>
      <c r="R177" s="303">
        <f t="shared" si="17"/>
        <v>0.83709456063743415</v>
      </c>
      <c r="S177" s="303">
        <f t="shared" si="17"/>
        <v>0.83801307514566747</v>
      </c>
      <c r="T177" s="303">
        <f t="shared" si="17"/>
        <v>0.83764384912504197</v>
      </c>
      <c r="U177" s="303">
        <f t="shared" si="17"/>
        <v>0.83553224018902805</v>
      </c>
      <c r="V177" s="303">
        <f t="shared" si="17"/>
        <v>0.83708374067802716</v>
      </c>
      <c r="W177" s="303">
        <f t="shared" si="17"/>
        <v>0.83577958704399169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0.110398029583091</v>
      </c>
      <c r="C178" s="303">
        <f t="shared" si="18"/>
        <v>0.10585514257831624</v>
      </c>
      <c r="D178" s="303">
        <f t="shared" si="18"/>
        <v>0.10470719133836946</v>
      </c>
      <c r="E178" s="303">
        <f t="shared" si="18"/>
        <v>0.10509116134103547</v>
      </c>
      <c r="F178" s="303">
        <f t="shared" si="18"/>
        <v>0.10451583718917709</v>
      </c>
      <c r="G178" s="303">
        <f t="shared" si="18"/>
        <v>0.10517509234099849</v>
      </c>
      <c r="H178" s="303">
        <f t="shared" si="18"/>
        <v>0.10527886174019239</v>
      </c>
      <c r="I178" s="303">
        <f t="shared" si="18"/>
        <v>0.10496359445947841</v>
      </c>
      <c r="J178" s="303">
        <f t="shared" si="18"/>
        <v>0.10624442813192296</v>
      </c>
      <c r="K178" s="303">
        <f t="shared" si="18"/>
        <v>0.10494349538633012</v>
      </c>
      <c r="L178" s="303">
        <f t="shared" si="18"/>
        <v>0.10693754168573895</v>
      </c>
      <c r="M178" s="303">
        <f t="shared" si="18"/>
        <v>0.10530350604216762</v>
      </c>
      <c r="N178" s="303">
        <f t="shared" si="18"/>
        <v>0.1056893884320229</v>
      </c>
      <c r="O178" s="303">
        <f t="shared" si="18"/>
        <v>0.10593022725071739</v>
      </c>
      <c r="P178" s="303">
        <f t="shared" si="18"/>
        <v>0.10570722560170547</v>
      </c>
      <c r="Q178" s="303">
        <f t="shared" si="18"/>
        <v>0.10635364906603599</v>
      </c>
      <c r="R178" s="303">
        <f t="shared" si="18"/>
        <v>0.10706673720283168</v>
      </c>
      <c r="S178" s="303">
        <f t="shared" si="18"/>
        <v>0.10687467717210247</v>
      </c>
      <c r="T178" s="303">
        <f t="shared" si="18"/>
        <v>0.10699283474239697</v>
      </c>
      <c r="U178" s="303">
        <f t="shared" si="18"/>
        <v>0.10788631010557809</v>
      </c>
      <c r="V178" s="303">
        <f t="shared" si="18"/>
        <v>0.10705278991497821</v>
      </c>
      <c r="W178" s="303">
        <f t="shared" si="18"/>
        <v>0.10754945207617617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3.235776674244397E-2</v>
      </c>
      <c r="C179" s="304">
        <f t="shared" si="19"/>
        <v>1.7868306870261478E-2</v>
      </c>
      <c r="D179" s="304">
        <f t="shared" si="19"/>
        <v>1.2559583601349419E-2</v>
      </c>
      <c r="E179" s="304">
        <f t="shared" si="19"/>
        <v>1.4398353244192415E-2</v>
      </c>
      <c r="F179" s="304">
        <f t="shared" si="19"/>
        <v>1.1885335097990323E-2</v>
      </c>
      <c r="G179" s="304">
        <f t="shared" si="19"/>
        <v>1.6238059494506647E-2</v>
      </c>
      <c r="H179" s="304">
        <f t="shared" si="19"/>
        <v>1.6835515260066321E-2</v>
      </c>
      <c r="I179" s="304">
        <f t="shared" si="19"/>
        <v>1.5344886258725163E-2</v>
      </c>
      <c r="J179" s="304">
        <f t="shared" si="19"/>
        <v>1.9498240606085709E-2</v>
      </c>
      <c r="K179" s="304">
        <f t="shared" si="19"/>
        <v>1.6127028224325712E-2</v>
      </c>
      <c r="L179" s="304">
        <f t="shared" si="19"/>
        <v>2.287934655879174E-2</v>
      </c>
      <c r="M179" s="304">
        <f t="shared" si="19"/>
        <v>1.5803839298513929E-2</v>
      </c>
      <c r="N179" s="304">
        <f t="shared" si="19"/>
        <v>1.6845404965524766E-2</v>
      </c>
      <c r="O179" s="304">
        <f t="shared" si="19"/>
        <v>1.7846488225899435E-2</v>
      </c>
      <c r="P179" s="304">
        <f t="shared" si="19"/>
        <v>1.7822517304010667E-2</v>
      </c>
      <c r="Q179" s="304">
        <f t="shared" si="19"/>
        <v>1.9661952331036958E-2</v>
      </c>
      <c r="R179" s="304">
        <f t="shared" si="19"/>
        <v>2.2412548433673487E-2</v>
      </c>
      <c r="S179" s="304">
        <f t="shared" si="19"/>
        <v>2.1912376381519095E-2</v>
      </c>
      <c r="T179" s="304">
        <f t="shared" si="19"/>
        <v>2.25133166031522E-2</v>
      </c>
      <c r="U179" s="304">
        <f t="shared" si="19"/>
        <v>2.5314865856295603E-2</v>
      </c>
      <c r="V179" s="304">
        <f t="shared" si="19"/>
        <v>2.3018630998238324E-2</v>
      </c>
      <c r="W179" s="304">
        <f t="shared" si="19"/>
        <v>2.4471850845163751E-2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7.8040262840647009E-2</v>
      </c>
      <c r="C180" s="304">
        <f t="shared" si="20"/>
        <v>8.7986835708054725E-2</v>
      </c>
      <c r="D180" s="304">
        <f t="shared" si="20"/>
        <v>9.214760773702009E-2</v>
      </c>
      <c r="E180" s="304">
        <f t="shared" si="20"/>
        <v>9.0692808096843075E-2</v>
      </c>
      <c r="F180" s="304">
        <f t="shared" si="20"/>
        <v>9.2630502091186798E-2</v>
      </c>
      <c r="G180" s="304">
        <f t="shared" si="20"/>
        <v>8.893703284649182E-2</v>
      </c>
      <c r="H180" s="304">
        <f t="shared" si="20"/>
        <v>8.8443346480126042E-2</v>
      </c>
      <c r="I180" s="304">
        <f t="shared" si="20"/>
        <v>8.9618708200753225E-2</v>
      </c>
      <c r="J180" s="304">
        <f t="shared" si="20"/>
        <v>8.6746187525837237E-2</v>
      </c>
      <c r="K180" s="304">
        <f t="shared" si="20"/>
        <v>8.8816467162004392E-2</v>
      </c>
      <c r="L180" s="304">
        <f t="shared" si="20"/>
        <v>8.4058195126947149E-2</v>
      </c>
      <c r="M180" s="304">
        <f t="shared" si="20"/>
        <v>8.9499666743653727E-2</v>
      </c>
      <c r="N180" s="304">
        <f t="shared" si="20"/>
        <v>8.8843983466498147E-2</v>
      </c>
      <c r="O180" s="304">
        <f t="shared" si="20"/>
        <v>8.8083739024817947E-2</v>
      </c>
      <c r="P180" s="304">
        <f t="shared" si="20"/>
        <v>8.788470829769475E-2</v>
      </c>
      <c r="Q180" s="304">
        <f t="shared" si="20"/>
        <v>8.6691696734999019E-2</v>
      </c>
      <c r="R180" s="304">
        <f t="shared" si="20"/>
        <v>8.4654188769158242E-2</v>
      </c>
      <c r="S180" s="304">
        <f t="shared" si="20"/>
        <v>8.4962300790583339E-2</v>
      </c>
      <c r="T180" s="304">
        <f t="shared" si="20"/>
        <v>8.4479518139244786E-2</v>
      </c>
      <c r="U180" s="304">
        <f t="shared" si="20"/>
        <v>8.2571444249282561E-2</v>
      </c>
      <c r="V180" s="304">
        <f t="shared" si="20"/>
        <v>8.4034158916739918E-2</v>
      </c>
      <c r="W180" s="304">
        <f t="shared" si="20"/>
        <v>8.3077601231012446E-2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3.8022171770786768E-2</v>
      </c>
      <c r="C181" s="303">
        <f t="shared" si="21"/>
        <v>3.4344911803326945E-2</v>
      </c>
      <c r="D181" s="303">
        <f t="shared" si="21"/>
        <v>3.3903837905211877E-2</v>
      </c>
      <c r="E181" s="303">
        <f t="shared" si="21"/>
        <v>3.3852657121045029E-2</v>
      </c>
      <c r="F181" s="303">
        <f t="shared" si="21"/>
        <v>3.3018223469092792E-2</v>
      </c>
      <c r="G181" s="303">
        <f t="shared" si="21"/>
        <v>3.2384187223571906E-2</v>
      </c>
      <c r="H181" s="303">
        <f t="shared" si="21"/>
        <v>3.2355381719595615E-2</v>
      </c>
      <c r="I181" s="303">
        <f t="shared" si="21"/>
        <v>3.222430215492051E-2</v>
      </c>
      <c r="J181" s="303">
        <f t="shared" si="21"/>
        <v>3.450992996306862E-2</v>
      </c>
      <c r="K181" s="303">
        <f t="shared" si="21"/>
        <v>3.272051231891486E-2</v>
      </c>
      <c r="L181" s="303">
        <f t="shared" si="21"/>
        <v>3.5207988028157319E-2</v>
      </c>
      <c r="M181" s="303">
        <f t="shared" si="21"/>
        <v>3.368562708223214E-2</v>
      </c>
      <c r="N181" s="303">
        <f t="shared" si="21"/>
        <v>3.4618363659489539E-2</v>
      </c>
      <c r="O181" s="303">
        <f t="shared" si="21"/>
        <v>3.5374909247470859E-2</v>
      </c>
      <c r="P181" s="303">
        <f t="shared" si="21"/>
        <v>3.5696542832693412E-2</v>
      </c>
      <c r="Q181" s="303">
        <f t="shared" si="21"/>
        <v>3.6626682945687564E-2</v>
      </c>
      <c r="R181" s="303">
        <f t="shared" si="21"/>
        <v>3.5999278681866705E-2</v>
      </c>
      <c r="S181" s="303">
        <f t="shared" si="21"/>
        <v>3.52768590321366E-2</v>
      </c>
      <c r="T181" s="303">
        <f t="shared" si="21"/>
        <v>3.5526060419280275E-2</v>
      </c>
      <c r="U181" s="303">
        <f t="shared" si="21"/>
        <v>3.6738564212933124E-2</v>
      </c>
      <c r="V181" s="303">
        <f t="shared" si="21"/>
        <v>3.6023694989170414E-2</v>
      </c>
      <c r="W181" s="303">
        <f t="shared" si="21"/>
        <v>3.6834583347547745E-2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2.7896110471404088E-3</v>
      </c>
      <c r="C182" s="304">
        <f t="shared" si="22"/>
        <v>1.4778591019797662E-3</v>
      </c>
      <c r="D182" s="304">
        <f t="shared" si="22"/>
        <v>1.1780141147326702E-3</v>
      </c>
      <c r="E182" s="304">
        <f t="shared" si="22"/>
        <v>1.1581291098725875E-3</v>
      </c>
      <c r="F182" s="304">
        <f t="shared" si="22"/>
        <v>1.1159526582424286E-3</v>
      </c>
      <c r="G182" s="304">
        <f t="shared" si="22"/>
        <v>1.4737239061307725E-3</v>
      </c>
      <c r="H182" s="304">
        <f t="shared" si="22"/>
        <v>1.5416302236903937E-3</v>
      </c>
      <c r="I182" s="304">
        <f t="shared" si="22"/>
        <v>1.4591276142572889E-3</v>
      </c>
      <c r="J182" s="304">
        <f t="shared" si="22"/>
        <v>1.896990282975555E-3</v>
      </c>
      <c r="K182" s="304">
        <f t="shared" si="22"/>
        <v>1.4972711528618854E-3</v>
      </c>
      <c r="L182" s="304">
        <f t="shared" si="22"/>
        <v>2.1152487348670736E-3</v>
      </c>
      <c r="M182" s="304">
        <f t="shared" si="22"/>
        <v>1.5362019696369314E-3</v>
      </c>
      <c r="N182" s="304">
        <f t="shared" si="22"/>
        <v>1.6465330414936687E-3</v>
      </c>
      <c r="O182" s="304">
        <f t="shared" si="22"/>
        <v>1.7383715011731284E-3</v>
      </c>
      <c r="P182" s="304">
        <f t="shared" si="22"/>
        <v>1.8435465849296331E-3</v>
      </c>
      <c r="Q182" s="304">
        <f t="shared" si="22"/>
        <v>1.9516596974464436E-3</v>
      </c>
      <c r="R182" s="304">
        <f t="shared" si="22"/>
        <v>2.2297844077951105E-3</v>
      </c>
      <c r="S182" s="304">
        <f t="shared" si="22"/>
        <v>2.2376251523618632E-3</v>
      </c>
      <c r="T182" s="304">
        <f t="shared" si="22"/>
        <v>2.2845172601816325E-3</v>
      </c>
      <c r="U182" s="304">
        <f t="shared" si="22"/>
        <v>2.4914258031762749E-3</v>
      </c>
      <c r="V182" s="304">
        <f t="shared" si="22"/>
        <v>2.3233971979520901E-3</v>
      </c>
      <c r="W182" s="304">
        <f t="shared" si="22"/>
        <v>2.4008611708065211E-3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2.6426010536209899E-2</v>
      </c>
      <c r="C183" s="304">
        <f t="shared" si="23"/>
        <v>2.2748750568755281E-2</v>
      </c>
      <c r="D183" s="304">
        <f t="shared" si="23"/>
        <v>2.2307676670602874E-2</v>
      </c>
      <c r="E183" s="304">
        <f t="shared" si="23"/>
        <v>2.2256495886442094E-2</v>
      </c>
      <c r="F183" s="304">
        <f t="shared" si="23"/>
        <v>2.1422062234517279E-2</v>
      </c>
      <c r="G183" s="304">
        <f t="shared" si="23"/>
        <v>2.0788025988983889E-2</v>
      </c>
      <c r="H183" s="304">
        <f t="shared" si="23"/>
        <v>2.075922048500908E-2</v>
      </c>
      <c r="I183" s="304">
        <f t="shared" si="23"/>
        <v>2.0628140920336491E-2</v>
      </c>
      <c r="J183" s="304">
        <f t="shared" si="23"/>
        <v>2.2913768728491799E-2</v>
      </c>
      <c r="K183" s="304">
        <f t="shared" si="23"/>
        <v>2.1124351084320227E-2</v>
      </c>
      <c r="L183" s="304">
        <f t="shared" si="23"/>
        <v>2.3611826793557358E-2</v>
      </c>
      <c r="M183" s="304">
        <f t="shared" si="23"/>
        <v>2.208946584764267E-2</v>
      </c>
      <c r="N183" s="304">
        <f t="shared" si="23"/>
        <v>2.302220242491404E-2</v>
      </c>
      <c r="O183" s="304">
        <f t="shared" si="23"/>
        <v>2.3778748012875214E-2</v>
      </c>
      <c r="P183" s="304">
        <f t="shared" si="23"/>
        <v>2.4100381598100247E-2</v>
      </c>
      <c r="Q183" s="304">
        <f t="shared" si="23"/>
        <v>2.5030521711109543E-2</v>
      </c>
      <c r="R183" s="304">
        <f t="shared" si="23"/>
        <v>2.4403117447299318E-2</v>
      </c>
      <c r="S183" s="304">
        <f t="shared" si="23"/>
        <v>2.3680697797552122E-2</v>
      </c>
      <c r="T183" s="304">
        <f t="shared" si="23"/>
        <v>2.3929899184690209E-2</v>
      </c>
      <c r="U183" s="304">
        <f t="shared" si="23"/>
        <v>2.5142402978345753E-2</v>
      </c>
      <c r="V183" s="304">
        <f t="shared" si="23"/>
        <v>2.4427533754601723E-2</v>
      </c>
      <c r="W183" s="304">
        <f t="shared" si="23"/>
        <v>2.523842211296045E-2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8.8065501874364568E-3</v>
      </c>
      <c r="C184" s="305">
        <f t="shared" si="24"/>
        <v>1.0118302132591902E-2</v>
      </c>
      <c r="D184" s="305">
        <f t="shared" si="24"/>
        <v>1.0418147119876332E-2</v>
      </c>
      <c r="E184" s="305">
        <f t="shared" si="24"/>
        <v>1.0438032124730342E-2</v>
      </c>
      <c r="F184" s="305">
        <f t="shared" si="24"/>
        <v>1.0480208576333081E-2</v>
      </c>
      <c r="G184" s="305">
        <f t="shared" si="24"/>
        <v>1.0122437328457244E-2</v>
      </c>
      <c r="H184" s="305">
        <f t="shared" si="24"/>
        <v>1.0054531010896138E-2</v>
      </c>
      <c r="I184" s="305">
        <f t="shared" si="24"/>
        <v>1.0137033620326731E-2</v>
      </c>
      <c r="J184" s="305">
        <f t="shared" si="24"/>
        <v>9.6991709516012665E-3</v>
      </c>
      <c r="K184" s="305">
        <f t="shared" si="24"/>
        <v>1.0098890081732748E-2</v>
      </c>
      <c r="L184" s="305">
        <f t="shared" si="24"/>
        <v>9.4809124997328898E-3</v>
      </c>
      <c r="M184" s="305">
        <f t="shared" si="24"/>
        <v>1.0059959264952541E-2</v>
      </c>
      <c r="N184" s="305">
        <f t="shared" si="24"/>
        <v>9.9496281930818338E-3</v>
      </c>
      <c r="O184" s="305">
        <f t="shared" si="24"/>
        <v>9.8577897334225211E-3</v>
      </c>
      <c r="P184" s="305">
        <f t="shared" si="24"/>
        <v>9.7526146496635362E-3</v>
      </c>
      <c r="Q184" s="305">
        <f t="shared" si="24"/>
        <v>9.6445015371315768E-3</v>
      </c>
      <c r="R184" s="305">
        <f t="shared" si="24"/>
        <v>9.3663768267722731E-3</v>
      </c>
      <c r="S184" s="305">
        <f t="shared" si="24"/>
        <v>9.3585360822226096E-3</v>
      </c>
      <c r="T184" s="305">
        <f t="shared" si="24"/>
        <v>9.3116439744084286E-3</v>
      </c>
      <c r="U184" s="305">
        <f t="shared" si="24"/>
        <v>9.1047354314110936E-3</v>
      </c>
      <c r="V184" s="305">
        <f t="shared" si="24"/>
        <v>9.2727640366166032E-3</v>
      </c>
      <c r="W184" s="305">
        <f t="shared" si="24"/>
        <v>9.1953000637807775E-3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1.0000000000000004</v>
      </c>
      <c r="C187" s="234">
        <f t="shared" si="25"/>
        <v>0.99999999999999978</v>
      </c>
      <c r="D187" s="234">
        <f t="shared" si="25"/>
        <v>1</v>
      </c>
      <c r="E187" s="234">
        <f t="shared" si="25"/>
        <v>1</v>
      </c>
      <c r="F187" s="234">
        <f t="shared" si="25"/>
        <v>1</v>
      </c>
      <c r="G187" s="234">
        <f t="shared" si="25"/>
        <v>1</v>
      </c>
      <c r="H187" s="234">
        <f t="shared" si="25"/>
        <v>1</v>
      </c>
      <c r="I187" s="234">
        <f t="shared" si="25"/>
        <v>0.99999999999999989</v>
      </c>
      <c r="J187" s="234">
        <f t="shared" si="25"/>
        <v>1.0000000000000002</v>
      </c>
      <c r="K187" s="234">
        <f t="shared" si="25"/>
        <v>0.99999999999999989</v>
      </c>
      <c r="L187" s="234">
        <f t="shared" si="25"/>
        <v>1.0000000000000002</v>
      </c>
      <c r="M187" s="234">
        <f t="shared" si="25"/>
        <v>1</v>
      </c>
      <c r="N187" s="234">
        <f t="shared" si="25"/>
        <v>0.99999999999999989</v>
      </c>
      <c r="O187" s="234">
        <f t="shared" si="25"/>
        <v>0.99999999999999989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1.7166637941158048E-3</v>
      </c>
      <c r="C188" s="301">
        <f t="shared" si="26"/>
        <v>1.7166637941166271E-3</v>
      </c>
      <c r="D188" s="301">
        <f t="shared" si="26"/>
        <v>1.7166637941132192E-3</v>
      </c>
      <c r="E188" s="301">
        <f t="shared" si="26"/>
        <v>1.7166637941130481E-3</v>
      </c>
      <c r="F188" s="301">
        <f t="shared" si="26"/>
        <v>1.7166637941160897E-3</v>
      </c>
      <c r="G188" s="301">
        <f t="shared" si="26"/>
        <v>1.7166637941140829E-3</v>
      </c>
      <c r="H188" s="301">
        <f t="shared" si="26"/>
        <v>1.7166637941141772E-3</v>
      </c>
      <c r="I188" s="301">
        <f t="shared" si="26"/>
        <v>1.7166637941147431E-3</v>
      </c>
      <c r="J188" s="301">
        <f t="shared" si="26"/>
        <v>1.7166637941158605E-3</v>
      </c>
      <c r="K188" s="301">
        <f t="shared" si="26"/>
        <v>1.7166637941161149E-3</v>
      </c>
      <c r="L188" s="301">
        <f t="shared" si="26"/>
        <v>1.7166637941135594E-3</v>
      </c>
      <c r="M188" s="301">
        <f t="shared" si="26"/>
        <v>1.7166637941130997E-3</v>
      </c>
      <c r="N188" s="301">
        <f t="shared" si="26"/>
        <v>1.716663794115004E-3</v>
      </c>
      <c r="O188" s="301">
        <f t="shared" si="26"/>
        <v>1.7166637941110172E-3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8.9295497288326142E-4</v>
      </c>
      <c r="C189" s="235">
        <f t="shared" si="27"/>
        <v>8.9295497288368903E-4</v>
      </c>
      <c r="D189" s="235">
        <f t="shared" si="27"/>
        <v>8.9295497288191604E-4</v>
      </c>
      <c r="E189" s="235">
        <f t="shared" si="27"/>
        <v>8.9295497288182724E-4</v>
      </c>
      <c r="F189" s="235">
        <f t="shared" si="27"/>
        <v>8.9295497288340942E-4</v>
      </c>
      <c r="G189" s="235">
        <f t="shared" si="27"/>
        <v>8.9295497288236576E-4</v>
      </c>
      <c r="H189" s="235">
        <f t="shared" si="27"/>
        <v>8.9295497288241466E-4</v>
      </c>
      <c r="I189" s="235">
        <f t="shared" si="27"/>
        <v>8.9295497288270935E-4</v>
      </c>
      <c r="J189" s="235">
        <f t="shared" si="27"/>
        <v>8.9295497288328983E-4</v>
      </c>
      <c r="K189" s="235">
        <f t="shared" si="27"/>
        <v>8.9295497288342253E-4</v>
      </c>
      <c r="L189" s="235">
        <f t="shared" si="27"/>
        <v>8.9295497288209341E-4</v>
      </c>
      <c r="M189" s="235">
        <f t="shared" si="27"/>
        <v>8.9295497288185391E-4</v>
      </c>
      <c r="N189" s="235">
        <f t="shared" si="27"/>
        <v>8.9295497288284476E-4</v>
      </c>
      <c r="O189" s="235">
        <f t="shared" si="27"/>
        <v>8.9295497288077079E-4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2.0901299154253223E-2</v>
      </c>
      <c r="C190" s="235">
        <f t="shared" si="28"/>
        <v>2.0901299154263229E-2</v>
      </c>
      <c r="D190" s="235">
        <f t="shared" si="28"/>
        <v>2.0901299154221741E-2</v>
      </c>
      <c r="E190" s="235">
        <f t="shared" si="28"/>
        <v>2.090129915421966E-2</v>
      </c>
      <c r="F190" s="235">
        <f t="shared" si="28"/>
        <v>2.0901299154256689E-2</v>
      </c>
      <c r="G190" s="235">
        <f t="shared" si="28"/>
        <v>2.0901299154232257E-2</v>
      </c>
      <c r="H190" s="235">
        <f t="shared" si="28"/>
        <v>2.0901299154233399E-2</v>
      </c>
      <c r="I190" s="235">
        <f t="shared" si="28"/>
        <v>2.0901299154240289E-2</v>
      </c>
      <c r="J190" s="235">
        <f t="shared" si="28"/>
        <v>2.0901299154253882E-2</v>
      </c>
      <c r="K190" s="235">
        <f t="shared" si="28"/>
        <v>2.0901299154256998E-2</v>
      </c>
      <c r="L190" s="235">
        <f t="shared" si="28"/>
        <v>2.0901299154225891E-2</v>
      </c>
      <c r="M190" s="235">
        <f t="shared" si="28"/>
        <v>2.0901299154220281E-2</v>
      </c>
      <c r="N190" s="235">
        <f t="shared" si="28"/>
        <v>2.0901299154243467E-2</v>
      </c>
      <c r="O190" s="235">
        <f t="shared" si="28"/>
        <v>2.0901299154194926E-2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5.7222126470526827E-4</v>
      </c>
      <c r="C191" s="235">
        <f t="shared" si="29"/>
        <v>5.7222126470554235E-4</v>
      </c>
      <c r="D191" s="235">
        <f t="shared" si="29"/>
        <v>5.7222126470440643E-4</v>
      </c>
      <c r="E191" s="235">
        <f t="shared" si="29"/>
        <v>5.722212647043494E-4</v>
      </c>
      <c r="F191" s="235">
        <f t="shared" si="29"/>
        <v>5.7222126470536335E-4</v>
      </c>
      <c r="G191" s="235">
        <f t="shared" si="29"/>
        <v>5.722212647046944E-4</v>
      </c>
      <c r="H191" s="235">
        <f t="shared" si="29"/>
        <v>5.7222126470472573E-4</v>
      </c>
      <c r="I191" s="235">
        <f t="shared" si="29"/>
        <v>5.7222126470491471E-4</v>
      </c>
      <c r="J191" s="235">
        <f t="shared" si="29"/>
        <v>5.7222126470528691E-4</v>
      </c>
      <c r="K191" s="235">
        <f t="shared" si="29"/>
        <v>5.7222126470537181E-4</v>
      </c>
      <c r="L191" s="235">
        <f t="shared" si="29"/>
        <v>5.7222126470451995E-4</v>
      </c>
      <c r="M191" s="235">
        <f t="shared" si="29"/>
        <v>5.7222126470436654E-4</v>
      </c>
      <c r="N191" s="235">
        <f t="shared" si="29"/>
        <v>5.7222126470500144E-4</v>
      </c>
      <c r="O191" s="235">
        <f t="shared" si="29"/>
        <v>5.7222126470367243E-4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2.4834839512268394E-3</v>
      </c>
      <c r="C192" s="302">
        <f t="shared" si="30"/>
        <v>2.6279489479860236E-3</v>
      </c>
      <c r="D192" s="302">
        <f t="shared" si="30"/>
        <v>2.6455162379506077E-3</v>
      </c>
      <c r="E192" s="302">
        <f t="shared" si="30"/>
        <v>2.6376841044472195E-3</v>
      </c>
      <c r="F192" s="302">
        <f t="shared" si="30"/>
        <v>2.6730442039701479E-3</v>
      </c>
      <c r="G192" s="302">
        <f t="shared" si="30"/>
        <v>2.6837817392717728E-3</v>
      </c>
      <c r="H192" s="302">
        <f t="shared" si="30"/>
        <v>2.6819179346888374E-3</v>
      </c>
      <c r="I192" s="302">
        <f t="shared" si="30"/>
        <v>2.6903716133062248E-3</v>
      </c>
      <c r="J192" s="302">
        <f t="shared" si="30"/>
        <v>2.6170147492402701E-3</v>
      </c>
      <c r="K192" s="302">
        <f t="shared" si="30"/>
        <v>2.677782918732538E-3</v>
      </c>
      <c r="L192" s="302">
        <f t="shared" si="30"/>
        <v>2.5838576312985193E-3</v>
      </c>
      <c r="M192" s="302">
        <f t="shared" si="30"/>
        <v>2.6442960903900769E-3</v>
      </c>
      <c r="N192" s="302">
        <f t="shared" si="30"/>
        <v>2.6116328360529734E-3</v>
      </c>
      <c r="O192" s="302">
        <f t="shared" si="30"/>
        <v>2.5870686290356284E-3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0.22465802693436068</v>
      </c>
      <c r="C193" s="303">
        <f t="shared" si="31"/>
        <v>0.23042845487960459</v>
      </c>
      <c r="D193" s="303">
        <f t="shared" si="31"/>
        <v>0.23087674036338904</v>
      </c>
      <c r="E193" s="303">
        <f t="shared" si="31"/>
        <v>0.23118859868058816</v>
      </c>
      <c r="F193" s="303">
        <f t="shared" si="31"/>
        <v>0.23286261236310693</v>
      </c>
      <c r="G193" s="303">
        <f t="shared" si="31"/>
        <v>0.23469284400162002</v>
      </c>
      <c r="H193" s="303">
        <f t="shared" si="31"/>
        <v>0.23481174719031103</v>
      </c>
      <c r="I193" s="303">
        <f t="shared" si="31"/>
        <v>0.23497561546401674</v>
      </c>
      <c r="J193" s="303">
        <f t="shared" si="31"/>
        <v>0.23024501931827365</v>
      </c>
      <c r="K193" s="303">
        <f t="shared" si="31"/>
        <v>0.23377820942007915</v>
      </c>
      <c r="L193" s="303">
        <f t="shared" si="31"/>
        <v>0.22901325138286355</v>
      </c>
      <c r="M193" s="303">
        <f t="shared" si="31"/>
        <v>0.23168140150850949</v>
      </c>
      <c r="N193" s="303">
        <f t="shared" si="31"/>
        <v>0.22972282025788401</v>
      </c>
      <c r="O193" s="303">
        <f t="shared" si="31"/>
        <v>0.22813178118870939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6.5847479885394231E-2</v>
      </c>
      <c r="C194" s="304">
        <f t="shared" si="32"/>
        <v>3.8896233504978464E-2</v>
      </c>
      <c r="D194" s="304">
        <f t="shared" si="32"/>
        <v>2.7693567988376001E-2</v>
      </c>
      <c r="E194" s="304">
        <f t="shared" si="32"/>
        <v>3.1674739029962137E-2</v>
      </c>
      <c r="F194" s="304">
        <f t="shared" si="32"/>
        <v>2.6480677514159039E-2</v>
      </c>
      <c r="G194" s="304">
        <f t="shared" si="32"/>
        <v>3.6234399980153084E-2</v>
      </c>
      <c r="H194" s="304">
        <f t="shared" si="32"/>
        <v>3.7549577262917071E-2</v>
      </c>
      <c r="I194" s="304">
        <f t="shared" si="32"/>
        <v>3.4351663654785237E-2</v>
      </c>
      <c r="J194" s="304">
        <f t="shared" si="32"/>
        <v>4.2255136235908104E-2</v>
      </c>
      <c r="K194" s="304">
        <f t="shared" si="32"/>
        <v>3.5925502268347773E-2</v>
      </c>
      <c r="L194" s="304">
        <f t="shared" si="32"/>
        <v>4.8997512588630866E-2</v>
      </c>
      <c r="M194" s="304">
        <f t="shared" si="32"/>
        <v>3.477050076973482E-2</v>
      </c>
      <c r="N194" s="304">
        <f t="shared" si="32"/>
        <v>3.6614592954669851E-2</v>
      </c>
      <c r="O194" s="304">
        <f t="shared" si="32"/>
        <v>3.8434271808948609E-2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0.15881054704896649</v>
      </c>
      <c r="C195" s="304">
        <f t="shared" si="33"/>
        <v>0.19153222137462617</v>
      </c>
      <c r="D195" s="304">
        <f t="shared" si="33"/>
        <v>0.20318317237501307</v>
      </c>
      <c r="E195" s="304">
        <f t="shared" si="33"/>
        <v>0.19951385965062593</v>
      </c>
      <c r="F195" s="304">
        <f t="shared" si="33"/>
        <v>0.20638193484894779</v>
      </c>
      <c r="G195" s="304">
        <f t="shared" si="33"/>
        <v>0.19845844402146706</v>
      </c>
      <c r="H195" s="304">
        <f t="shared" si="33"/>
        <v>0.19726216992739393</v>
      </c>
      <c r="I195" s="304">
        <f t="shared" si="33"/>
        <v>0.20062395180923154</v>
      </c>
      <c r="J195" s="304">
        <f t="shared" si="33"/>
        <v>0.18798988308236547</v>
      </c>
      <c r="K195" s="304">
        <f t="shared" si="33"/>
        <v>0.19785270715173139</v>
      </c>
      <c r="L195" s="304">
        <f t="shared" si="33"/>
        <v>0.1800157387942328</v>
      </c>
      <c r="M195" s="304">
        <f t="shared" si="33"/>
        <v>0.19691090073877457</v>
      </c>
      <c r="N195" s="304">
        <f t="shared" si="33"/>
        <v>0.19310822730321409</v>
      </c>
      <c r="O195" s="304">
        <f t="shared" si="33"/>
        <v>0.18969750937976071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0.43087841795084963</v>
      </c>
      <c r="C196" s="303">
        <f t="shared" si="34"/>
        <v>0.44194569606182732</v>
      </c>
      <c r="D196" s="303">
        <f t="shared" si="34"/>
        <v>0.44280547633622541</v>
      </c>
      <c r="E196" s="303">
        <f t="shared" si="34"/>
        <v>0.44340359882565156</v>
      </c>
      <c r="F196" s="303">
        <f t="shared" si="34"/>
        <v>0.4466142402480584</v>
      </c>
      <c r="G196" s="303">
        <f t="shared" si="34"/>
        <v>0.45012449680842892</v>
      </c>
      <c r="H196" s="303">
        <f t="shared" si="34"/>
        <v>0.45035254482670622</v>
      </c>
      <c r="I196" s="303">
        <f t="shared" si="34"/>
        <v>0.45066683274016395</v>
      </c>
      <c r="J196" s="303">
        <f t="shared" si="34"/>
        <v>0.44159387945620332</v>
      </c>
      <c r="K196" s="303">
        <f t="shared" si="34"/>
        <v>0.44837029150859969</v>
      </c>
      <c r="L196" s="303">
        <f t="shared" si="34"/>
        <v>0.43923143451473168</v>
      </c>
      <c r="M196" s="303">
        <f t="shared" si="34"/>
        <v>0.44434876025947129</v>
      </c>
      <c r="N196" s="303">
        <f t="shared" si="34"/>
        <v>0.44059233809991838</v>
      </c>
      <c r="O196" s="303">
        <f t="shared" si="34"/>
        <v>0.43754083619554052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0.12629087126879604</v>
      </c>
      <c r="C197" s="304">
        <f t="shared" si="35"/>
        <v>7.4600261497750356E-2</v>
      </c>
      <c r="D197" s="304">
        <f t="shared" si="35"/>
        <v>5.3114330812369E-2</v>
      </c>
      <c r="E197" s="304">
        <f t="shared" si="35"/>
        <v>6.0749939045016611E-2</v>
      </c>
      <c r="F197" s="304">
        <f t="shared" si="35"/>
        <v>5.0788091524106432E-2</v>
      </c>
      <c r="G197" s="304">
        <f t="shared" si="35"/>
        <v>6.9495050552581705E-2</v>
      </c>
      <c r="H197" s="304">
        <f t="shared" si="35"/>
        <v>7.2017468801575807E-2</v>
      </c>
      <c r="I197" s="304">
        <f t="shared" si="35"/>
        <v>6.5884093666851926E-2</v>
      </c>
      <c r="J197" s="304">
        <f t="shared" si="35"/>
        <v>8.1042402535411159E-2</v>
      </c>
      <c r="K197" s="304">
        <f t="shared" si="35"/>
        <v>6.8902606297695596E-2</v>
      </c>
      <c r="L197" s="304">
        <f t="shared" si="35"/>
        <v>9.3973809864734845E-2</v>
      </c>
      <c r="M197" s="304">
        <f t="shared" si="35"/>
        <v>6.6687394024872532E-2</v>
      </c>
      <c r="N197" s="304">
        <f t="shared" si="35"/>
        <v>7.0224234146024703E-2</v>
      </c>
      <c r="O197" s="304">
        <f t="shared" si="35"/>
        <v>7.3714251202656844E-2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0.30458754668205373</v>
      </c>
      <c r="C198" s="304">
        <f t="shared" si="36"/>
        <v>0.36734543456407676</v>
      </c>
      <c r="D198" s="304">
        <f t="shared" si="36"/>
        <v>0.38969114552385636</v>
      </c>
      <c r="E198" s="304">
        <f t="shared" si="36"/>
        <v>0.38265365978063487</v>
      </c>
      <c r="F198" s="304">
        <f t="shared" si="36"/>
        <v>0.39582614872395211</v>
      </c>
      <c r="G198" s="304">
        <f t="shared" si="36"/>
        <v>0.38062944625584721</v>
      </c>
      <c r="H198" s="304">
        <f t="shared" si="36"/>
        <v>0.37833507602513061</v>
      </c>
      <c r="I198" s="304">
        <f t="shared" si="36"/>
        <v>0.3847827390733119</v>
      </c>
      <c r="J198" s="304">
        <f t="shared" si="36"/>
        <v>0.36055147692079215</v>
      </c>
      <c r="K198" s="304">
        <f t="shared" si="36"/>
        <v>0.37946768521090402</v>
      </c>
      <c r="L198" s="304">
        <f t="shared" si="36"/>
        <v>0.34525762464999693</v>
      </c>
      <c r="M198" s="304">
        <f t="shared" si="36"/>
        <v>0.37766136623459884</v>
      </c>
      <c r="N198" s="304">
        <f t="shared" si="36"/>
        <v>0.37036810395389358</v>
      </c>
      <c r="O198" s="304">
        <f t="shared" si="36"/>
        <v>0.36382658499288356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0.31789693197760549</v>
      </c>
      <c r="C199" s="303">
        <f t="shared" si="37"/>
        <v>0.30091476092461306</v>
      </c>
      <c r="D199" s="303">
        <f t="shared" si="37"/>
        <v>0.29958912787651376</v>
      </c>
      <c r="E199" s="303">
        <f t="shared" si="37"/>
        <v>0.29868697920339421</v>
      </c>
      <c r="F199" s="303">
        <f t="shared" si="37"/>
        <v>0.29376696399890301</v>
      </c>
      <c r="G199" s="303">
        <f t="shared" si="37"/>
        <v>0.28841573826474587</v>
      </c>
      <c r="H199" s="303">
        <f t="shared" si="37"/>
        <v>0.28807065086235895</v>
      </c>
      <c r="I199" s="303">
        <f t="shared" si="37"/>
        <v>0.28758404099657037</v>
      </c>
      <c r="J199" s="303">
        <f t="shared" si="37"/>
        <v>0.30146094729032469</v>
      </c>
      <c r="K199" s="303">
        <f t="shared" si="37"/>
        <v>0.29109057696662666</v>
      </c>
      <c r="L199" s="303">
        <f t="shared" si="37"/>
        <v>0.30508831728518032</v>
      </c>
      <c r="M199" s="303">
        <f t="shared" si="37"/>
        <v>0.29724240295570947</v>
      </c>
      <c r="N199" s="303">
        <f t="shared" si="37"/>
        <v>0.30299006962019825</v>
      </c>
      <c r="O199" s="303">
        <f t="shared" si="37"/>
        <v>0.30765717480082405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2.4859041485066569E-2</v>
      </c>
      <c r="C200" s="304">
        <f t="shared" si="38"/>
        <v>1.3169635517070398E-2</v>
      </c>
      <c r="D200" s="304">
        <f t="shared" si="38"/>
        <v>1.0497628971618477E-2</v>
      </c>
      <c r="E200" s="304">
        <f t="shared" si="38"/>
        <v>1.0320427866381985E-2</v>
      </c>
      <c r="F200" s="304">
        <f t="shared" si="38"/>
        <v>9.9445811469179978E-3</v>
      </c>
      <c r="G200" s="304">
        <f t="shared" si="38"/>
        <v>1.3132785575079235E-2</v>
      </c>
      <c r="H200" s="304">
        <f t="shared" si="38"/>
        <v>1.373791866954659E-2</v>
      </c>
      <c r="I200" s="304">
        <f t="shared" si="38"/>
        <v>1.300271374103059E-2</v>
      </c>
      <c r="J200" s="304">
        <f t="shared" si="38"/>
        <v>1.6904636289564273E-2</v>
      </c>
      <c r="K200" s="304">
        <f t="shared" si="38"/>
        <v>1.334262199079372E-2</v>
      </c>
      <c r="L200" s="304">
        <f t="shared" si="38"/>
        <v>1.8849601310915291E-2</v>
      </c>
      <c r="M200" s="304">
        <f t="shared" si="38"/>
        <v>1.3689545907014605E-2</v>
      </c>
      <c r="N200" s="304">
        <f t="shared" si="38"/>
        <v>1.4672738418844332E-2</v>
      </c>
      <c r="O200" s="304">
        <f t="shared" si="38"/>
        <v>1.5491137844549337E-2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0.21456014117540104</v>
      </c>
      <c r="C201" s="304">
        <f t="shared" si="39"/>
        <v>0.19757797012235911</v>
      </c>
      <c r="D201" s="304">
        <f t="shared" si="39"/>
        <v>0.19625233707446499</v>
      </c>
      <c r="E201" s="304">
        <f t="shared" si="39"/>
        <v>0.19535018840135568</v>
      </c>
      <c r="F201" s="304">
        <f t="shared" si="39"/>
        <v>0.19043017319668148</v>
      </c>
      <c r="G201" s="304">
        <f t="shared" si="39"/>
        <v>0.18507894746264508</v>
      </c>
      <c r="H201" s="304">
        <f t="shared" si="39"/>
        <v>0.18473386006025252</v>
      </c>
      <c r="I201" s="304">
        <f t="shared" si="39"/>
        <v>0.18424725019442986</v>
      </c>
      <c r="J201" s="304">
        <f t="shared" si="39"/>
        <v>0.1981241564881169</v>
      </c>
      <c r="K201" s="304">
        <f t="shared" si="39"/>
        <v>0.18775378616440355</v>
      </c>
      <c r="L201" s="304">
        <f t="shared" si="39"/>
        <v>0.20175152648311104</v>
      </c>
      <c r="M201" s="304">
        <f t="shared" si="39"/>
        <v>0.19390561215366792</v>
      </c>
      <c r="N201" s="304">
        <f t="shared" si="39"/>
        <v>0.19965327881804204</v>
      </c>
      <c r="O201" s="304">
        <f t="shared" si="39"/>
        <v>0.20432038399890781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7.8477749317137899E-2</v>
      </c>
      <c r="C202" s="305">
        <f t="shared" si="40"/>
        <v>9.0167155285183515E-2</v>
      </c>
      <c r="D202" s="305">
        <f t="shared" si="40"/>
        <v>9.283916183043027E-2</v>
      </c>
      <c r="E202" s="305">
        <f t="shared" si="40"/>
        <v>9.301636293565653E-2</v>
      </c>
      <c r="F202" s="305">
        <f t="shared" si="40"/>
        <v>9.3392209655303551E-2</v>
      </c>
      <c r="G202" s="305">
        <f t="shared" si="40"/>
        <v>9.0204005227021544E-2</v>
      </c>
      <c r="H202" s="305">
        <f t="shared" si="40"/>
        <v>8.9598872132559848E-2</v>
      </c>
      <c r="I202" s="305">
        <f t="shared" si="40"/>
        <v>9.0334077061109921E-2</v>
      </c>
      <c r="J202" s="305">
        <f t="shared" si="40"/>
        <v>8.6432154512643494E-2</v>
      </c>
      <c r="K202" s="305">
        <f t="shared" si="40"/>
        <v>8.9994168811429381E-2</v>
      </c>
      <c r="L202" s="305">
        <f t="shared" si="40"/>
        <v>8.4487189491154011E-2</v>
      </c>
      <c r="M202" s="305">
        <f t="shared" si="40"/>
        <v>8.9647244895026942E-2</v>
      </c>
      <c r="N202" s="305">
        <f t="shared" si="40"/>
        <v>8.8664052383311903E-2</v>
      </c>
      <c r="O202" s="305">
        <f t="shared" si="40"/>
        <v>8.7845652957366904E-2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0.99999999999999967</v>
      </c>
      <c r="C204" s="234">
        <f t="shared" si="41"/>
        <v>1</v>
      </c>
      <c r="D204" s="234">
        <f t="shared" si="41"/>
        <v>1</v>
      </c>
      <c r="E204" s="234">
        <f t="shared" si="41"/>
        <v>0.99999999999999989</v>
      </c>
      <c r="F204" s="234">
        <f t="shared" si="41"/>
        <v>0.99999999999999956</v>
      </c>
      <c r="G204" s="234">
        <f t="shared" si="41"/>
        <v>1.0000000000000002</v>
      </c>
      <c r="H204" s="234">
        <f t="shared" si="41"/>
        <v>1.0000000000000004</v>
      </c>
      <c r="I204" s="234">
        <f t="shared" si="41"/>
        <v>0.99999999999999978</v>
      </c>
      <c r="J204" s="234">
        <f t="shared" si="41"/>
        <v>1</v>
      </c>
      <c r="K204" s="234">
        <f t="shared" si="41"/>
        <v>1</v>
      </c>
      <c r="L204" s="234">
        <f t="shared" si="41"/>
        <v>0.99999999999999989</v>
      </c>
      <c r="M204" s="234">
        <f t="shared" si="41"/>
        <v>1.0000000000000002</v>
      </c>
      <c r="N204" s="234">
        <f t="shared" si="41"/>
        <v>0.99999999999999967</v>
      </c>
      <c r="O204" s="234">
        <f t="shared" si="41"/>
        <v>0.99999999999999989</v>
      </c>
      <c r="P204" s="234">
        <f t="shared" si="41"/>
        <v>1.0000000000000002</v>
      </c>
      <c r="Q204" s="234">
        <f t="shared" si="41"/>
        <v>0.99999999999999989</v>
      </c>
      <c r="R204" s="234">
        <f t="shared" si="41"/>
        <v>1</v>
      </c>
      <c r="S204" s="234">
        <f t="shared" si="41"/>
        <v>1</v>
      </c>
      <c r="T204" s="234">
        <f t="shared" si="41"/>
        <v>1</v>
      </c>
      <c r="U204" s="234">
        <f t="shared" si="41"/>
        <v>1.0000000000000002</v>
      </c>
      <c r="V204" s="234">
        <f t="shared" si="41"/>
        <v>1.0000000000000002</v>
      </c>
      <c r="W204" s="234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1.6104916016604083E-3</v>
      </c>
      <c r="C205" s="301">
        <f t="shared" si="42"/>
        <v>1.6104916016619203E-3</v>
      </c>
      <c r="D205" s="301">
        <f t="shared" si="42"/>
        <v>1.6104916016578693E-3</v>
      </c>
      <c r="E205" s="301">
        <f t="shared" si="42"/>
        <v>1.6104916016582748E-3</v>
      </c>
      <c r="F205" s="301">
        <f t="shared" si="42"/>
        <v>1.6104916016617091E-3</v>
      </c>
      <c r="G205" s="301">
        <f t="shared" si="42"/>
        <v>1.6104916016604512E-3</v>
      </c>
      <c r="H205" s="301">
        <f t="shared" si="42"/>
        <v>1.6104916016605917E-3</v>
      </c>
      <c r="I205" s="301">
        <f t="shared" si="42"/>
        <v>1.610491601660992E-3</v>
      </c>
      <c r="J205" s="301">
        <f t="shared" si="42"/>
        <v>1.6104916016611605E-3</v>
      </c>
      <c r="K205" s="301">
        <f t="shared" si="42"/>
        <v>1.6104916016608842E-3</v>
      </c>
      <c r="L205" s="301">
        <f t="shared" si="42"/>
        <v>1.6104916016586816E-3</v>
      </c>
      <c r="M205" s="301">
        <f t="shared" si="42"/>
        <v>1.6104916016596417E-3</v>
      </c>
      <c r="N205" s="301">
        <f t="shared" si="42"/>
        <v>1.6104916016610321E-3</v>
      </c>
      <c r="O205" s="301">
        <f t="shared" si="42"/>
        <v>1.6104916016580636E-3</v>
      </c>
      <c r="P205" s="301">
        <f t="shared" si="42"/>
        <v>1.6104916016593685E-3</v>
      </c>
      <c r="Q205" s="301">
        <f t="shared" si="42"/>
        <v>1.6104916016606902E-3</v>
      </c>
      <c r="R205" s="301">
        <f t="shared" si="42"/>
        <v>1.6104916016620716E-3</v>
      </c>
      <c r="S205" s="301">
        <f t="shared" si="42"/>
        <v>1.6104916016598748E-3</v>
      </c>
      <c r="T205" s="301">
        <f t="shared" si="42"/>
        <v>1.6104916016591421E-3</v>
      </c>
      <c r="U205" s="301">
        <f t="shared" si="42"/>
        <v>1.6104916016592185E-3</v>
      </c>
      <c r="V205" s="301">
        <f t="shared" si="42"/>
        <v>1.6104916016621896E-3</v>
      </c>
      <c r="W205" s="301">
        <f t="shared" si="42"/>
        <v>1.6104916016595333E-3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8.0386219973631453E-4</v>
      </c>
      <c r="C206" s="235">
        <f t="shared" si="43"/>
        <v>8.0386219973706946E-4</v>
      </c>
      <c r="D206" s="235">
        <f t="shared" si="43"/>
        <v>8.0386219973504753E-4</v>
      </c>
      <c r="E206" s="235">
        <f t="shared" si="43"/>
        <v>8.0386219973524952E-4</v>
      </c>
      <c r="F206" s="235">
        <f t="shared" si="43"/>
        <v>8.0386219973696386E-4</v>
      </c>
      <c r="G206" s="235">
        <f t="shared" si="43"/>
        <v>8.0386219973633643E-4</v>
      </c>
      <c r="H206" s="235">
        <f t="shared" si="43"/>
        <v>8.0386219973640626E-4</v>
      </c>
      <c r="I206" s="235">
        <f t="shared" si="43"/>
        <v>8.0386219973660586E-4</v>
      </c>
      <c r="J206" s="235">
        <f t="shared" si="43"/>
        <v>8.038621997366901E-4</v>
      </c>
      <c r="K206" s="235">
        <f t="shared" si="43"/>
        <v>8.0386219973655208E-4</v>
      </c>
      <c r="L206" s="235">
        <f t="shared" si="43"/>
        <v>8.0386219973545303E-4</v>
      </c>
      <c r="M206" s="235">
        <f t="shared" si="43"/>
        <v>8.0386219973593203E-4</v>
      </c>
      <c r="N206" s="235">
        <f t="shared" si="43"/>
        <v>8.0386219973662592E-4</v>
      </c>
      <c r="O206" s="235">
        <f t="shared" si="43"/>
        <v>8.0386219973514435E-4</v>
      </c>
      <c r="P206" s="235">
        <f t="shared" si="43"/>
        <v>8.038621997357952E-4</v>
      </c>
      <c r="Q206" s="235">
        <f t="shared" si="43"/>
        <v>8.0386219973645526E-4</v>
      </c>
      <c r="R206" s="235">
        <f t="shared" si="43"/>
        <v>8.0386219973714525E-4</v>
      </c>
      <c r="S206" s="235">
        <f t="shared" si="43"/>
        <v>8.0386219973604825E-4</v>
      </c>
      <c r="T206" s="235">
        <f t="shared" si="43"/>
        <v>8.0386219973568233E-4</v>
      </c>
      <c r="U206" s="235">
        <f t="shared" si="43"/>
        <v>8.0386219973572115E-4</v>
      </c>
      <c r="V206" s="235">
        <f t="shared" si="43"/>
        <v>8.0386219973720347E-4</v>
      </c>
      <c r="W206" s="235">
        <f t="shared" si="43"/>
        <v>8.0386219973587771E-4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2.0434671845299037E-2</v>
      </c>
      <c r="C207" s="235">
        <f t="shared" si="44"/>
        <v>2.043467184531822E-2</v>
      </c>
      <c r="D207" s="235">
        <f t="shared" si="44"/>
        <v>2.0434671845266816E-2</v>
      </c>
      <c r="E207" s="235">
        <f t="shared" si="44"/>
        <v>2.0434671845271972E-2</v>
      </c>
      <c r="F207" s="235">
        <f t="shared" si="44"/>
        <v>2.0434671845315531E-2</v>
      </c>
      <c r="G207" s="235">
        <f t="shared" si="44"/>
        <v>2.0434671845299582E-2</v>
      </c>
      <c r="H207" s="235">
        <f t="shared" si="44"/>
        <v>2.0434671845301358E-2</v>
      </c>
      <c r="I207" s="235">
        <f t="shared" si="44"/>
        <v>2.0434671845306434E-2</v>
      </c>
      <c r="J207" s="235">
        <f t="shared" si="44"/>
        <v>2.0434671845308571E-2</v>
      </c>
      <c r="K207" s="235">
        <f t="shared" si="44"/>
        <v>2.0434671845305067E-2</v>
      </c>
      <c r="L207" s="235">
        <f t="shared" si="44"/>
        <v>2.0434671845277128E-2</v>
      </c>
      <c r="M207" s="235">
        <f t="shared" si="44"/>
        <v>2.0434671845289309E-2</v>
      </c>
      <c r="N207" s="235">
        <f t="shared" si="44"/>
        <v>2.0434671845306947E-2</v>
      </c>
      <c r="O207" s="235">
        <f t="shared" si="44"/>
        <v>2.0434671845269273E-2</v>
      </c>
      <c r="P207" s="235">
        <f t="shared" si="44"/>
        <v>2.0434671845285839E-2</v>
      </c>
      <c r="Q207" s="235">
        <f t="shared" si="44"/>
        <v>2.0434671845302611E-2</v>
      </c>
      <c r="R207" s="235">
        <f t="shared" si="44"/>
        <v>2.0434671845320142E-2</v>
      </c>
      <c r="S207" s="235">
        <f t="shared" si="44"/>
        <v>2.0434671845292272E-2</v>
      </c>
      <c r="T207" s="235">
        <f t="shared" si="44"/>
        <v>2.0434671845282963E-2</v>
      </c>
      <c r="U207" s="235">
        <f t="shared" si="44"/>
        <v>2.0434671845283945E-2</v>
      </c>
      <c r="V207" s="235">
        <f t="shared" si="44"/>
        <v>2.0434671845321634E-2</v>
      </c>
      <c r="W207" s="235">
        <f t="shared" si="44"/>
        <v>2.0434671845287928E-2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5.368305338868029E-4</v>
      </c>
      <c r="C208" s="235">
        <f t="shared" si="45"/>
        <v>5.3683053388730694E-4</v>
      </c>
      <c r="D208" s="235">
        <f t="shared" si="45"/>
        <v>5.3683053388595657E-4</v>
      </c>
      <c r="E208" s="235">
        <f t="shared" si="45"/>
        <v>5.3683053388609177E-4</v>
      </c>
      <c r="F208" s="235">
        <f t="shared" si="45"/>
        <v>5.3683053388723625E-4</v>
      </c>
      <c r="G208" s="235">
        <f t="shared" si="45"/>
        <v>5.3683053388681732E-4</v>
      </c>
      <c r="H208" s="235">
        <f t="shared" si="45"/>
        <v>5.3683053388686405E-4</v>
      </c>
      <c r="I208" s="235">
        <f t="shared" si="45"/>
        <v>5.3683053388699751E-4</v>
      </c>
      <c r="J208" s="235">
        <f t="shared" si="45"/>
        <v>5.3683053388705335E-4</v>
      </c>
      <c r="K208" s="235">
        <f t="shared" si="45"/>
        <v>5.3683053388696141E-4</v>
      </c>
      <c r="L208" s="235">
        <f t="shared" si="45"/>
        <v>5.368305338862274E-4</v>
      </c>
      <c r="M208" s="235">
        <f t="shared" si="45"/>
        <v>5.3683053388654714E-4</v>
      </c>
      <c r="N208" s="235">
        <f t="shared" si="45"/>
        <v>5.3683053388701074E-4</v>
      </c>
      <c r="O208" s="235">
        <f t="shared" si="45"/>
        <v>5.3683053388602108E-4</v>
      </c>
      <c r="P208" s="235">
        <f t="shared" si="45"/>
        <v>5.368305338864565E-4</v>
      </c>
      <c r="Q208" s="235">
        <f t="shared" si="45"/>
        <v>5.3683053388689668E-4</v>
      </c>
      <c r="R208" s="235">
        <f t="shared" si="45"/>
        <v>5.3683053388735747E-4</v>
      </c>
      <c r="S208" s="235">
        <f t="shared" si="45"/>
        <v>5.3683053388662509E-4</v>
      </c>
      <c r="T208" s="235">
        <f t="shared" si="45"/>
        <v>5.368305338863806E-4</v>
      </c>
      <c r="U208" s="235">
        <f t="shared" si="45"/>
        <v>5.3683053388640641E-4</v>
      </c>
      <c r="V208" s="235">
        <f t="shared" si="45"/>
        <v>5.368305338873965E-4</v>
      </c>
      <c r="W208" s="235">
        <f t="shared" si="45"/>
        <v>5.3683053388651114E-4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2.2767834957186078E-3</v>
      </c>
      <c r="C209" s="302">
        <f t="shared" si="46"/>
        <v>2.4468821409149044E-3</v>
      </c>
      <c r="D209" s="302">
        <f t="shared" si="46"/>
        <v>2.4634686624531881E-3</v>
      </c>
      <c r="E209" s="302">
        <f t="shared" si="46"/>
        <v>2.4618221191053139E-3</v>
      </c>
      <c r="F209" s="302">
        <f t="shared" si="46"/>
        <v>2.5009757057816769E-3</v>
      </c>
      <c r="G209" s="302">
        <f t="shared" si="46"/>
        <v>2.5179391873475445E-3</v>
      </c>
      <c r="H209" s="302">
        <f t="shared" si="46"/>
        <v>2.5170484485913793E-3</v>
      </c>
      <c r="I209" s="302">
        <f t="shared" si="46"/>
        <v>2.5233665294218666E-3</v>
      </c>
      <c r="J209" s="302">
        <f t="shared" si="46"/>
        <v>2.4375004918645044E-3</v>
      </c>
      <c r="K209" s="302">
        <f t="shared" si="46"/>
        <v>2.4865106290083449E-3</v>
      </c>
      <c r="L209" s="302">
        <f t="shared" si="46"/>
        <v>2.4048449371832049E-3</v>
      </c>
      <c r="M209" s="302">
        <f t="shared" si="46"/>
        <v>2.4872023526951851E-3</v>
      </c>
      <c r="N209" s="302">
        <f t="shared" si="46"/>
        <v>2.454671032900427E-3</v>
      </c>
      <c r="O209" s="302">
        <f t="shared" si="46"/>
        <v>2.4427841974861528E-3</v>
      </c>
      <c r="P209" s="302">
        <f t="shared" si="46"/>
        <v>2.436688482410364E-3</v>
      </c>
      <c r="Q209" s="302">
        <f t="shared" si="46"/>
        <v>2.4143083034306803E-3</v>
      </c>
      <c r="R209" s="302">
        <f t="shared" si="46"/>
        <v>2.4285899444183232E-3</v>
      </c>
      <c r="S209" s="302">
        <f t="shared" si="46"/>
        <v>2.4390631455085202E-3</v>
      </c>
      <c r="T209" s="302">
        <f t="shared" si="46"/>
        <v>2.4388423584787117E-3</v>
      </c>
      <c r="U209" s="302">
        <f t="shared" si="46"/>
        <v>2.3982938080560554E-3</v>
      </c>
      <c r="V209" s="302">
        <f t="shared" si="46"/>
        <v>2.4182358983250302E-3</v>
      </c>
      <c r="W209" s="302">
        <f t="shared" si="46"/>
        <v>2.3936129335924545E-3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0.58040224781659</v>
      </c>
      <c r="C210" s="303">
        <f t="shared" si="47"/>
        <v>0.5747144715650494</v>
      </c>
      <c r="D210" s="303">
        <f t="shared" si="47"/>
        <v>0.57457423359835758</v>
      </c>
      <c r="E210" s="303">
        <f t="shared" si="47"/>
        <v>0.57380523718738186</v>
      </c>
      <c r="F210" s="303">
        <f t="shared" si="47"/>
        <v>0.57290573314875248</v>
      </c>
      <c r="G210" s="303">
        <f t="shared" si="47"/>
        <v>0.57209429410120705</v>
      </c>
      <c r="H210" s="303">
        <f t="shared" si="47"/>
        <v>0.57197365673620215</v>
      </c>
      <c r="I210" s="303">
        <f t="shared" si="47"/>
        <v>0.57221227291521681</v>
      </c>
      <c r="J210" s="303">
        <f t="shared" si="47"/>
        <v>0.57443701212151355</v>
      </c>
      <c r="K210" s="303">
        <f t="shared" si="47"/>
        <v>0.57610288837828316</v>
      </c>
      <c r="L210" s="303">
        <f t="shared" si="47"/>
        <v>0.57466243168694475</v>
      </c>
      <c r="M210" s="303">
        <f t="shared" si="47"/>
        <v>0.57062706685597153</v>
      </c>
      <c r="N210" s="303">
        <f t="shared" si="47"/>
        <v>0.57067799936534691</v>
      </c>
      <c r="O210" s="303">
        <f t="shared" si="47"/>
        <v>0.5686089438231503</v>
      </c>
      <c r="P210" s="303">
        <f t="shared" si="47"/>
        <v>0.56863757049028074</v>
      </c>
      <c r="Q210" s="303">
        <f t="shared" si="47"/>
        <v>0.56854719221891392</v>
      </c>
      <c r="R210" s="303">
        <f t="shared" si="47"/>
        <v>0.56946444958332842</v>
      </c>
      <c r="S210" s="303">
        <f t="shared" si="47"/>
        <v>0.57046114607413689</v>
      </c>
      <c r="T210" s="303">
        <f t="shared" si="47"/>
        <v>0.56949552979870233</v>
      </c>
      <c r="U210" s="303">
        <f t="shared" si="47"/>
        <v>0.5699123820230565</v>
      </c>
      <c r="V210" s="303">
        <f t="shared" si="47"/>
        <v>0.57118840734785037</v>
      </c>
      <c r="W210" s="303">
        <f t="shared" si="47"/>
        <v>0.56989246720941977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0.30572422228589785</v>
      </c>
      <c r="C211" s="304">
        <f t="shared" si="48"/>
        <v>0.21501010195064296</v>
      </c>
      <c r="D211" s="304">
        <f t="shared" si="48"/>
        <v>0.19602152265317391</v>
      </c>
      <c r="E211" s="304">
        <f t="shared" si="48"/>
        <v>0.19474217558099619</v>
      </c>
      <c r="F211" s="304">
        <f t="shared" si="48"/>
        <v>0.1734214977387864</v>
      </c>
      <c r="G211" s="304">
        <f t="shared" si="48"/>
        <v>0.17337813220719372</v>
      </c>
      <c r="H211" s="304">
        <f t="shared" si="48"/>
        <v>0.17396406478342077</v>
      </c>
      <c r="I211" s="304">
        <f t="shared" si="48"/>
        <v>0.16982197089687487</v>
      </c>
      <c r="J211" s="304">
        <f t="shared" si="48"/>
        <v>0.21932208582138146</v>
      </c>
      <c r="K211" s="304">
        <f t="shared" si="48"/>
        <v>0.20903772665244222</v>
      </c>
      <c r="L211" s="304">
        <f t="shared" si="48"/>
        <v>0.23913062417274375</v>
      </c>
      <c r="M211" s="304">
        <f t="shared" si="48"/>
        <v>0.17758434094510248</v>
      </c>
      <c r="N211" s="304">
        <f t="shared" si="48"/>
        <v>0.19046162543301637</v>
      </c>
      <c r="O211" s="304">
        <f t="shared" si="48"/>
        <v>0.1902233122784604</v>
      </c>
      <c r="P211" s="304">
        <f t="shared" si="48"/>
        <v>0.1987027730220583</v>
      </c>
      <c r="Q211" s="304">
        <f t="shared" si="48"/>
        <v>0.21077094574721122</v>
      </c>
      <c r="R211" s="304">
        <f t="shared" si="48"/>
        <v>0.21622065601995971</v>
      </c>
      <c r="S211" s="304">
        <f t="shared" si="48"/>
        <v>0.21292281011433742</v>
      </c>
      <c r="T211" s="304">
        <f t="shared" si="48"/>
        <v>0.21256202194713411</v>
      </c>
      <c r="U211" s="304">
        <f t="shared" si="48"/>
        <v>0.23411754765964066</v>
      </c>
      <c r="V211" s="304">
        <f t="shared" si="48"/>
        <v>0.22981093461411412</v>
      </c>
      <c r="W211" s="304">
        <f t="shared" si="48"/>
        <v>0.23401175861538234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0.27467802553069204</v>
      </c>
      <c r="C212" s="304">
        <f t="shared" si="49"/>
        <v>0.35970436961440638</v>
      </c>
      <c r="D212" s="304">
        <f t="shared" si="49"/>
        <v>0.37855271094518356</v>
      </c>
      <c r="E212" s="304">
        <f t="shared" si="49"/>
        <v>0.37906306160638564</v>
      </c>
      <c r="F212" s="304">
        <f t="shared" si="49"/>
        <v>0.39948423540996625</v>
      </c>
      <c r="G212" s="304">
        <f t="shared" si="49"/>
        <v>0.39871616189401332</v>
      </c>
      <c r="H212" s="304">
        <f t="shared" si="49"/>
        <v>0.39800959195278107</v>
      </c>
      <c r="I212" s="304">
        <f t="shared" si="49"/>
        <v>0.40239030201834203</v>
      </c>
      <c r="J212" s="304">
        <f t="shared" si="49"/>
        <v>0.35511492630013219</v>
      </c>
      <c r="K212" s="304">
        <f t="shared" si="49"/>
        <v>0.36706516172584086</v>
      </c>
      <c r="L212" s="304">
        <f t="shared" si="49"/>
        <v>0.33553180751420097</v>
      </c>
      <c r="M212" s="304">
        <f t="shared" si="49"/>
        <v>0.39304272591086903</v>
      </c>
      <c r="N212" s="304">
        <f t="shared" si="49"/>
        <v>0.3802163739323306</v>
      </c>
      <c r="O212" s="304">
        <f t="shared" si="49"/>
        <v>0.37838563154468996</v>
      </c>
      <c r="P212" s="304">
        <f t="shared" si="49"/>
        <v>0.3699347974682225</v>
      </c>
      <c r="Q212" s="304">
        <f t="shared" si="49"/>
        <v>0.35777624647170264</v>
      </c>
      <c r="R212" s="304">
        <f t="shared" si="49"/>
        <v>0.35324379356336866</v>
      </c>
      <c r="S212" s="304">
        <f t="shared" si="49"/>
        <v>0.35753833595979956</v>
      </c>
      <c r="T212" s="304">
        <f t="shared" si="49"/>
        <v>0.3569335078515683</v>
      </c>
      <c r="U212" s="304">
        <f t="shared" si="49"/>
        <v>0.33579483436341589</v>
      </c>
      <c r="V212" s="304">
        <f t="shared" si="49"/>
        <v>0.34137747273373625</v>
      </c>
      <c r="W212" s="304">
        <f t="shared" si="49"/>
        <v>0.33588070859403751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0.26145889401410727</v>
      </c>
      <c r="C213" s="303">
        <f t="shared" si="50"/>
        <v>0.27236627887000692</v>
      </c>
      <c r="D213" s="303">
        <f t="shared" si="50"/>
        <v>0.27292159163666396</v>
      </c>
      <c r="E213" s="303">
        <f t="shared" si="50"/>
        <v>0.27391852381177717</v>
      </c>
      <c r="F213" s="303">
        <f t="shared" si="50"/>
        <v>0.27658218312017446</v>
      </c>
      <c r="G213" s="303">
        <f t="shared" si="50"/>
        <v>0.27952393004924947</v>
      </c>
      <c r="H213" s="303">
        <f t="shared" si="50"/>
        <v>0.27976089790743852</v>
      </c>
      <c r="I213" s="303">
        <f t="shared" si="50"/>
        <v>0.27977697142724767</v>
      </c>
      <c r="J213" s="303">
        <f t="shared" si="50"/>
        <v>0.27223871655805676</v>
      </c>
      <c r="K213" s="303">
        <f t="shared" si="50"/>
        <v>0.27557516980843982</v>
      </c>
      <c r="L213" s="303">
        <f t="shared" si="50"/>
        <v>0.27058281660630312</v>
      </c>
      <c r="M213" s="303">
        <f t="shared" si="50"/>
        <v>0.27663893966190545</v>
      </c>
      <c r="N213" s="303">
        <f t="shared" si="50"/>
        <v>0.27409834880074152</v>
      </c>
      <c r="O213" s="303">
        <f t="shared" si="50"/>
        <v>0.27345385245302239</v>
      </c>
      <c r="P213" s="303">
        <f t="shared" si="50"/>
        <v>0.27231562865862058</v>
      </c>
      <c r="Q213" s="303">
        <f t="shared" si="50"/>
        <v>0.27019382659614483</v>
      </c>
      <c r="R213" s="303">
        <f t="shared" si="50"/>
        <v>0.27183001948476476</v>
      </c>
      <c r="S213" s="303">
        <f t="shared" si="50"/>
        <v>0.27307637193941375</v>
      </c>
      <c r="T213" s="303">
        <f t="shared" si="50"/>
        <v>0.27309207716141159</v>
      </c>
      <c r="U213" s="303">
        <f t="shared" si="50"/>
        <v>0.27001549068884234</v>
      </c>
      <c r="V213" s="303">
        <f t="shared" si="50"/>
        <v>0.27058724780067794</v>
      </c>
      <c r="W213" s="303">
        <f t="shared" si="50"/>
        <v>0.26954310432437839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7.6633848785120556E-2</v>
      </c>
      <c r="C214" s="304">
        <f t="shared" si="51"/>
        <v>4.5975321873095443E-2</v>
      </c>
      <c r="D214" s="304">
        <f t="shared" si="51"/>
        <v>3.2736830230665662E-2</v>
      </c>
      <c r="E214" s="304">
        <f t="shared" si="51"/>
        <v>3.7529090131290375E-2</v>
      </c>
      <c r="F214" s="304">
        <f t="shared" si="51"/>
        <v>3.1452380968512217E-2</v>
      </c>
      <c r="G214" s="304">
        <f t="shared" si="51"/>
        <v>4.3155904171321577E-2</v>
      </c>
      <c r="H214" s="304">
        <f t="shared" si="51"/>
        <v>4.4737554985289398E-2</v>
      </c>
      <c r="I214" s="304">
        <f t="shared" si="51"/>
        <v>4.0901284168761022E-2</v>
      </c>
      <c r="J214" s="304">
        <f t="shared" si="51"/>
        <v>4.9961923566945426E-2</v>
      </c>
      <c r="K214" s="304">
        <f t="shared" si="51"/>
        <v>4.2348585065358539E-2</v>
      </c>
      <c r="L214" s="304">
        <f t="shared" si="51"/>
        <v>5.7891344203353727E-2</v>
      </c>
      <c r="M214" s="304">
        <f t="shared" si="51"/>
        <v>4.1517680753927998E-2</v>
      </c>
      <c r="N214" s="304">
        <f t="shared" si="51"/>
        <v>4.3687429309896088E-2</v>
      </c>
      <c r="O214" s="304">
        <f t="shared" si="51"/>
        <v>4.6069862066652506E-2</v>
      </c>
      <c r="P214" s="304">
        <f t="shared" si="51"/>
        <v>4.5913133906359059E-2</v>
      </c>
      <c r="Q214" s="304">
        <f t="shared" si="51"/>
        <v>4.9951630106976987E-2</v>
      </c>
      <c r="R214" s="304">
        <f t="shared" si="51"/>
        <v>5.6902859250179565E-2</v>
      </c>
      <c r="S214" s="304">
        <f t="shared" si="51"/>
        <v>5.5988494198680724E-2</v>
      </c>
      <c r="T214" s="304">
        <f t="shared" si="51"/>
        <v>5.7463739602284229E-2</v>
      </c>
      <c r="U214" s="304">
        <f t="shared" si="51"/>
        <v>6.3357491040528763E-2</v>
      </c>
      <c r="V214" s="304">
        <f t="shared" si="51"/>
        <v>5.8182024166763123E-2</v>
      </c>
      <c r="W214" s="304">
        <f t="shared" si="51"/>
        <v>6.1331959559371457E-2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0.18482504522898663</v>
      </c>
      <c r="C215" s="304">
        <f t="shared" si="52"/>
        <v>0.22639095699691147</v>
      </c>
      <c r="D215" s="304">
        <f t="shared" si="52"/>
        <v>0.24018476140599829</v>
      </c>
      <c r="E215" s="304">
        <f t="shared" si="52"/>
        <v>0.23638943368048679</v>
      </c>
      <c r="F215" s="304">
        <f t="shared" si="52"/>
        <v>0.24512980215166214</v>
      </c>
      <c r="G215" s="304">
        <f t="shared" si="52"/>
        <v>0.23636802587792782</v>
      </c>
      <c r="H215" s="304">
        <f t="shared" si="52"/>
        <v>0.23502334292214908</v>
      </c>
      <c r="I215" s="304">
        <f t="shared" si="52"/>
        <v>0.23887568725848665</v>
      </c>
      <c r="J215" s="304">
        <f t="shared" si="52"/>
        <v>0.2222767929911113</v>
      </c>
      <c r="K215" s="304">
        <f t="shared" si="52"/>
        <v>0.23322658474308128</v>
      </c>
      <c r="L215" s="304">
        <f t="shared" si="52"/>
        <v>0.21269147240294936</v>
      </c>
      <c r="M215" s="304">
        <f t="shared" si="52"/>
        <v>0.23512125890797736</v>
      </c>
      <c r="N215" s="304">
        <f t="shared" si="52"/>
        <v>0.23041091949084541</v>
      </c>
      <c r="O215" s="304">
        <f t="shared" si="52"/>
        <v>0.22738399038636986</v>
      </c>
      <c r="P215" s="304">
        <f t="shared" si="52"/>
        <v>0.22640249475226151</v>
      </c>
      <c r="Q215" s="304">
        <f t="shared" si="52"/>
        <v>0.22024219648916787</v>
      </c>
      <c r="R215" s="304">
        <f t="shared" si="52"/>
        <v>0.21492716023458516</v>
      </c>
      <c r="S215" s="304">
        <f t="shared" si="52"/>
        <v>0.21708787774073307</v>
      </c>
      <c r="T215" s="304">
        <f t="shared" si="52"/>
        <v>0.21562833755912739</v>
      </c>
      <c r="U215" s="304">
        <f t="shared" si="52"/>
        <v>0.20665799964831355</v>
      </c>
      <c r="V215" s="304">
        <f t="shared" si="52"/>
        <v>0.21240522363391484</v>
      </c>
      <c r="W215" s="304">
        <f t="shared" si="52"/>
        <v>0.20821114476500691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0.13247621849300137</v>
      </c>
      <c r="C216" s="303">
        <f t="shared" si="53"/>
        <v>0.12708651124342424</v>
      </c>
      <c r="D216" s="303">
        <f t="shared" si="53"/>
        <v>0.12665484992197967</v>
      </c>
      <c r="E216" s="303">
        <f t="shared" si="53"/>
        <v>0.12642856070118391</v>
      </c>
      <c r="F216" s="303">
        <f t="shared" si="53"/>
        <v>0.12462525184468966</v>
      </c>
      <c r="G216" s="303">
        <f t="shared" si="53"/>
        <v>0.12247798048161304</v>
      </c>
      <c r="H216" s="303">
        <f t="shared" si="53"/>
        <v>0.12236254072718321</v>
      </c>
      <c r="I216" s="303">
        <f t="shared" si="53"/>
        <v>0.12210153294752232</v>
      </c>
      <c r="J216" s="303">
        <f t="shared" si="53"/>
        <v>0.12750091464797189</v>
      </c>
      <c r="K216" s="303">
        <f t="shared" si="53"/>
        <v>0.12244957500367913</v>
      </c>
      <c r="L216" s="303">
        <f t="shared" si="53"/>
        <v>0.12896405058901123</v>
      </c>
      <c r="M216" s="303">
        <f t="shared" si="53"/>
        <v>0.12686093494885664</v>
      </c>
      <c r="N216" s="303">
        <f t="shared" si="53"/>
        <v>0.12938312462041929</v>
      </c>
      <c r="O216" s="303">
        <f t="shared" si="53"/>
        <v>0.13210856334579243</v>
      </c>
      <c r="P216" s="303">
        <f t="shared" si="53"/>
        <v>0.13322425618812103</v>
      </c>
      <c r="Q216" s="303">
        <f t="shared" si="53"/>
        <v>0.13545881670092372</v>
      </c>
      <c r="R216" s="303">
        <f t="shared" si="53"/>
        <v>0.13289108480688192</v>
      </c>
      <c r="S216" s="303">
        <f t="shared" si="53"/>
        <v>0.13063756266036589</v>
      </c>
      <c r="T216" s="303">
        <f t="shared" si="53"/>
        <v>0.13158769450084307</v>
      </c>
      <c r="U216" s="303">
        <f t="shared" si="53"/>
        <v>0.13428797729948011</v>
      </c>
      <c r="V216" s="303">
        <f t="shared" si="53"/>
        <v>0.13242025277253844</v>
      </c>
      <c r="W216" s="303">
        <f t="shared" si="53"/>
        <v>0.13478495935203946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6.6626621441441105E-3</v>
      </c>
      <c r="C217" s="304">
        <f t="shared" si="54"/>
        <v>3.7075260666511404E-3</v>
      </c>
      <c r="D217" s="304">
        <f t="shared" si="54"/>
        <v>2.9773200442255814E-3</v>
      </c>
      <c r="E217" s="304">
        <f t="shared" si="54"/>
        <v>2.92690627310277E-3</v>
      </c>
      <c r="F217" s="304">
        <f t="shared" si="54"/>
        <v>2.8597077570262741E-3</v>
      </c>
      <c r="G217" s="304">
        <f t="shared" si="54"/>
        <v>3.8102822707023619E-3</v>
      </c>
      <c r="H217" s="304">
        <f t="shared" si="54"/>
        <v>3.9892487680673241E-3</v>
      </c>
      <c r="I217" s="304">
        <f t="shared" si="54"/>
        <v>3.7809443529597019E-3</v>
      </c>
      <c r="J217" s="304">
        <f t="shared" si="54"/>
        <v>4.7772098121802485E-3</v>
      </c>
      <c r="K217" s="304">
        <f t="shared" si="54"/>
        <v>3.8193129948099033E-3</v>
      </c>
      <c r="L217" s="304">
        <f t="shared" si="54"/>
        <v>5.2789104408973008E-3</v>
      </c>
      <c r="M217" s="304">
        <f t="shared" si="54"/>
        <v>3.9354199681860946E-3</v>
      </c>
      <c r="N217" s="304">
        <f t="shared" si="54"/>
        <v>4.1777450573149385E-3</v>
      </c>
      <c r="O217" s="304">
        <f t="shared" si="54"/>
        <v>4.3984043915463412E-3</v>
      </c>
      <c r="P217" s="304">
        <f t="shared" si="54"/>
        <v>4.6550371183669195E-3</v>
      </c>
      <c r="Q217" s="304">
        <f t="shared" si="54"/>
        <v>4.8800820448876778E-3</v>
      </c>
      <c r="R217" s="304">
        <f t="shared" si="54"/>
        <v>5.6077847650468889E-3</v>
      </c>
      <c r="S217" s="304">
        <f t="shared" si="54"/>
        <v>5.6610694772055272E-3</v>
      </c>
      <c r="T217" s="304">
        <f t="shared" si="54"/>
        <v>5.7779860030158009E-3</v>
      </c>
      <c r="U217" s="304">
        <f t="shared" si="54"/>
        <v>6.2173097507721457E-3</v>
      </c>
      <c r="V217" s="304">
        <f t="shared" si="54"/>
        <v>5.820499335907536E-3</v>
      </c>
      <c r="W217" s="304">
        <f t="shared" si="54"/>
        <v>5.9807505747646542E-3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0.10478013356596245</v>
      </c>
      <c r="C218" s="304">
        <f t="shared" si="55"/>
        <v>9.7995057266066263E-2</v>
      </c>
      <c r="D218" s="304">
        <f t="shared" si="55"/>
        <v>9.7346641431024505E-2</v>
      </c>
      <c r="E218" s="304">
        <f t="shared" si="55"/>
        <v>9.7121917104940544E-2</v>
      </c>
      <c r="F218" s="304">
        <f t="shared" si="55"/>
        <v>9.49092670407546E-2</v>
      </c>
      <c r="G218" s="304">
        <f t="shared" si="55"/>
        <v>9.2496348659976593E-2</v>
      </c>
      <c r="H218" s="304">
        <f t="shared" si="55"/>
        <v>9.2355363124861631E-2</v>
      </c>
      <c r="I218" s="304">
        <f t="shared" si="55"/>
        <v>9.2053139710699172E-2</v>
      </c>
      <c r="J218" s="304">
        <f t="shared" si="55"/>
        <v>9.8298184549349382E-2</v>
      </c>
      <c r="K218" s="304">
        <f t="shared" si="55"/>
        <v>9.2869515835008562E-2</v>
      </c>
      <c r="L218" s="304">
        <f t="shared" si="55"/>
        <v>0.10002414597797968</v>
      </c>
      <c r="M218" s="304">
        <f t="shared" si="55"/>
        <v>9.7154056960870094E-2</v>
      </c>
      <c r="N218" s="304">
        <f t="shared" si="55"/>
        <v>9.996020746011329E-2</v>
      </c>
      <c r="O218" s="304">
        <f t="shared" si="55"/>
        <v>0.10276811082174633</v>
      </c>
      <c r="P218" s="304">
        <f t="shared" si="55"/>
        <v>0.1039434333334823</v>
      </c>
      <c r="Q218" s="304">
        <f t="shared" si="55"/>
        <v>0.10646287119642335</v>
      </c>
      <c r="R218" s="304">
        <f t="shared" si="55"/>
        <v>0.10372737907959277</v>
      </c>
      <c r="S218" s="304">
        <f t="shared" si="55"/>
        <v>0.10129990780402473</v>
      </c>
      <c r="T218" s="304">
        <f t="shared" si="55"/>
        <v>0.1022587599070862</v>
      </c>
      <c r="U218" s="304">
        <f t="shared" si="55"/>
        <v>0.10534995866637015</v>
      </c>
      <c r="V218" s="304">
        <f t="shared" si="55"/>
        <v>0.10336992559456981</v>
      </c>
      <c r="W218" s="304">
        <f t="shared" si="55"/>
        <v>0.10589792964281075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2.1033422782894801E-2</v>
      </c>
      <c r="C219" s="305">
        <f t="shared" si="56"/>
        <v>2.538392791070682E-2</v>
      </c>
      <c r="D219" s="305">
        <f t="shared" si="56"/>
        <v>2.6330888446729567E-2</v>
      </c>
      <c r="E219" s="305">
        <f t="shared" si="56"/>
        <v>2.6379737323140591E-2</v>
      </c>
      <c r="F219" s="305">
        <f t="shared" si="56"/>
        <v>2.6856277046908784E-2</v>
      </c>
      <c r="G219" s="305">
        <f t="shared" si="56"/>
        <v>2.617134955093408E-2</v>
      </c>
      <c r="H219" s="305">
        <f t="shared" si="56"/>
        <v>2.6017928834254255E-2</v>
      </c>
      <c r="I219" s="305">
        <f t="shared" si="56"/>
        <v>2.6267448883863464E-2</v>
      </c>
      <c r="J219" s="305">
        <f t="shared" si="56"/>
        <v>2.4425520286442237E-2</v>
      </c>
      <c r="K219" s="305">
        <f t="shared" si="56"/>
        <v>2.576074617386066E-2</v>
      </c>
      <c r="L219" s="305">
        <f t="shared" si="56"/>
        <v>2.3660994170134245E-2</v>
      </c>
      <c r="M219" s="305">
        <f t="shared" si="56"/>
        <v>2.577145801980045E-2</v>
      </c>
      <c r="N219" s="305">
        <f t="shared" si="56"/>
        <v>2.5245172102991063E-2</v>
      </c>
      <c r="O219" s="305">
        <f t="shared" si="56"/>
        <v>2.4942048132499787E-2</v>
      </c>
      <c r="P219" s="305">
        <f t="shared" si="56"/>
        <v>2.4625785736271801E-2</v>
      </c>
      <c r="Q219" s="305">
        <f t="shared" si="56"/>
        <v>2.4115863459612689E-2</v>
      </c>
      <c r="R219" s="305">
        <f t="shared" si="56"/>
        <v>2.3555920962242252E-2</v>
      </c>
      <c r="S219" s="305">
        <f t="shared" si="56"/>
        <v>2.3676585379135626E-2</v>
      </c>
      <c r="T219" s="305">
        <f t="shared" si="56"/>
        <v>2.3550948590741087E-2</v>
      </c>
      <c r="U219" s="305">
        <f t="shared" si="56"/>
        <v>2.2720708882337834E-2</v>
      </c>
      <c r="V219" s="305">
        <f t="shared" si="56"/>
        <v>2.3229827842061106E-2</v>
      </c>
      <c r="W219" s="305">
        <f t="shared" si="56"/>
        <v>2.290627913446406E-2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1663.7207251659358</v>
      </c>
      <c r="C233" s="274">
        <f t="shared" si="58"/>
        <v>1420.4159076972251</v>
      </c>
      <c r="D233" s="274">
        <f t="shared" si="58"/>
        <v>1375.5658965582438</v>
      </c>
      <c r="E233" s="274">
        <f t="shared" si="58"/>
        <v>1388.3508523402177</v>
      </c>
      <c r="F233" s="274">
        <f t="shared" si="58"/>
        <v>1342.9135322428567</v>
      </c>
      <c r="G233" s="274">
        <f t="shared" si="58"/>
        <v>1444.8483406546725</v>
      </c>
      <c r="H233" s="274">
        <f t="shared" si="58"/>
        <v>1447.6399969833992</v>
      </c>
      <c r="I233" s="274">
        <f t="shared" si="58"/>
        <v>1481.3544521712163</v>
      </c>
      <c r="J233" s="274">
        <f t="shared" si="58"/>
        <v>1372.6842837056952</v>
      </c>
      <c r="K233" s="274">
        <f t="shared" si="58"/>
        <v>1325.5200875221817</v>
      </c>
      <c r="L233" s="274">
        <f t="shared" si="58"/>
        <v>1296.7749642088011</v>
      </c>
      <c r="M233" s="274">
        <f t="shared" si="58"/>
        <v>1315.9760921824841</v>
      </c>
      <c r="N233" s="274">
        <f t="shared" si="58"/>
        <v>1274.0054166942123</v>
      </c>
      <c r="O233" s="274">
        <f t="shared" si="58"/>
        <v>1243.1641503214548</v>
      </c>
      <c r="P233" s="274">
        <f t="shared" si="58"/>
        <v>1264.4030359569629</v>
      </c>
      <c r="Q233" s="274">
        <f t="shared" si="58"/>
        <v>1315.0650679112214</v>
      </c>
      <c r="R233" s="274">
        <f t="shared" si="58"/>
        <v>1273.1988968041517</v>
      </c>
      <c r="S233" s="274">
        <f t="shared" si="58"/>
        <v>1274.4038544149362</v>
      </c>
      <c r="T233" s="274">
        <f t="shared" si="58"/>
        <v>1267.884732690942</v>
      </c>
      <c r="U233" s="274">
        <f t="shared" si="58"/>
        <v>1305.8780089496522</v>
      </c>
      <c r="V233" s="274">
        <f t="shared" si="58"/>
        <v>1234.7800983408417</v>
      </c>
      <c r="W233" s="274">
        <f t="shared" si="58"/>
        <v>1241.8938451801766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1.9289318111785676</v>
      </c>
      <c r="C234" s="275">
        <f>IF(C$35=0,0,C$35/NFM!C$13*1000)</f>
        <v>1.6468421580711876</v>
      </c>
      <c r="D234" s="275">
        <f>IF(D$35=0,0,D$35/NFM!D$13*1000)</f>
        <v>1.5948426776893572</v>
      </c>
      <c r="E234" s="275">
        <f>IF(E$35=0,0,E$35/NFM!E$13*1000)</f>
        <v>1.6096656630245711</v>
      </c>
      <c r="F234" s="275">
        <f>IF(F$35=0,0,F$35/NFM!F$13*1000)</f>
        <v>1.5569852516844485</v>
      </c>
      <c r="G234" s="275">
        <f>IF(G$35=0,0,G$35/NFM!G$13*1000)</f>
        <v>1.675169326475797</v>
      </c>
      <c r="H234" s="275">
        <f>IF(H$35=0,0,H$35/NFM!H$13*1000)</f>
        <v>1.6784059963186104</v>
      </c>
      <c r="I234" s="275">
        <f>IF(I$35=0,0,I$35/NFM!I$13*1000)</f>
        <v>1.7174948194149766</v>
      </c>
      <c r="J234" s="275">
        <f>IF(J$35=0,0,J$35/NFM!J$13*1000)</f>
        <v>1.5915017114910821</v>
      </c>
      <c r="K234" s="275">
        <f>IF(K$35=0,0,K$35/NFM!K$13*1000)</f>
        <v>1.5368191454888807</v>
      </c>
      <c r="L234" s="275">
        <f>IF(L$35=0,0,L$35/NFM!L$13*1000)</f>
        <v>1.503491807591568</v>
      </c>
      <c r="M234" s="275">
        <f>IF(M$35=0,0,M$35/NFM!M$13*1000)</f>
        <v>1.5257537569659334</v>
      </c>
      <c r="N234" s="275">
        <f>IF(N$35=0,0,N$35/NFM!N$13*1000)</f>
        <v>1.4770926025639797</v>
      </c>
      <c r="O234" s="275">
        <f>IF(O$35=0,0,O$35/NFM!O$13*1000)</f>
        <v>1.4413349787636653</v>
      </c>
      <c r="P234" s="275">
        <f>IF(P$35=0,0,P$35/NFM!P$13*1000)</f>
        <v>1.4659595215226513</v>
      </c>
      <c r="Q234" s="275">
        <f>IF(Q$35=0,0,Q$35/NFM!Q$13*1000)</f>
        <v>1.5246975077568439</v>
      </c>
      <c r="R234" s="275">
        <f>IF(R$35=0,0,R$35/NFM!R$13*1000)</f>
        <v>1.4761575166144727</v>
      </c>
      <c r="S234" s="275">
        <f>IF(S$35=0,0,S$35/NFM!S$13*1000)</f>
        <v>1.4775545546119131</v>
      </c>
      <c r="T234" s="275">
        <f>IF(T$35=0,0,T$35/NFM!T$13*1000)</f>
        <v>1.4699962300187448</v>
      </c>
      <c r="U234" s="275">
        <f>IF(U$35=0,0,U$35/NFM!U$13*1000)</f>
        <v>1.5140459542767084</v>
      </c>
      <c r="V234" s="275">
        <f>IF(V$35=0,0,V$35/NFM!V$13*1000)</f>
        <v>1.4316144383310583</v>
      </c>
      <c r="W234" s="275">
        <f>IF(W$35=0,0,W$35/NFM!W$13*1000)</f>
        <v>1.4398621762905235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0.896425178695202</v>
      </c>
      <c r="C235" s="276">
        <f>IF(C$36=0,0,C$36/NFM!C$13*1000)</f>
        <v>0.76533072204857377</v>
      </c>
      <c r="D235" s="276">
        <f>IF(D$36=0,0,D$36/NFM!D$13*1000)</f>
        <v>0.7411652003732071</v>
      </c>
      <c r="E235" s="276">
        <f>IF(E$36=0,0,E$36/NFM!E$13*1000)</f>
        <v>0.74805383023607264</v>
      </c>
      <c r="F235" s="276">
        <f>IF(F$36=0,0,F$36/NFM!F$13*1000)</f>
        <v>0.72357186209410318</v>
      </c>
      <c r="G235" s="276">
        <f>IF(G$36=0,0,G$36/NFM!G$13*1000)</f>
        <v>0.77849509978959741</v>
      </c>
      <c r="H235" s="276">
        <f>IF(H$36=0,0,H$36/NFM!H$13*1000)</f>
        <v>0.77999926511333073</v>
      </c>
      <c r="I235" s="276">
        <f>IF(I$36=0,0,I$36/NFM!I$13*1000)</f>
        <v>0.79816486590133184</v>
      </c>
      <c r="J235" s="276">
        <f>IF(J$36=0,0,J$36/NFM!J$13*1000)</f>
        <v>0.73961256579901069</v>
      </c>
      <c r="K235" s="276">
        <f>IF(K$36=0,0,K$36/NFM!K$13*1000)</f>
        <v>0.71420014390002939</v>
      </c>
      <c r="L235" s="276">
        <f>IF(L$36=0,0,L$36/NFM!L$13*1000)</f>
        <v>0.6987120563186543</v>
      </c>
      <c r="M235" s="276">
        <f>IF(M$36=0,0,M$36/NFM!M$13*1000)</f>
        <v>0.70905776777945828</v>
      </c>
      <c r="N235" s="276">
        <f>IF(N$36=0,0,N$36/NFM!N$13*1000)</f>
        <v>0.6864436536995866</v>
      </c>
      <c r="O235" s="276">
        <f>IF(O$36=0,0,O$36/NFM!O$13*1000)</f>
        <v>0.66982614855028466</v>
      </c>
      <c r="P235" s="276">
        <f>IF(P$36=0,0,P$36/NFM!P$13*1000)</f>
        <v>0.68126981909119599</v>
      </c>
      <c r="Q235" s="276">
        <f>IF(Q$36=0,0,Q$36/NFM!Q$13*1000)</f>
        <v>0.70856690108291831</v>
      </c>
      <c r="R235" s="276">
        <f>IF(R$36=0,0,R$36/NFM!R$13*1000)</f>
        <v>0.68600909474601202</v>
      </c>
      <c r="S235" s="276">
        <f>IF(S$36=0,0,S$36/NFM!S$13*1000)</f>
        <v>0.68665833492611661</v>
      </c>
      <c r="T235" s="276">
        <f>IF(T$36=0,0,T$36/NFM!T$13*1000)</f>
        <v>0.68314578334974585</v>
      </c>
      <c r="U235" s="276">
        <f>IF(U$36=0,0,U$36/NFM!U$13*1000)</f>
        <v>0.70361684495523291</v>
      </c>
      <c r="V235" s="276">
        <f>IF(V$36=0,0,V$36/NFM!V$13*1000)</f>
        <v>0.66530875859185457</v>
      </c>
      <c r="W235" s="276">
        <f>IF(W$36=0,0,W$36/NFM!W$13*1000)</f>
        <v>0.66914169863219097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26.287667352322075</v>
      </c>
      <c r="C236" s="276">
        <f>IF(C$37=0,0,C$37/NFM!C$13*1000)</f>
        <v>22.443322559289754</v>
      </c>
      <c r="D236" s="276">
        <f>IF(D$37=0,0,D$37/NFM!D$13*1000)</f>
        <v>21.734668663465428</v>
      </c>
      <c r="E236" s="276">
        <f>IF(E$37=0,0,E$37/NFM!E$13*1000)</f>
        <v>21.936677726410167</v>
      </c>
      <c r="F236" s="276">
        <f>IF(F$37=0,0,F$37/NFM!F$13*1000)</f>
        <v>21.218744038310287</v>
      </c>
      <c r="G236" s="276">
        <f>IF(G$37=0,0,G$37/NFM!G$13*1000)</f>
        <v>22.829367921670197</v>
      </c>
      <c r="H236" s="276">
        <f>IF(H$37=0,0,H$37/NFM!H$13*1000)</f>
        <v>22.873477568089047</v>
      </c>
      <c r="I236" s="276">
        <f>IF(I$37=0,0,I$37/NFM!I$13*1000)</f>
        <v>23.406183790670969</v>
      </c>
      <c r="J236" s="276">
        <f>IF(J$37=0,0,J$37/NFM!J$13*1000)</f>
        <v>21.689137656331518</v>
      </c>
      <c r="K236" s="276">
        <f>IF(K$37=0,0,K$37/NFM!K$13*1000)</f>
        <v>20.943918412858643</v>
      </c>
      <c r="L236" s="276">
        <f>IF(L$37=0,0,L$37/NFM!L$13*1000)</f>
        <v>20.489730262035561</v>
      </c>
      <c r="M236" s="276">
        <f>IF(M$37=0,0,M$37/NFM!M$13*1000)</f>
        <v>20.793118238933516</v>
      </c>
      <c r="N236" s="276">
        <f>IF(N$37=0,0,N$37/NFM!N$13*1000)</f>
        <v>20.12995936909406</v>
      </c>
      <c r="O236" s="276">
        <f>IF(O$37=0,0,O$37/NFM!O$13*1000)</f>
        <v>19.642651049367714</v>
      </c>
      <c r="P236" s="276">
        <f>IF(P$37=0,0,P$37/NFM!P$13*1000)</f>
        <v>19.978236675049185</v>
      </c>
      <c r="Q236" s="276">
        <f>IF(Q$37=0,0,Q$37/NFM!Q$13*1000)</f>
        <v>20.77872357361213</v>
      </c>
      <c r="R236" s="276">
        <f>IF(R$37=0,0,R$37/NFM!R$13*1000)</f>
        <v>20.117215928271516</v>
      </c>
      <c r="S236" s="276">
        <f>IF(S$37=0,0,S$37/NFM!S$13*1000)</f>
        <v>20.13625489581948</v>
      </c>
      <c r="T236" s="276">
        <f>IF(T$37=0,0,T$37/NFM!T$13*1000)</f>
        <v>20.033249324811408</v>
      </c>
      <c r="U236" s="276">
        <f>IF(U$37=0,0,U$37/NFM!U$13*1000)</f>
        <v>20.633563183261057</v>
      </c>
      <c r="V236" s="276">
        <f>IF(V$37=0,0,V$37/NFM!V$13*1000)</f>
        <v>19.510178593941177</v>
      </c>
      <c r="W236" s="276">
        <f>IF(W$37=0,0,W$37/NFM!W$13*1000)</f>
        <v>19.622579556293005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0.64297727039285557</v>
      </c>
      <c r="C237" s="276">
        <f>IF(C$38=0,0,C$38/NFM!C$13*1000)</f>
        <v>0.54894738602372883</v>
      </c>
      <c r="D237" s="276">
        <f>IF(D$38=0,0,D$38/NFM!D$13*1000)</f>
        <v>0.53161422589645169</v>
      </c>
      <c r="E237" s="276">
        <f>IF(E$38=0,0,E$38/NFM!E$13*1000)</f>
        <v>0.5365552210081902</v>
      </c>
      <c r="F237" s="276">
        <f>IF(F$38=0,0,F$38/NFM!F$13*1000)</f>
        <v>0.5189950838948163</v>
      </c>
      <c r="G237" s="276">
        <f>IF(G$38=0,0,G$38/NFM!G$13*1000)</f>
        <v>0.55838977549193203</v>
      </c>
      <c r="H237" s="276">
        <f>IF(H$38=0,0,H$38/NFM!H$13*1000)</f>
        <v>0.55946866543953655</v>
      </c>
      <c r="I237" s="276">
        <f>IF(I$38=0,0,I$38/NFM!I$13*1000)</f>
        <v>0.57249827313832513</v>
      </c>
      <c r="J237" s="276">
        <f>IF(J$38=0,0,J$38/NFM!J$13*1000)</f>
        <v>0.53050057049702715</v>
      </c>
      <c r="K237" s="276">
        <f>IF(K$38=0,0,K$38/NFM!K$13*1000)</f>
        <v>0.51227304849629318</v>
      </c>
      <c r="L237" s="276">
        <f>IF(L$38=0,0,L$38/NFM!L$13*1000)</f>
        <v>0.50116393586385555</v>
      </c>
      <c r="M237" s="276">
        <f>IF(M$38=0,0,M$38/NFM!M$13*1000)</f>
        <v>0.50858458565531073</v>
      </c>
      <c r="N237" s="276">
        <f>IF(N$38=0,0,N$38/NFM!N$13*1000)</f>
        <v>0.49236420085465976</v>
      </c>
      <c r="O237" s="276">
        <f>IF(O$38=0,0,O$38/NFM!O$13*1000)</f>
        <v>0.48044499292122189</v>
      </c>
      <c r="P237" s="276">
        <f>IF(P$38=0,0,P$38/NFM!P$13*1000)</f>
        <v>0.48865317384088358</v>
      </c>
      <c r="Q237" s="276">
        <f>IF(Q$38=0,0,Q$38/NFM!Q$13*1000)</f>
        <v>0.50823250258561448</v>
      </c>
      <c r="R237" s="276">
        <f>IF(R$38=0,0,R$38/NFM!R$13*1000)</f>
        <v>0.49205250553815744</v>
      </c>
      <c r="S237" s="276">
        <f>IF(S$38=0,0,S$38/NFM!S$13*1000)</f>
        <v>0.49251818487063742</v>
      </c>
      <c r="T237" s="276">
        <f>IF(T$38=0,0,T$38/NFM!T$13*1000)</f>
        <v>0.48999874333958138</v>
      </c>
      <c r="U237" s="276">
        <f>IF(U$38=0,0,U$38/NFM!U$13*1000)</f>
        <v>0.50468198475890258</v>
      </c>
      <c r="V237" s="276">
        <f>IF(V$38=0,0,V$38/NFM!V$13*1000)</f>
        <v>0.47720481277701926</v>
      </c>
      <c r="W237" s="276">
        <f>IF(W$38=0,0,W$38/NFM!W$13*1000)</f>
        <v>0.47995405876350766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3.2675314794307369</v>
      </c>
      <c r="C238" s="277">
        <f>IF(C$39=0,0,C$39/NFM!C$13*1000)</f>
        <v>2.7596049758999643</v>
      </c>
      <c r="D238" s="277">
        <f>IF(D$39=0,0,D$39/NFM!D$13*1000)</f>
        <v>2.6559920683413423</v>
      </c>
      <c r="E238" s="277">
        <f>IF(E$39=0,0,E$39/NFM!E$13*1000)</f>
        <v>2.6789240813929367</v>
      </c>
      <c r="F238" s="277">
        <f>IF(F$39=0,0,F$39/NFM!F$13*1000)</f>
        <v>2.5928365690449189</v>
      </c>
      <c r="G238" s="277">
        <f>IF(G$39=0,0,G$39/NFM!G$13*1000)</f>
        <v>2.7965405780211148</v>
      </c>
      <c r="H238" s="277">
        <f>IF(H$39=0,0,H$39/NFM!H$13*1000)</f>
        <v>2.8013413577431896</v>
      </c>
      <c r="I238" s="277">
        <f>IF(I$39=0,0,I$39/NFM!I$13*1000)</f>
        <v>2.8650075576432092</v>
      </c>
      <c r="J238" s="277">
        <f>IF(J$39=0,0,J$39/NFM!J$13*1000)</f>
        <v>2.6676654532648474</v>
      </c>
      <c r="K238" s="277">
        <f>IF(K$39=0,0,K$39/NFM!K$13*1000)</f>
        <v>2.5641993865086419</v>
      </c>
      <c r="L238" s="277">
        <f>IF(L$39=0,0,L$39/NFM!L$13*1000)</f>
        <v>2.517916916375154</v>
      </c>
      <c r="M238" s="277">
        <f>IF(M$39=0,0,M$39/NFM!M$13*1000)</f>
        <v>2.5453549640612843</v>
      </c>
      <c r="N238" s="277">
        <f>IF(N$39=0,0,N$39/NFM!N$13*1000)</f>
        <v>2.4634812117214855</v>
      </c>
      <c r="O238" s="277">
        <f>IF(O$39=0,0,O$39/NFM!O$13*1000)</f>
        <v>2.403306461381773</v>
      </c>
      <c r="P238" s="277">
        <f>IF(P$39=0,0,P$39/NFM!P$13*1000)</f>
        <v>2.4433032049374481</v>
      </c>
      <c r="Q238" s="277">
        <f>IF(Q$39=0,0,Q$39/NFM!Q$13*1000)</f>
        <v>2.5531519349652503</v>
      </c>
      <c r="R238" s="277">
        <f>IF(R$39=0,0,R$39/NFM!R$13*1000)</f>
        <v>2.4880970400809428</v>
      </c>
      <c r="S238" s="277">
        <f>IF(S$39=0,0,S$39/NFM!S$13*1000)</f>
        <v>2.4853097792694983</v>
      </c>
      <c r="T238" s="277">
        <f>IF(T$39=0,0,T$39/NFM!T$13*1000)</f>
        <v>2.4749635758348729</v>
      </c>
      <c r="U238" s="277">
        <f>IF(U$39=0,0,U$39/NFM!U$13*1000)</f>
        <v>2.5564798314584016</v>
      </c>
      <c r="V238" s="277">
        <f>IF(V$39=0,0,V$39/NFM!V$13*1000)</f>
        <v>2.4134520030597471</v>
      </c>
      <c r="W238" s="277">
        <f>IF(W$39=0,0,W$39/NFM!W$13*1000)</f>
        <v>2.4231376780343061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1383.7674270481687</v>
      </c>
      <c r="C239" s="278">
        <f>IF(C$45=0,0,C$45/NFM!C$13*1000)</f>
        <v>1193.1094723921897</v>
      </c>
      <c r="D239" s="278">
        <f>IF(D$45=0,0,D$45/NFM!D$13*1000)</f>
        <v>1157.63900900817</v>
      </c>
      <c r="E239" s="278">
        <f>IF(E$45=0,0,E$45/NFM!E$13*1000)</f>
        <v>1167.9382070289118</v>
      </c>
      <c r="F239" s="278">
        <f>IF(F$45=0,0,F$45/NFM!F$13*1000)</f>
        <v>1131.6060482355276</v>
      </c>
      <c r="G239" s="278">
        <f>IF(G$45=0,0,G$45/NFM!G$13*1000)</f>
        <v>1217.4580811327021</v>
      </c>
      <c r="H239" s="278">
        <f>IF(H$45=0,0,H$45/NFM!H$13*1000)</f>
        <v>1219.7024683437558</v>
      </c>
      <c r="I239" s="278">
        <f>IF(I$45=0,0,I$45/NFM!I$13*1000)</f>
        <v>1248.7712014307031</v>
      </c>
      <c r="J239" s="278">
        <f>IF(J$45=0,0,J$45/NFM!J$13*1000)</f>
        <v>1152.2545705282332</v>
      </c>
      <c r="K239" s="278">
        <f>IF(K$45=0,0,K$45/NFM!K$13*1000)</f>
        <v>1116.7722698428186</v>
      </c>
      <c r="L239" s="278">
        <f>IF(L$45=0,0,L$45/NFM!L$13*1000)</f>
        <v>1086.7331850234377</v>
      </c>
      <c r="M239" s="278">
        <f>IF(M$45=0,0,M$45/NFM!M$13*1000)</f>
        <v>1106.9878466042098</v>
      </c>
      <c r="N239" s="278">
        <f>IF(N$45=0,0,N$45/NFM!N$13*1000)</f>
        <v>1070.0032394875029</v>
      </c>
      <c r="O239" s="278">
        <f>IF(O$45=0,0,O$45/NFM!O$13*1000)</f>
        <v>1042.8611067396428</v>
      </c>
      <c r="P239" s="278">
        <f>IF(P$45=0,0,P$45/NFM!P$13*1000)</f>
        <v>1060.5542594583123</v>
      </c>
      <c r="Q239" s="278">
        <f>IF(Q$45=0,0,Q$45/NFM!Q$13*1000)</f>
        <v>1100.9632554642526</v>
      </c>
      <c r="R239" s="278">
        <f>IF(R$45=0,0,R$45/NFM!R$13*1000)</f>
        <v>1065.7878711243372</v>
      </c>
      <c r="S239" s="278">
        <f>IF(S$45=0,0,S$45/NFM!S$13*1000)</f>
        <v>1067.967093015752</v>
      </c>
      <c r="T239" s="278">
        <f>IF(T$45=0,0,T$45/NFM!T$13*1000)</f>
        <v>1062.035847738116</v>
      </c>
      <c r="U239" s="278">
        <f>IF(U$45=0,0,U$45/NFM!U$13*1000)</f>
        <v>1091.1031782312907</v>
      </c>
      <c r="V239" s="278">
        <f>IF(V$45=0,0,V$45/NFM!V$13*1000)</f>
        <v>1033.6143436339341</v>
      </c>
      <c r="W239" s="278">
        <f>IF(W$45=0,0,W$45/NFM!W$13*1000)</f>
        <v>1037.9495250771638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183.67148983487056</v>
      </c>
      <c r="C240" s="278">
        <f>IF(C$46=0,0,C$46/NFM!C$13*1000)</f>
        <v>150.35832842979823</v>
      </c>
      <c r="D240" s="278">
        <f>IF(D$46=0,0,D$46/NFM!D$13*1000)</f>
        <v>144.03164152945985</v>
      </c>
      <c r="E240" s="278">
        <f>IF(E$46=0,0,E$46/NFM!E$13*1000)</f>
        <v>145.90340342125</v>
      </c>
      <c r="F240" s="278">
        <f>IF(F$46=0,0,F$46/NFM!F$13*1000)</f>
        <v>140.35573209503718</v>
      </c>
      <c r="G240" s="278">
        <f>IF(G$46=0,0,G$46/NFM!G$13*1000)</f>
        <v>151.96205764709364</v>
      </c>
      <c r="H240" s="278">
        <f>IF(H$46=0,0,H$46/NFM!H$13*1000)</f>
        <v>152.40589109198783</v>
      </c>
      <c r="I240" s="278">
        <f>IF(I$46=0,0,I$46/NFM!I$13*1000)</f>
        <v>155.48828796844234</v>
      </c>
      <c r="J240" s="278">
        <f>IF(J$46=0,0,J$46/NFM!J$13*1000)</f>
        <v>145.84005672798983</v>
      </c>
      <c r="K240" s="278">
        <f>IF(K$46=0,0,K$46/NFM!K$13*1000)</f>
        <v>139.10471118937198</v>
      </c>
      <c r="L240" s="278">
        <f>IF(L$46=0,0,L$46/NFM!L$13*1000)</f>
        <v>138.67392679210118</v>
      </c>
      <c r="M240" s="278">
        <f>IF(M$46=0,0,M$46/NFM!M$13*1000)</f>
        <v>138.5768963744863</v>
      </c>
      <c r="N240" s="278">
        <f>IF(N$46=0,0,N$46/NFM!N$13*1000)</f>
        <v>134.64885334949579</v>
      </c>
      <c r="O240" s="278">
        <f>IF(O$46=0,0,O$46/NFM!O$13*1000)</f>
        <v>131.68866095349671</v>
      </c>
      <c r="P240" s="278">
        <f>IF(P$46=0,0,P$46/NFM!P$13*1000)</f>
        <v>133.65653697338396</v>
      </c>
      <c r="Q240" s="278">
        <f>IF(Q$46=0,0,Q$46/NFM!Q$13*1000)</f>
        <v>139.86196873163283</v>
      </c>
      <c r="R240" s="278">
        <f>IF(R$46=0,0,R$46/NFM!R$13*1000)</f>
        <v>136.31725169106531</v>
      </c>
      <c r="S240" s="278">
        <f>IF(S$46=0,0,S$46/NFM!S$13*1000)</f>
        <v>136.20150052747934</v>
      </c>
      <c r="T240" s="278">
        <f>IF(T$46=0,0,T$46/NFM!T$13*1000)</f>
        <v>135.65458167721016</v>
      </c>
      <c r="U240" s="278">
        <f>IF(U$46=0,0,U$46/NFM!U$13*1000)</f>
        <v>140.88635983359708</v>
      </c>
      <c r="V240" s="278">
        <f>IF(V$46=0,0,V$46/NFM!V$13*1000)</f>
        <v>132.18665445887828</v>
      </c>
      <c r="W240" s="278">
        <f>IF(W$46=0,0,W$46/NFM!W$13*1000)</f>
        <v>133.56500258590364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63.258275190877121</v>
      </c>
      <c r="C241" s="279">
        <f>IF(C$53=0,0,C$53/NFM!C$13*1000)</f>
        <v>48.784059073903791</v>
      </c>
      <c r="D241" s="279">
        <f>IF(D$53=0,0,D$53/NFM!D$13*1000)</f>
        <v>46.636963184848177</v>
      </c>
      <c r="E241" s="279">
        <f>IF(E$53=0,0,E$53/NFM!E$13*1000)</f>
        <v>46.999365367984026</v>
      </c>
      <c r="F241" s="279">
        <f>IF(F$53=0,0,F$53/NFM!F$13*1000)</f>
        <v>44.340619107263407</v>
      </c>
      <c r="G241" s="279">
        <f>IF(G$53=0,0,G$53/NFM!G$13*1000)</f>
        <v>46.79023917342812</v>
      </c>
      <c r="H241" s="279">
        <f>IF(H$53=0,0,H$53/NFM!H$13*1000)</f>
        <v>46.838944694952126</v>
      </c>
      <c r="I241" s="279">
        <f>IF(I$53=0,0,I$53/NFM!I$13*1000)</f>
        <v>47.735613465302023</v>
      </c>
      <c r="J241" s="279">
        <f>IF(J$53=0,0,J$53/NFM!J$13*1000)</f>
        <v>47.371238492088537</v>
      </c>
      <c r="K241" s="279">
        <f>IF(K$53=0,0,K$53/NFM!K$13*1000)</f>
        <v>43.371696352738653</v>
      </c>
      <c r="L241" s="279">
        <f>IF(L$53=0,0,L$53/NFM!L$13*1000)</f>
        <v>45.656837415077568</v>
      </c>
      <c r="M241" s="279">
        <f>IF(M$53=0,0,M$53/NFM!M$13*1000)</f>
        <v>44.329479890392292</v>
      </c>
      <c r="N241" s="279">
        <f>IF(N$53=0,0,N$53/NFM!N$13*1000)</f>
        <v>44.10398281927975</v>
      </c>
      <c r="O241" s="279">
        <f>IF(O$53=0,0,O$53/NFM!O$13*1000)</f>
        <v>43.976818997330689</v>
      </c>
      <c r="P241" s="279">
        <f>IF(P$53=0,0,P$53/NFM!P$13*1000)</f>
        <v>45.134817130825319</v>
      </c>
      <c r="Q241" s="279">
        <f>IF(Q$53=0,0,Q$53/NFM!Q$13*1000)</f>
        <v>48.166471295333402</v>
      </c>
      <c r="R241" s="279">
        <f>IF(R$53=0,0,R$53/NFM!R$13*1000)</f>
        <v>45.834241903497897</v>
      </c>
      <c r="S241" s="279">
        <f>IF(S$53=0,0,S$53/NFM!S$13*1000)</f>
        <v>44.956965122207222</v>
      </c>
      <c r="T241" s="279">
        <f>IF(T$53=0,0,T$53/NFM!T$13*1000)</f>
        <v>45.042949618261439</v>
      </c>
      <c r="U241" s="279">
        <f>IF(U$53=0,0,U$53/NFM!U$13*1000)</f>
        <v>47.976083086054061</v>
      </c>
      <c r="V241" s="279">
        <f>IF(V$53=0,0,V$53/NFM!V$13*1000)</f>
        <v>44.481341641328342</v>
      </c>
      <c r="W241" s="279">
        <f>IF(W$53=0,0,W$53/NFM!W$13*1000)</f>
        <v>45.744642349095805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206.75364351576687</v>
      </c>
      <c r="C243" s="274">
        <f t="shared" si="59"/>
        <v>176.5177050342183</v>
      </c>
      <c r="D243" s="274">
        <f t="shared" si="59"/>
        <v>170.94411141694684</v>
      </c>
      <c r="E243" s="274">
        <f t="shared" si="59"/>
        <v>167.63793926360867</v>
      </c>
      <c r="F243" s="274">
        <f t="shared" si="59"/>
        <v>162.15156044665244</v>
      </c>
      <c r="G243" s="274">
        <f t="shared" si="59"/>
        <v>169.66363410551187</v>
      </c>
      <c r="H243" s="274">
        <f t="shared" si="59"/>
        <v>169.9914488280528</v>
      </c>
      <c r="I243" s="274">
        <f t="shared" si="59"/>
        <v>173.95042281037433</v>
      </c>
      <c r="J243" s="274">
        <f t="shared" si="59"/>
        <v>160.69189934352994</v>
      </c>
      <c r="K243" s="274">
        <f t="shared" si="59"/>
        <v>155.17067035030527</v>
      </c>
      <c r="L243" s="274">
        <f t="shared" si="59"/>
        <v>147.03170938738907</v>
      </c>
      <c r="M243" s="274">
        <f t="shared" si="59"/>
        <v>149.20878308641693</v>
      </c>
      <c r="N243" s="274">
        <f t="shared" si="59"/>
        <v>156.16400860472837</v>
      </c>
      <c r="O243" s="274">
        <f t="shared" si="59"/>
        <v>146.92558379736653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0.35492649412504279</v>
      </c>
      <c r="C244" s="275">
        <f>IF(C$73=0,0,C$73/NFM!C$14*1000)</f>
        <v>0.30302155325280083</v>
      </c>
      <c r="D244" s="275">
        <f>IF(D$73=0,0,D$73/NFM!D$14*1000)</f>
        <v>0.29345356688632879</v>
      </c>
      <c r="E244" s="275">
        <f>IF(E$73=0,0,E$73/NFM!E$14*1000)</f>
        <v>0.28777798085355916</v>
      </c>
      <c r="F244" s="275">
        <f>IF(F$73=0,0,F$73/NFM!F$14*1000)</f>
        <v>0.27835971297819484</v>
      </c>
      <c r="G244" s="275">
        <f>IF(G$73=0,0,G$73/NFM!G$14*1000)</f>
        <v>0.29125541784675152</v>
      </c>
      <c r="H244" s="275">
        <f>IF(H$73=0,0,H$73/NFM!H$14*1000)</f>
        <v>0.29181816551213119</v>
      </c>
      <c r="I244" s="275">
        <f>IF(I$73=0,0,I$73/NFM!I$14*1000)</f>
        <v>0.29861439280952101</v>
      </c>
      <c r="J244" s="275">
        <f>IF(J$73=0,0,J$73/NFM!J$14*1000)</f>
        <v>0.27585396561074799</v>
      </c>
      <c r="K244" s="275">
        <f>IF(K$73=0,0,K$73/NFM!K$14*1000)</f>
        <v>0.26637587169909599</v>
      </c>
      <c r="L244" s="275">
        <f>IF(L$73=0,0,L$73/NFM!L$14*1000)</f>
        <v>0.25240401209195756</v>
      </c>
      <c r="M244" s="275">
        <f>IF(M$73=0,0,M$73/NFM!M$14*1000)</f>
        <v>0.25614131568812698</v>
      </c>
      <c r="N244" s="275">
        <f>IF(N$73=0,0,N$73/NFM!N$14*1000)</f>
        <v>0.26808109951560116</v>
      </c>
      <c r="O244" s="275">
        <f>IF(O$73=0,0,O$73/NFM!O$14*1000)</f>
        <v>0.25222183013356336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0.18462169413913704</v>
      </c>
      <c r="C245" s="276">
        <f>IF(C$74=0,0,C$74/NFM!C$14*1000)</f>
        <v>0.1576223625123214</v>
      </c>
      <c r="D245" s="276">
        <f>IF(D$74=0,0,D$74/NFM!D$14*1000)</f>
        <v>0.152645394374643</v>
      </c>
      <c r="E245" s="276">
        <f>IF(E$74=0,0,E$74/NFM!E$14*1000)</f>
        <v>0.14969313150910105</v>
      </c>
      <c r="F245" s="276">
        <f>IF(F$74=0,0,F$74/NFM!F$14*1000)</f>
        <v>0.14479404226164302</v>
      </c>
      <c r="G245" s="276">
        <f>IF(G$74=0,0,G$74/NFM!G$14*1000)</f>
        <v>0.15150198579181098</v>
      </c>
      <c r="H245" s="276">
        <f>IF(H$74=0,0,H$74/NFM!H$14*1000)</f>
        <v>0.15179470957849631</v>
      </c>
      <c r="I245" s="276">
        <f>IF(I$74=0,0,I$74/NFM!I$14*1000)</f>
        <v>0.15532989508357367</v>
      </c>
      <c r="J245" s="276">
        <f>IF(J$74=0,0,J$74/NFM!J$14*1000)</f>
        <v>0.14349063062086606</v>
      </c>
      <c r="K245" s="276">
        <f>IF(K$74=0,0,K$74/NFM!K$14*1000)</f>
        <v>0.13856042173495936</v>
      </c>
      <c r="L245" s="276">
        <f>IF(L$74=0,0,L$74/NFM!L$14*1000)</f>
        <v>0.13129269606882385</v>
      </c>
      <c r="M245" s="276">
        <f>IF(M$74=0,0,M$74/NFM!M$14*1000)</f>
        <v>0.13323672485466589</v>
      </c>
      <c r="N245" s="276">
        <f>IF(N$74=0,0,N$74/NFM!N$14*1000)</f>
        <v>0.13944742806891156</v>
      </c>
      <c r="O245" s="276">
        <f>IF(O$74=0,0,O$74/NFM!O$14*1000)</f>
        <v>0.13119793069526881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4.3214197543548689</v>
      </c>
      <c r="C246" s="276">
        <f>IF(C$75=0,0,C$75/NFM!C$14*1000)</f>
        <v>3.6894493589441928</v>
      </c>
      <c r="D246" s="276">
        <f>IF(D$75=0,0,D$75/NFM!D$14*1000)</f>
        <v>3.5729540113782181</v>
      </c>
      <c r="E246" s="276">
        <f>IF(E$75=0,0,E$75/NFM!E$14*1000)</f>
        <v>3.5038507181455896</v>
      </c>
      <c r="F246" s="276">
        <f>IF(F$75=0,0,F$75/NFM!F$14*1000)</f>
        <v>3.3891782732250189</v>
      </c>
      <c r="G246" s="276">
        <f>IF(G$75=0,0,G$75/NFM!G$14*1000)</f>
        <v>3.5461903720335068</v>
      </c>
      <c r="H246" s="276">
        <f>IF(H$75=0,0,H$75/NFM!H$14*1000)</f>
        <v>3.5530421256166909</v>
      </c>
      <c r="I246" s="276">
        <f>IF(I$75=0,0,I$75/NFM!I$14*1000)</f>
        <v>3.6357898251662188</v>
      </c>
      <c r="J246" s="276">
        <f>IF(J$75=0,0,J$75/NFM!J$14*1000)</f>
        <v>3.3586694598443718</v>
      </c>
      <c r="K246" s="276">
        <f>IF(K$75=0,0,K$75/NFM!K$14*1000)</f>
        <v>3.2432686009583271</v>
      </c>
      <c r="L246" s="276">
        <f>IF(L$75=0,0,L$75/NFM!L$14*1000)</f>
        <v>3.0731537430630218</v>
      </c>
      <c r="M246" s="276">
        <f>IF(M$75=0,0,M$75/NFM!M$14*1000)</f>
        <v>3.1186574117263639</v>
      </c>
      <c r="N246" s="276">
        <f>IF(N$75=0,0,N$75/NFM!N$14*1000)</f>
        <v>3.2640306609732783</v>
      </c>
      <c r="O246" s="276">
        <f>IF(O$75=0,0,O$75/NFM!O$14*1000)</f>
        <v>3.0709355803534923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0.11830883137501426</v>
      </c>
      <c r="C247" s="276">
        <f>IF(C$76=0,0,C$76/NFM!C$14*1000)</f>
        <v>0.10100718441760029</v>
      </c>
      <c r="D247" s="276">
        <f>IF(D$76=0,0,D$76/NFM!D$14*1000)</f>
        <v>9.781785562877629E-2</v>
      </c>
      <c r="E247" s="276">
        <f>IF(E$76=0,0,E$76/NFM!E$14*1000)</f>
        <v>9.5925993617853061E-2</v>
      </c>
      <c r="F247" s="276">
        <f>IF(F$76=0,0,F$76/NFM!F$14*1000)</f>
        <v>9.2786570992731618E-2</v>
      </c>
      <c r="G247" s="276">
        <f>IF(G$76=0,0,G$76/NFM!G$14*1000)</f>
        <v>9.7085139282250529E-2</v>
      </c>
      <c r="H247" s="276">
        <f>IF(H$76=0,0,H$76/NFM!H$14*1000)</f>
        <v>9.7272721837377063E-2</v>
      </c>
      <c r="I247" s="276">
        <f>IF(I$76=0,0,I$76/NFM!I$14*1000)</f>
        <v>9.9538130936507055E-2</v>
      </c>
      <c r="J247" s="276">
        <f>IF(J$76=0,0,J$76/NFM!J$14*1000)</f>
        <v>9.1951321870249333E-2</v>
      </c>
      <c r="K247" s="276">
        <f>IF(K$76=0,0,K$76/NFM!K$14*1000)</f>
        <v>8.8791957233032029E-2</v>
      </c>
      <c r="L247" s="276">
        <f>IF(L$76=0,0,L$76/NFM!L$14*1000)</f>
        <v>8.4134670697319197E-2</v>
      </c>
      <c r="M247" s="276">
        <f>IF(M$76=0,0,M$76/NFM!M$14*1000)</f>
        <v>8.5380438562709007E-2</v>
      </c>
      <c r="N247" s="276">
        <f>IF(N$76=0,0,N$76/NFM!N$14*1000)</f>
        <v>8.9360366505200406E-2</v>
      </c>
      <c r="O247" s="276">
        <f>IF(O$76=0,0,O$76/NFM!O$14*1000)</f>
        <v>8.4073943377854468E-2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0.51346935552908191</v>
      </c>
      <c r="C248" s="277">
        <f>IF(C$77=0,0,C$77/NFM!C$14*1000)</f>
        <v>0.46387951724558119</v>
      </c>
      <c r="D248" s="277">
        <f>IF(D$77=0,0,D$77/NFM!D$14*1000)</f>
        <v>0.4522354225355707</v>
      </c>
      <c r="E248" s="277">
        <f>IF(E$77=0,0,E$77/NFM!E$14*1000)</f>
        <v>0.44217592769790898</v>
      </c>
      <c r="F248" s="277">
        <f>IF(F$77=0,0,F$77/NFM!F$14*1000)</f>
        <v>0.43343828881663932</v>
      </c>
      <c r="G248" s="277">
        <f>IF(G$77=0,0,G$77/NFM!G$14*1000)</f>
        <v>0.45534016303086028</v>
      </c>
      <c r="H248" s="277">
        <f>IF(H$77=0,0,H$77/NFM!H$14*1000)</f>
        <v>0.45590311535569467</v>
      </c>
      <c r="I248" s="277">
        <f>IF(I$77=0,0,I$77/NFM!I$14*1000)</f>
        <v>0.46799127965164683</v>
      </c>
      <c r="J248" s="277">
        <f>IF(J$77=0,0,J$77/NFM!J$14*1000)</f>
        <v>0.42053307066545059</v>
      </c>
      <c r="K248" s="277">
        <f>IF(K$77=0,0,K$77/NFM!K$14*1000)</f>
        <v>0.41551337055232501</v>
      </c>
      <c r="L248" s="277">
        <f>IF(L$77=0,0,L$77/NFM!L$14*1000)</f>
        <v>0.3799090043434713</v>
      </c>
      <c r="M248" s="277">
        <f>IF(M$77=0,0,M$77/NFM!M$14*1000)</f>
        <v>0.39455220176727335</v>
      </c>
      <c r="N248" s="277">
        <f>IF(N$77=0,0,N$77/NFM!N$14*1000)</f>
        <v>0.40784305268176768</v>
      </c>
      <c r="O248" s="277">
        <f>IF(O$77=0,0,O$77/NFM!O$14*1000)</f>
        <v>0.38010656864491232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46.448865613742349</v>
      </c>
      <c r="C249" s="278">
        <f>IF(C$83=0,0,C$83/NFM!C$14*1000)</f>
        <v>40.674702029928724</v>
      </c>
      <c r="D249" s="278">
        <f>IF(D$83=0,0,D$83/NFM!D$14*1000)</f>
        <v>39.467019228260682</v>
      </c>
      <c r="E249" s="278">
        <f>IF(E$83=0,0,E$83/NFM!E$14*1000)</f>
        <v>38.755980264055232</v>
      </c>
      <c r="F249" s="278">
        <f>IF(F$83=0,0,F$83/NFM!F$14*1000)</f>
        <v>37.759035964361729</v>
      </c>
      <c r="G249" s="278">
        <f>IF(G$83=0,0,G$83/NFM!G$14*1000)</f>
        <v>39.818840811872832</v>
      </c>
      <c r="H249" s="278">
        <f>IF(H$83=0,0,H$83/NFM!H$14*1000)</f>
        <v>39.915989106727437</v>
      </c>
      <c r="I249" s="278">
        <f>IF(I$83=0,0,I$83/NFM!I$14*1000)</f>
        <v>40.874107660093657</v>
      </c>
      <c r="J249" s="278">
        <f>IF(J$83=0,0,J$83/NFM!J$14*1000)</f>
        <v>36.998509468641124</v>
      </c>
      <c r="K249" s="278">
        <f>IF(K$83=0,0,K$83/NFM!K$14*1000)</f>
        <v>36.275521469007735</v>
      </c>
      <c r="L249" s="278">
        <f>IF(L$83=0,0,L$83/NFM!L$14*1000)</f>
        <v>33.672209823186272</v>
      </c>
      <c r="M249" s="278">
        <f>IF(M$83=0,0,M$83/NFM!M$14*1000)</f>
        <v>34.568899982840264</v>
      </c>
      <c r="N249" s="278">
        <f>IF(N$83=0,0,N$83/NFM!N$14*1000)</f>
        <v>35.874436479454666</v>
      </c>
      <c r="O249" s="278">
        <f>IF(O$83=0,0,O$83/NFM!O$14*1000)</f>
        <v>33.518395133884205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89.085682823647545</v>
      </c>
      <c r="C250" s="278">
        <f>IF(C$90=0,0,C$90/NFM!C$14*1000)</f>
        <v>78.011240018583919</v>
      </c>
      <c r="D250" s="278">
        <f>IF(D$90=0,0,D$90/NFM!D$14*1000)</f>
        <v>75.694988682853932</v>
      </c>
      <c r="E250" s="278">
        <f>IF(E$90=0,0,E$90/NFM!E$14*1000)</f>
        <v>74.33126556920007</v>
      </c>
      <c r="F250" s="278">
        <f>IF(F$90=0,0,F$90/NFM!F$14*1000)</f>
        <v>72.419195973918789</v>
      </c>
      <c r="G250" s="278">
        <f>IF(G$90=0,0,G$90/NFM!G$14*1000)</f>
        <v>76.369757928432932</v>
      </c>
      <c r="H250" s="278">
        <f>IF(H$90=0,0,H$90/NFM!H$14*1000)</f>
        <v>76.55608157849241</v>
      </c>
      <c r="I250" s="278">
        <f>IF(I$90=0,0,I$90/NFM!I$14*1000)</f>
        <v>78.393686101763777</v>
      </c>
      <c r="J250" s="278">
        <f>IF(J$90=0,0,J$90/NFM!J$14*1000)</f>
        <v>70.960559228295097</v>
      </c>
      <c r="K250" s="278">
        <f>IF(K$90=0,0,K$90/NFM!K$14*1000)</f>
        <v>69.573918698551196</v>
      </c>
      <c r="L250" s="278">
        <f>IF(L$90=0,0,L$90/NFM!L$14*1000)</f>
        <v>64.580948633376025</v>
      </c>
      <c r="M250" s="278">
        <f>IF(M$90=0,0,M$90/NFM!M$14*1000)</f>
        <v>66.300737784273736</v>
      </c>
      <c r="N250" s="278">
        <f>IF(N$90=0,0,N$90/NFM!N$14*1000)</f>
        <v>68.804665678213041</v>
      </c>
      <c r="O250" s="278">
        <f>IF(O$90=0,0,O$90/NFM!O$14*1000)</f>
        <v>64.2859427932177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65.726348948853826</v>
      </c>
      <c r="C251" s="279">
        <f>IF(C$97=0,0,C$97/NFM!C$14*1000)</f>
        <v>53.116783009333162</v>
      </c>
      <c r="D251" s="279">
        <f>IF(D$97=0,0,D$97/NFM!D$14*1000)</f>
        <v>51.212997255028696</v>
      </c>
      <c r="E251" s="279">
        <f>IF(E$97=0,0,E$97/NFM!E$14*1000)</f>
        <v>50.07126967852934</v>
      </c>
      <c r="F251" s="279">
        <f>IF(F$97=0,0,F$97/NFM!F$14*1000)</f>
        <v>47.634771620097688</v>
      </c>
      <c r="G251" s="279">
        <f>IF(G$97=0,0,G$97/NFM!G$14*1000)</f>
        <v>48.933662287220926</v>
      </c>
      <c r="H251" s="279">
        <f>IF(H$97=0,0,H$97/NFM!H$14*1000)</f>
        <v>48.969547304932568</v>
      </c>
      <c r="I251" s="279">
        <f>IF(I$97=0,0,I$97/NFM!I$14*1000)</f>
        <v>50.025365524869457</v>
      </c>
      <c r="J251" s="279">
        <f>IF(J$97=0,0,J$97/NFM!J$14*1000)</f>
        <v>48.442332197982026</v>
      </c>
      <c r="K251" s="279">
        <f>IF(K$97=0,0,K$97/NFM!K$14*1000)</f>
        <v>45.168719960568595</v>
      </c>
      <c r="L251" s="279">
        <f>IF(L$97=0,0,L$97/NFM!L$14*1000)</f>
        <v>44.857656804562183</v>
      </c>
      <c r="M251" s="279">
        <f>IF(M$97=0,0,M$97/NFM!M$14*1000)</f>
        <v>44.35117722670379</v>
      </c>
      <c r="N251" s="279">
        <f>IF(N$97=0,0,N$97/NFM!N$14*1000)</f>
        <v>47.316143839315892</v>
      </c>
      <c r="O251" s="279">
        <f>IF(O$97=0,0,O$97/NFM!O$14*1000)</f>
        <v>45.202710017059516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484.57885199007842</v>
      </c>
      <c r="C253" s="274">
        <f t="shared" si="60"/>
        <v>360.63686172125898</v>
      </c>
      <c r="D253" s="274">
        <f t="shared" si="60"/>
        <v>343.16606763639641</v>
      </c>
      <c r="E253" s="274">
        <f t="shared" si="60"/>
        <v>340.71623825152579</v>
      </c>
      <c r="F253" s="274">
        <f t="shared" si="60"/>
        <v>324.39894058574964</v>
      </c>
      <c r="G253" s="274">
        <f t="shared" si="60"/>
        <v>349.02267328608002</v>
      </c>
      <c r="H253" s="274">
        <f t="shared" si="60"/>
        <v>343.35380779198039</v>
      </c>
      <c r="I253" s="274">
        <f t="shared" si="60"/>
        <v>351.3502617380517</v>
      </c>
      <c r="J253" s="274">
        <f t="shared" si="60"/>
        <v>335.98800817173145</v>
      </c>
      <c r="K253" s="274">
        <f t="shared" si="60"/>
        <v>324.44376269531369</v>
      </c>
      <c r="L253" s="274">
        <f t="shared" si="60"/>
        <v>317.40790103261531</v>
      </c>
      <c r="M253" s="274">
        <f t="shared" si="60"/>
        <v>322.10770623845065</v>
      </c>
      <c r="N253" s="274">
        <f t="shared" si="60"/>
        <v>329.87940132470453</v>
      </c>
      <c r="O253" s="274">
        <f t="shared" si="60"/>
        <v>321.8936436867661</v>
      </c>
      <c r="P253" s="274">
        <f t="shared" si="60"/>
        <v>327.39304799575638</v>
      </c>
      <c r="Q253" s="274">
        <f t="shared" si="60"/>
        <v>340.51101480497834</v>
      </c>
      <c r="R253" s="274">
        <f t="shared" si="60"/>
        <v>339.91740167738322</v>
      </c>
      <c r="S253" s="274">
        <f t="shared" si="60"/>
        <v>330.48443377309752</v>
      </c>
      <c r="T253" s="274">
        <f t="shared" si="60"/>
        <v>329.63322289609982</v>
      </c>
      <c r="U253" s="274">
        <f t="shared" si="60"/>
        <v>339.51097106880587</v>
      </c>
      <c r="V253" s="274">
        <f t="shared" si="60"/>
        <v>321.02645681377589</v>
      </c>
      <c r="W253" s="274">
        <f t="shared" si="60"/>
        <v>323.77942243921285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0.78041017147226355</v>
      </c>
      <c r="C254" s="275">
        <f>IF(C$116=0,0,C$116/NFM!C$15*1000)</f>
        <v>0.5808026370517988</v>
      </c>
      <c r="D254" s="275">
        <f>IF(D$116=0,0,D$116/NFM!D$15*1000)</f>
        <v>0.55266606990237277</v>
      </c>
      <c r="E254" s="275">
        <f>IF(E$116=0,0,E$116/NFM!E$15*1000)</f>
        <v>0.5487206402526823</v>
      </c>
      <c r="F254" s="275">
        <f>IF(F$116=0,0,F$116/NFM!F$15*1000)</f>
        <v>0.52244176940130571</v>
      </c>
      <c r="G254" s="275">
        <f>IF(G$116=0,0,G$116/NFM!G$15*1000)</f>
        <v>0.56209808411631113</v>
      </c>
      <c r="H254" s="275">
        <f>IF(H$116=0,0,H$116/NFM!H$15*1000)</f>
        <v>0.55296842384716893</v>
      </c>
      <c r="I254" s="275">
        <f>IF(I$116=0,0,I$116/NFM!I$15*1000)</f>
        <v>0.56584664577052368</v>
      </c>
      <c r="J254" s="275">
        <f>IF(J$116=0,0,J$116/NFM!J$15*1000)</f>
        <v>0.54110586541943484</v>
      </c>
      <c r="K254" s="275">
        <f>IF(K$116=0,0,K$116/NFM!K$15*1000)</f>
        <v>0.52251395503205955</v>
      </c>
      <c r="L254" s="275">
        <f>IF(L$116=0,0,L$116/NFM!L$15*1000)</f>
        <v>0.51118275891313714</v>
      </c>
      <c r="M254" s="275">
        <f>IF(M$116=0,0,M$116/NFM!M$15*1000)</f>
        <v>0.5187517557268756</v>
      </c>
      <c r="N254" s="275">
        <f>IF(N$116=0,0,N$116/NFM!N$15*1000)</f>
        <v>0.53126800539440588</v>
      </c>
      <c r="O254" s="275">
        <f>IF(O$116=0,0,O$116/NFM!O$15*1000)</f>
        <v>0.51840700978465015</v>
      </c>
      <c r="P254" s="275">
        <f>IF(P$116=0,0,P$116/NFM!P$15*1000)</f>
        <v>0.5272637542388281</v>
      </c>
      <c r="Q254" s="275">
        <f>IF(Q$116=0,0,Q$116/NFM!Q$15*1000)</f>
        <v>0.54839012961637668</v>
      </c>
      <c r="R254" s="275">
        <f>IF(R$116=0,0,R$116/NFM!R$15*1000)</f>
        <v>0.54743412066021857</v>
      </c>
      <c r="S254" s="275">
        <f>IF(S$116=0,0,S$116/NFM!S$15*1000)</f>
        <v>0.53224240507089271</v>
      </c>
      <c r="T254" s="275">
        <f>IF(T$116=0,0,T$116/NFM!T$15*1000)</f>
        <v>0.53087153710200485</v>
      </c>
      <c r="U254" s="275">
        <f>IF(U$116=0,0,U$116/NFM!U$15*1000)</f>
        <v>0.5467795675774777</v>
      </c>
      <c r="V254" s="275">
        <f>IF(V$116=0,0,V$116/NFM!V$15*1000)</f>
        <v>0.51701041260995551</v>
      </c>
      <c r="W254" s="275">
        <f>IF(W$116=0,0,W$116/NFM!W$15*1000)</f>
        <v>0.52144404062852656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0.3895346219064425</v>
      </c>
      <c r="C255" s="276">
        <f>IF(C$117=0,0,C$117/NFM!C$15*1000)</f>
        <v>0.28990234096952455</v>
      </c>
      <c r="D255" s="276">
        <f>IF(D$117=0,0,D$117/NFM!D$15*1000)</f>
        <v>0.27585823000461973</v>
      </c>
      <c r="E255" s="276">
        <f>IF(E$117=0,0,E$117/NFM!E$15*1000)</f>
        <v>0.27388890476639094</v>
      </c>
      <c r="F255" s="276">
        <f>IF(F$117=0,0,F$117/NFM!F$15*1000)</f>
        <v>0.26077204597160147</v>
      </c>
      <c r="G255" s="276">
        <f>IF(G$117=0,0,G$117/NFM!G$15*1000)</f>
        <v>0.28056613390560486</v>
      </c>
      <c r="H255" s="276">
        <f>IF(H$117=0,0,H$117/NFM!H$15*1000)</f>
        <v>0.2760091472195324</v>
      </c>
      <c r="I255" s="276">
        <f>IF(I$117=0,0,I$117/NFM!I$15*1000)</f>
        <v>0.28243719427878256</v>
      </c>
      <c r="J255" s="276">
        <f>IF(J$117=0,0,J$117/NFM!J$15*1000)</f>
        <v>0.27008805933407704</v>
      </c>
      <c r="K255" s="276">
        <f>IF(K$117=0,0,K$117/NFM!K$15*1000)</f>
        <v>0.26080807677105877</v>
      </c>
      <c r="L255" s="276">
        <f>IF(L$117=0,0,L$117/NFM!L$15*1000)</f>
        <v>0.25515221353749123</v>
      </c>
      <c r="M255" s="276">
        <f>IF(M$117=0,0,M$117/NFM!M$15*1000)</f>
        <v>0.25893020928873628</v>
      </c>
      <c r="N255" s="276">
        <f>IF(N$117=0,0,N$117/NFM!N$15*1000)</f>
        <v>0.26517758119667828</v>
      </c>
      <c r="O255" s="276">
        <f>IF(O$117=0,0,O$117/NFM!O$15*1000)</f>
        <v>0.25875813249480462</v>
      </c>
      <c r="P255" s="276">
        <f>IF(P$117=0,0,P$117/NFM!P$15*1000)</f>
        <v>0.26317889574007547</v>
      </c>
      <c r="Q255" s="276">
        <f>IF(Q$117=0,0,Q$117/NFM!Q$15*1000)</f>
        <v>0.27372393339562262</v>
      </c>
      <c r="R255" s="276">
        <f>IF(R$117=0,0,R$117/NFM!R$15*1000)</f>
        <v>0.27324675024131601</v>
      </c>
      <c r="S255" s="276">
        <f>IF(S$117=0,0,S$117/NFM!S$15*1000)</f>
        <v>0.26566394391136455</v>
      </c>
      <c r="T255" s="276">
        <f>IF(T$117=0,0,T$117/NFM!T$15*1000)</f>
        <v>0.26497968766322127</v>
      </c>
      <c r="U255" s="276">
        <f>IF(U$117=0,0,U$117/NFM!U$15*1000)</f>
        <v>0.27292003603778098</v>
      </c>
      <c r="V255" s="276">
        <f>IF(V$117=0,0,V$117/NFM!V$15*1000)</f>
        <v>0.25806103374816214</v>
      </c>
      <c r="W255" s="276">
        <f>IF(W$117=0,0,W$117/NFM!W$15*1000)</f>
        <v>0.26027403875119764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9.9022098235889864</v>
      </c>
      <c r="C256" s="276">
        <f>IF(C$118=0,0,C$118/NFM!C$15*1000)</f>
        <v>7.3694959245993301</v>
      </c>
      <c r="D256" s="276">
        <f>IF(D$118=0,0,D$118/NFM!D$15*1000)</f>
        <v>7.0124859805803981</v>
      </c>
      <c r="E256" s="276">
        <f>IF(E$118=0,0,E$118/NFM!E$15*1000)</f>
        <v>6.962424521025433</v>
      </c>
      <c r="F256" s="276">
        <f>IF(F$118=0,0,F$118/NFM!F$15*1000)</f>
        <v>6.628985897837806</v>
      </c>
      <c r="G256" s="276">
        <f>IF(G$118=0,0,G$118/NFM!G$15*1000)</f>
        <v>7.1321637951702508</v>
      </c>
      <c r="H256" s="276">
        <f>IF(H$118=0,0,H$118/NFM!H$15*1000)</f>
        <v>7.0163223890637907</v>
      </c>
      <c r="I256" s="276">
        <f>IF(I$118=0,0,I$118/NFM!I$15*1000)</f>
        <v>7.1797273013796126</v>
      </c>
      <c r="J256" s="276">
        <f>IF(J$118=0,0,J$118/NFM!J$15*1000)</f>
        <v>6.8658046909481865</v>
      </c>
      <c r="K256" s="276">
        <f>IF(K$118=0,0,K$118/NFM!K$15*1000)</f>
        <v>6.6299018229347659</v>
      </c>
      <c r="L256" s="276">
        <f>IF(L$118=0,0,L$118/NFM!L$15*1000)</f>
        <v>6.4861262986996948</v>
      </c>
      <c r="M256" s="276">
        <f>IF(M$118=0,0,M$118/NFM!M$15*1000)</f>
        <v>6.5821652758215849</v>
      </c>
      <c r="N256" s="276">
        <f>IF(N$118=0,0,N$118/NFM!N$15*1000)</f>
        <v>6.7409773145966518</v>
      </c>
      <c r="O256" s="276">
        <f>IF(O$118=0,0,O$118/NFM!O$15*1000)</f>
        <v>6.5777909778171004</v>
      </c>
      <c r="P256" s="276">
        <f>IF(P$118=0,0,P$118/NFM!P$15*1000)</f>
        <v>6.6901695002211969</v>
      </c>
      <c r="Q256" s="276">
        <f>IF(Q$118=0,0,Q$118/NFM!Q$15*1000)</f>
        <v>6.9582308472507126</v>
      </c>
      <c r="R256" s="276">
        <f>IF(R$118=0,0,R$118/NFM!R$15*1000)</f>
        <v>6.9461005577911994</v>
      </c>
      <c r="S256" s="276">
        <f>IF(S$118=0,0,S$118/NFM!S$15*1000)</f>
        <v>6.7533409541304747</v>
      </c>
      <c r="T256" s="276">
        <f>IF(T$118=0,0,T$118/NFM!T$15*1000)</f>
        <v>6.7359467391848149</v>
      </c>
      <c r="U256" s="276">
        <f>IF(U$118=0,0,U$118/NFM!U$15*1000)</f>
        <v>6.9377952816647381</v>
      </c>
      <c r="V256" s="276">
        <f>IF(V$118=0,0,V$118/NFM!V$15*1000)</f>
        <v>6.5600702986558259</v>
      </c>
      <c r="W256" s="276">
        <f>IF(W$118=0,0,W$118/NFM!W$15*1000)</f>
        <v>6.616326247802168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0.26013672382408792</v>
      </c>
      <c r="C257" s="276">
        <f>IF(C$119=0,0,C$119/NFM!C$15*1000)</f>
        <v>0.19360087901726636</v>
      </c>
      <c r="D257" s="276">
        <f>IF(D$119=0,0,D$119/NFM!D$15*1000)</f>
        <v>0.18422202330079096</v>
      </c>
      <c r="E257" s="276">
        <f>IF(E$119=0,0,E$119/NFM!E$15*1000)</f>
        <v>0.18290688008422748</v>
      </c>
      <c r="F257" s="276">
        <f>IF(F$119=0,0,F$119/NFM!F$15*1000)</f>
        <v>0.17414725646710189</v>
      </c>
      <c r="G257" s="276">
        <f>IF(G$119=0,0,G$119/NFM!G$15*1000)</f>
        <v>0.18736602803877048</v>
      </c>
      <c r="H257" s="276">
        <f>IF(H$119=0,0,H$119/NFM!H$15*1000)</f>
        <v>0.18432280794905639</v>
      </c>
      <c r="I257" s="276">
        <f>IF(I$119=0,0,I$119/NFM!I$15*1000)</f>
        <v>0.18861554859017463</v>
      </c>
      <c r="J257" s="276">
        <f>IF(J$119=0,0,J$119/NFM!J$15*1000)</f>
        <v>0.18036862180647822</v>
      </c>
      <c r="K257" s="276">
        <f>IF(K$119=0,0,K$119/NFM!K$15*1000)</f>
        <v>0.17417131834401989</v>
      </c>
      <c r="L257" s="276">
        <f>IF(L$119=0,0,L$119/NFM!L$15*1000)</f>
        <v>0.17039425297104574</v>
      </c>
      <c r="M257" s="276">
        <f>IF(M$119=0,0,M$119/NFM!M$15*1000)</f>
        <v>0.17291725190895851</v>
      </c>
      <c r="N257" s="276">
        <f>IF(N$119=0,0,N$119/NFM!N$15*1000)</f>
        <v>0.17708933513146863</v>
      </c>
      <c r="O257" s="276">
        <f>IF(O$119=0,0,O$119/NFM!O$15*1000)</f>
        <v>0.17280233659488334</v>
      </c>
      <c r="P257" s="276">
        <f>IF(P$119=0,0,P$119/NFM!P$15*1000)</f>
        <v>0.17575458474627614</v>
      </c>
      <c r="Q257" s="276">
        <f>IF(Q$119=0,0,Q$119/NFM!Q$15*1000)</f>
        <v>0.18279670987212554</v>
      </c>
      <c r="R257" s="276">
        <f>IF(R$119=0,0,R$119/NFM!R$15*1000)</f>
        <v>0.18247804022007297</v>
      </c>
      <c r="S257" s="276">
        <f>IF(S$119=0,0,S$119/NFM!S$15*1000)</f>
        <v>0.17741413502363099</v>
      </c>
      <c r="T257" s="276">
        <f>IF(T$119=0,0,T$119/NFM!T$15*1000)</f>
        <v>0.17695717903400157</v>
      </c>
      <c r="U257" s="276">
        <f>IF(U$119=0,0,U$119/NFM!U$15*1000)</f>
        <v>0.1822598558591593</v>
      </c>
      <c r="V257" s="276">
        <f>IF(V$119=0,0,V$119/NFM!V$15*1000)</f>
        <v>0.17233680420331851</v>
      </c>
      <c r="W257" s="276">
        <f>IF(W$119=0,0,W$119/NFM!W$15*1000)</f>
        <v>0.17381468020950885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1.1032811325852807</v>
      </c>
      <c r="C258" s="277">
        <f>IF(C$120=0,0,C$120/NFM!C$15*1000)</f>
        <v>0.88243589630134656</v>
      </c>
      <c r="D258" s="277">
        <f>IF(D$120=0,0,D$120/NFM!D$15*1000)</f>
        <v>0.84537885363955378</v>
      </c>
      <c r="E258" s="277">
        <f>IF(E$120=0,0,E$120/NFM!E$15*1000)</f>
        <v>0.83878277166596238</v>
      </c>
      <c r="F258" s="277">
        <f>IF(F$120=0,0,F$120/NFM!F$15*1000)</f>
        <v>0.8113138693862737</v>
      </c>
      <c r="G258" s="277">
        <f>IF(G$120=0,0,G$120/NFM!G$15*1000)</f>
        <v>0.87881786633981962</v>
      </c>
      <c r="H258" s="277">
        <f>IF(H$120=0,0,H$120/NFM!H$15*1000)</f>
        <v>0.86423816922074626</v>
      </c>
      <c r="I258" s="277">
        <f>IF(I$120=0,0,I$120/NFM!I$15*1000)</f>
        <v>0.88658549057341218</v>
      </c>
      <c r="J258" s="277">
        <f>IF(J$120=0,0,J$120/NFM!J$15*1000)</f>
        <v>0.81897093517917041</v>
      </c>
      <c r="K258" s="277">
        <f>IF(K$120=0,0,K$120/NFM!K$15*1000)</f>
        <v>0.80673286445735881</v>
      </c>
      <c r="L258" s="277">
        <f>IF(L$120=0,0,L$120/NFM!L$15*1000)</f>
        <v>0.76331678382023305</v>
      </c>
      <c r="M258" s="277">
        <f>IF(M$120=0,0,M$120/NFM!M$15*1000)</f>
        <v>0.80114704477752385</v>
      </c>
      <c r="N258" s="277">
        <f>IF(N$120=0,0,N$120/NFM!N$15*1000)</f>
        <v>0.80974541078228712</v>
      </c>
      <c r="O258" s="277">
        <f>IF(O$120=0,0,O$120/NFM!O$15*1000)</f>
        <v>0.78631670606927073</v>
      </c>
      <c r="P258" s="277">
        <f>IF(P$120=0,0,P$120/NFM!P$15*1000)</f>
        <v>0.79775486927248296</v>
      </c>
      <c r="Q258" s="277">
        <f>IF(Q$120=0,0,Q$120/NFM!Q$15*1000)</f>
        <v>0.82209857045326673</v>
      </c>
      <c r="R258" s="277">
        <f>IF(R$120=0,0,R$120/NFM!R$15*1000)</f>
        <v>0.8255199836464967</v>
      </c>
      <c r="S258" s="277">
        <f>IF(S$120=0,0,S$120/NFM!S$15*1000)</f>
        <v>0.80607240258021351</v>
      </c>
      <c r="T258" s="277">
        <f>IF(T$120=0,0,T$120/NFM!T$15*1000)</f>
        <v>0.8039234667608629</v>
      </c>
      <c r="U258" s="277">
        <f>IF(U$120=0,0,U$120/NFM!U$15*1000)</f>
        <v>0.81424705968141553</v>
      </c>
      <c r="V258" s="277">
        <f>IF(V$120=0,0,V$120/NFM!V$15*1000)</f>
        <v>0.77631770217916263</v>
      </c>
      <c r="W258" s="277">
        <f>IF(W$120=0,0,W$120/NFM!W$15*1000)</f>
        <v>0.77500261318159491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281.25065493942418</v>
      </c>
      <c r="C259" s="278">
        <f>IF(C$126=0,0,C$126/NFM!C$15*1000)</f>
        <v>207.26322341101115</v>
      </c>
      <c r="D259" s="278">
        <f>IF(D$126=0,0,D$126/NFM!D$15*1000)</f>
        <v>197.1743803091446</v>
      </c>
      <c r="E259" s="278">
        <f>IF(E$126=0,0,E$126/NFM!E$15*1000)</f>
        <v>195.50476190350929</v>
      </c>
      <c r="F259" s="278">
        <f>IF(F$126=0,0,F$126/NFM!F$15*1000)</f>
        <v>185.85001288895756</v>
      </c>
      <c r="G259" s="278">
        <f>IF(G$126=0,0,G$126/NFM!G$15*1000)</f>
        <v>199.67387989891611</v>
      </c>
      <c r="H259" s="278">
        <f>IF(H$126=0,0,H$126/NFM!H$15*1000)</f>
        <v>196.38933299707801</v>
      </c>
      <c r="I259" s="278">
        <f>IF(I$126=0,0,I$126/NFM!I$15*1000)</f>
        <v>201.04693185848697</v>
      </c>
      <c r="J259" s="278">
        <f>IF(J$126=0,0,J$126/NFM!J$15*1000)</f>
        <v>193.00394752282807</v>
      </c>
      <c r="K259" s="278">
        <f>IF(K$126=0,0,K$126/NFM!K$15*1000)</f>
        <v>186.9129888050885</v>
      </c>
      <c r="L259" s="278">
        <f>IF(L$126=0,0,L$126/NFM!L$15*1000)</f>
        <v>182.40239624405189</v>
      </c>
      <c r="M259" s="278">
        <f>IF(M$126=0,0,M$126/NFM!M$15*1000)</f>
        <v>183.80337562255198</v>
      </c>
      <c r="N259" s="278">
        <f>IF(N$126=0,0,N$126/NFM!N$15*1000)</f>
        <v>188.25491677982077</v>
      </c>
      <c r="O259" s="278">
        <f>IF(O$126=0,0,O$126/NFM!O$15*1000)</f>
        <v>183.0316047601176</v>
      </c>
      <c r="P259" s="278">
        <f>IF(P$126=0,0,P$126/NFM!P$15*1000)</f>
        <v>186.16798740771475</v>
      </c>
      <c r="Q259" s="278">
        <f>IF(Q$126=0,0,Q$126/NFM!Q$15*1000)</f>
        <v>193.59658138698353</v>
      </c>
      <c r="R259" s="278">
        <f>IF(R$126=0,0,R$126/NFM!R$15*1000)</f>
        <v>193.57087605000615</v>
      </c>
      <c r="S259" s="278">
        <f>IF(S$126=0,0,S$126/NFM!S$15*1000)</f>
        <v>188.52852884986342</v>
      </c>
      <c r="T259" s="278">
        <f>IF(T$126=0,0,T$126/NFM!T$15*1000)</f>
        <v>187.7246469124681</v>
      </c>
      <c r="U259" s="278">
        <f>IF(U$126=0,0,U$126/NFM!U$15*1000)</f>
        <v>193.49150624478415</v>
      </c>
      <c r="V259" s="278">
        <f>IF(V$126=0,0,V$126/NFM!V$15*1000)</f>
        <v>183.36659058398405</v>
      </c>
      <c r="W259" s="278">
        <f>IF(W$126=0,0,W$126/NFM!W$15*1000)</f>
        <v>184.519453885524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126.69745070395172</v>
      </c>
      <c r="C260" s="278">
        <f>IF(C$134=0,0,C$134/NFM!C$15*1000)</f>
        <v>98.225320050376538</v>
      </c>
      <c r="D260" s="278">
        <f>IF(D$134=0,0,D$134/NFM!D$15*1000)</f>
        <v>93.657429375020371</v>
      </c>
      <c r="E260" s="278">
        <f>IF(E$134=0,0,E$134/NFM!E$15*1000)</f>
        <v>93.328489020559729</v>
      </c>
      <c r="F260" s="278">
        <f>IF(F$134=0,0,F$134/NFM!F$15*1000)</f>
        <v>89.722967189078432</v>
      </c>
      <c r="G260" s="278">
        <f>IF(G$134=0,0,G$134/NFM!G$15*1000)</f>
        <v>97.560189313220249</v>
      </c>
      <c r="H260" s="278">
        <f>IF(H$134=0,0,H$134/NFM!H$15*1000)</f>
        <v>96.056969567822421</v>
      </c>
      <c r="I260" s="278">
        <f>IF(I$134=0,0,I$134/NFM!I$15*1000)</f>
        <v>98.299712139242899</v>
      </c>
      <c r="J260" s="278">
        <f>IF(J$134=0,0,J$134/NFM!J$15*1000)</f>
        <v>91.468944123570054</v>
      </c>
      <c r="K260" s="278">
        <f>IF(K$134=0,0,K$134/NFM!K$15*1000)</f>
        <v>89.408644998050235</v>
      </c>
      <c r="L260" s="278">
        <f>IF(L$134=0,0,L$134/NFM!L$15*1000)</f>
        <v>85.885123874499783</v>
      </c>
      <c r="M260" s="278">
        <f>IF(M$134=0,0,M$134/NFM!M$15*1000)</f>
        <v>89.107534310733485</v>
      </c>
      <c r="N260" s="278">
        <f>IF(N$134=0,0,N$134/NFM!N$15*1000)</f>
        <v>90.419399206478673</v>
      </c>
      <c r="O260" s="278">
        <f>IF(O$134=0,0,O$134/NFM!O$15*1000)</f>
        <v>88.023056946286715</v>
      </c>
      <c r="P260" s="278">
        <f>IF(P$134=0,0,P$134/NFM!P$15*1000)</f>
        <v>89.15424368342633</v>
      </c>
      <c r="Q260" s="278">
        <f>IF(Q$134=0,0,Q$134/NFM!Q$15*1000)</f>
        <v>92.003974088293631</v>
      </c>
      <c r="R260" s="278">
        <f>IF(R$134=0,0,R$134/NFM!R$15*1000)</f>
        <v>92.399753921173669</v>
      </c>
      <c r="S260" s="278">
        <f>IF(S$134=0,0,S$134/NFM!S$15*1000)</f>
        <v>90.247490157208958</v>
      </c>
      <c r="T260" s="278">
        <f>IF(T$134=0,0,T$134/NFM!T$15*1000)</f>
        <v>90.020221542106484</v>
      </c>
      <c r="U260" s="278">
        <f>IF(U$134=0,0,U$134/NFM!U$15*1000)</f>
        <v>91.673221447388954</v>
      </c>
      <c r="V260" s="278">
        <f>IF(V$134=0,0,V$134/NFM!V$15*1000)</f>
        <v>86.865665420442781</v>
      </c>
      <c r="W260" s="278">
        <f>IF(W$134=0,0,W$134/NFM!W$15*1000)</f>
        <v>87.272510640619728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64.195173873325416</v>
      </c>
      <c r="C261" s="279">
        <f>IF(C$141=0,0,C$141/NFM!C$15*1000)</f>
        <v>45.832080581932011</v>
      </c>
      <c r="D261" s="279">
        <f>IF(D$141=0,0,D$141/NFM!D$15*1000)</f>
        <v>43.463646794803708</v>
      </c>
      <c r="E261" s="279">
        <f>IF(E$141=0,0,E$141/NFM!E$15*1000)</f>
        <v>43.076263609662071</v>
      </c>
      <c r="F261" s="279">
        <f>IF(F$141=0,0,F$141/NFM!F$15*1000)</f>
        <v>40.428299668649572</v>
      </c>
      <c r="G261" s="279">
        <f>IF(G$141=0,0,G$141/NFM!G$15*1000)</f>
        <v>42.747592166372904</v>
      </c>
      <c r="H261" s="279">
        <f>IF(H$141=0,0,H$141/NFM!H$15*1000)</f>
        <v>42.013644289779606</v>
      </c>
      <c r="I261" s="279">
        <f>IF(I$141=0,0,I$141/NFM!I$15*1000)</f>
        <v>42.900405559729322</v>
      </c>
      <c r="J261" s="279">
        <f>IF(J$141=0,0,J$141/NFM!J$15*1000)</f>
        <v>42.838778352646003</v>
      </c>
      <c r="K261" s="279">
        <f>IF(K$141=0,0,K$141/NFM!K$15*1000)</f>
        <v>39.728000854635695</v>
      </c>
      <c r="L261" s="279">
        <f>IF(L$141=0,0,L$141/NFM!L$15*1000)</f>
        <v>40.934208606122084</v>
      </c>
      <c r="M261" s="279">
        <f>IF(M$141=0,0,M$141/NFM!M$15*1000)</f>
        <v>40.862884767641503</v>
      </c>
      <c r="N261" s="279">
        <f>IF(N$141=0,0,N$141/NFM!N$15*1000)</f>
        <v>42.680827691303563</v>
      </c>
      <c r="O261" s="279">
        <f>IF(O$141=0,0,O$141/NFM!O$15*1000)</f>
        <v>42.524906817601092</v>
      </c>
      <c r="P261" s="279">
        <f>IF(P$141=0,0,P$141/NFM!P$15*1000)</f>
        <v>43.616695300396444</v>
      </c>
      <c r="Q261" s="279">
        <f>IF(Q$141=0,0,Q$141/NFM!Q$15*1000)</f>
        <v>46.125219139113092</v>
      </c>
      <c r="R261" s="279">
        <f>IF(R$141=0,0,R$141/NFM!R$15*1000)</f>
        <v>45.171992253644071</v>
      </c>
      <c r="S261" s="279">
        <f>IF(S$141=0,0,S$141/NFM!S$15*1000)</f>
        <v>43.173680925308574</v>
      </c>
      <c r="T261" s="279">
        <f>IF(T$141=0,0,T$141/NFM!T$15*1000)</f>
        <v>43.375675831780292</v>
      </c>
      <c r="U261" s="279">
        <f>IF(U$141=0,0,U$141/NFM!U$15*1000)</f>
        <v>45.592241575812245</v>
      </c>
      <c r="V261" s="279">
        <f>IF(V$141=0,0,V$141/NFM!V$15*1000)</f>
        <v>42.51040455795259</v>
      </c>
      <c r="W261" s="279">
        <f>IF(W$141=0,0,W$141/NFM!W$15*1000)</f>
        <v>43.640596292496113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SE: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89.842929811759092</v>
      </c>
      <c r="C34" s="225">
        <v>77.818852764438205</v>
      </c>
      <c r="D34" s="225">
        <v>74.589089733058543</v>
      </c>
      <c r="E34" s="225">
        <v>75.688306136000861</v>
      </c>
      <c r="F34" s="225">
        <v>73.430068710084853</v>
      </c>
      <c r="G34" s="225">
        <v>79.636626306667992</v>
      </c>
      <c r="H34" s="225">
        <v>78.929032128855098</v>
      </c>
      <c r="I34" s="225">
        <v>78.251657972264155</v>
      </c>
      <c r="J34" s="225">
        <v>83.601827123756053</v>
      </c>
      <c r="K34" s="225">
        <v>50.299939641732642</v>
      </c>
      <c r="L34" s="225">
        <v>65.510968795198394</v>
      </c>
      <c r="M34" s="225">
        <v>79.523493497129948</v>
      </c>
      <c r="N34" s="225">
        <v>92.683193640408192</v>
      </c>
      <c r="O34" s="225">
        <v>92.308341080714968</v>
      </c>
      <c r="P34" s="225">
        <v>80.993121572388304</v>
      </c>
      <c r="Q34" s="225">
        <v>86.409520103971659</v>
      </c>
      <c r="R34" s="225">
        <v>90.783983898287573</v>
      </c>
      <c r="S34" s="225">
        <v>90.167847365538009</v>
      </c>
      <c r="T34" s="225">
        <v>92.705910417806834</v>
      </c>
      <c r="U34" s="225">
        <v>91.576467687401561</v>
      </c>
      <c r="V34" s="225">
        <v>84.483810785900531</v>
      </c>
      <c r="W34" s="225">
        <v>91.774847391604823</v>
      </c>
      <c r="DA34" s="89" t="s">
        <v>673</v>
      </c>
    </row>
    <row r="35" spans="1:105" ht="12" customHeight="1" x14ac:dyDescent="0.25">
      <c r="A35" s="55" t="s">
        <v>92</v>
      </c>
      <c r="B35" s="261">
        <v>8.7768478205457759E-2</v>
      </c>
      <c r="C35" s="261">
        <v>7.5676478566365737E-2</v>
      </c>
      <c r="D35" s="261">
        <v>7.2423079973340923E-2</v>
      </c>
      <c r="E35" s="261">
        <v>7.3532165030944258E-2</v>
      </c>
      <c r="F35" s="261">
        <v>7.1266202021607217E-2</v>
      </c>
      <c r="G35" s="261">
        <v>7.7356267532423875E-2</v>
      </c>
      <c r="H35" s="261">
        <v>7.6672336091412607E-2</v>
      </c>
      <c r="I35" s="261">
        <v>7.5977092913520672E-2</v>
      </c>
      <c r="J35" s="261">
        <v>8.1304673216008774E-2</v>
      </c>
      <c r="K35" s="261">
        <v>4.8864758950950063E-2</v>
      </c>
      <c r="L35" s="261">
        <v>6.3778513159820541E-2</v>
      </c>
      <c r="M35" s="261">
        <v>7.7249878095822413E-2</v>
      </c>
      <c r="N35" s="261">
        <v>8.8702224701627683E-2</v>
      </c>
      <c r="O35" s="261">
        <v>8.949198161548988E-2</v>
      </c>
      <c r="P35" s="261">
        <v>7.874664743105711E-2</v>
      </c>
      <c r="Q35" s="261">
        <v>8.4076249574600248E-2</v>
      </c>
      <c r="R35" s="261">
        <v>8.837943618046451E-2</v>
      </c>
      <c r="S35" s="261">
        <v>8.7757339999477088E-2</v>
      </c>
      <c r="T35" s="261">
        <v>8.9961489575088135E-2</v>
      </c>
      <c r="U35" s="261">
        <v>8.9233908012954513E-2</v>
      </c>
      <c r="V35" s="261">
        <v>8.2266219840105417E-2</v>
      </c>
      <c r="W35" s="261">
        <v>8.8741250521623599E-2</v>
      </c>
      <c r="DA35" s="67" t="s">
        <v>674</v>
      </c>
    </row>
    <row r="36" spans="1:105" ht="12" customHeight="1" x14ac:dyDescent="0.25">
      <c r="A36" s="202" t="s">
        <v>93</v>
      </c>
      <c r="B36" s="226">
        <v>1.058381625055542E-2</v>
      </c>
      <c r="C36" s="226">
        <v>9.1256674379219787E-3</v>
      </c>
      <c r="D36" s="226">
        <v>8.7333469419714309E-3</v>
      </c>
      <c r="E36" s="226">
        <v>8.8670891771783743E-3</v>
      </c>
      <c r="F36" s="226">
        <v>8.5938414621475039E-3</v>
      </c>
      <c r="G36" s="226">
        <v>9.328229657524922E-3</v>
      </c>
      <c r="H36" s="226">
        <v>9.245755803042717E-3</v>
      </c>
      <c r="I36" s="226">
        <v>9.1619178899933987E-3</v>
      </c>
      <c r="J36" s="226">
        <v>9.8043595972498229E-3</v>
      </c>
      <c r="K36" s="226">
        <v>5.8924985420606146E-3</v>
      </c>
      <c r="L36" s="226">
        <v>7.6909168054277166E-3</v>
      </c>
      <c r="M36" s="226">
        <v>9.3154003790525929E-3</v>
      </c>
      <c r="N36" s="226">
        <v>1.091813808652182E-2</v>
      </c>
      <c r="O36" s="226">
        <v>1.0823596562855959E-2</v>
      </c>
      <c r="P36" s="226">
        <v>9.4958926461795948E-3</v>
      </c>
      <c r="Q36" s="226">
        <v>1.0138578162997861E-2</v>
      </c>
      <c r="R36" s="226">
        <v>1.0658422335404941E-2</v>
      </c>
      <c r="S36" s="226">
        <v>1.058247311771467E-2</v>
      </c>
      <c r="T36" s="226">
        <v>1.0882772919305891E-2</v>
      </c>
      <c r="U36" s="226">
        <v>1.0760529349924939E-2</v>
      </c>
      <c r="V36" s="226">
        <v>9.9203104829648312E-3</v>
      </c>
      <c r="W36" s="226">
        <v>1.078365331249545E-2</v>
      </c>
      <c r="DA36" s="174" t="s">
        <v>675</v>
      </c>
    </row>
    <row r="37" spans="1:105" ht="12" customHeight="1" x14ac:dyDescent="0.25">
      <c r="A37" s="202" t="s">
        <v>94</v>
      </c>
      <c r="B37" s="226">
        <v>1.700664864007956</v>
      </c>
      <c r="C37" s="226">
        <v>1.4663616227729741</v>
      </c>
      <c r="D37" s="226">
        <v>1.4033214426434051</v>
      </c>
      <c r="E37" s="226">
        <v>1.4248118686736559</v>
      </c>
      <c r="F37" s="226">
        <v>1.3809049472832671</v>
      </c>
      <c r="G37" s="226">
        <v>1.498910416279863</v>
      </c>
      <c r="H37" s="226">
        <v>1.485658071076891</v>
      </c>
      <c r="I37" s="226">
        <v>1.472186541562454</v>
      </c>
      <c r="J37" s="226">
        <v>1.5754175513267199</v>
      </c>
      <c r="K37" s="226">
        <v>0.94683854995826322</v>
      </c>
      <c r="L37" s="226">
        <v>1.235818127729952</v>
      </c>
      <c r="M37" s="226">
        <v>1.4968489383958989</v>
      </c>
      <c r="N37" s="226">
        <v>1.714644098272265</v>
      </c>
      <c r="O37" s="226">
        <v>1.7263156241316591</v>
      </c>
      <c r="P37" s="226">
        <v>1.525851412518777</v>
      </c>
      <c r="Q37" s="226">
        <v>1.629121598922689</v>
      </c>
      <c r="R37" s="226">
        <v>1.7085514660712779</v>
      </c>
      <c r="S37" s="226">
        <v>1.700449042155433</v>
      </c>
      <c r="T37" s="226">
        <v>1.7391912233015641</v>
      </c>
      <c r="U37" s="226">
        <v>1.7290600810065431</v>
      </c>
      <c r="V37" s="226">
        <v>1.5940491670518859</v>
      </c>
      <c r="W37" s="226">
        <v>1.715659404430925</v>
      </c>
      <c r="DA37" s="174" t="s">
        <v>676</v>
      </c>
    </row>
    <row r="38" spans="1:105" ht="12" customHeight="1" x14ac:dyDescent="0.25">
      <c r="A38" s="202" t="s">
        <v>95</v>
      </c>
      <c r="B38" s="226">
        <v>2.9019859013057349E-2</v>
      </c>
      <c r="C38" s="226">
        <v>2.502174793847602E-2</v>
      </c>
      <c r="D38" s="226">
        <v>2.394604091457336E-2</v>
      </c>
      <c r="E38" s="226">
        <v>2.4312749927458289E-2</v>
      </c>
      <c r="F38" s="226">
        <v>2.3563529610503162E-2</v>
      </c>
      <c r="G38" s="226">
        <v>2.557715507282993E-2</v>
      </c>
      <c r="H38" s="226">
        <v>2.5351019284691009E-2</v>
      </c>
      <c r="I38" s="226">
        <v>2.5121143372350541E-2</v>
      </c>
      <c r="J38" s="226">
        <v>2.688265994891724E-2</v>
      </c>
      <c r="K38" s="226">
        <v>1.615669366106684E-2</v>
      </c>
      <c r="L38" s="226">
        <v>2.1087792540139118E-2</v>
      </c>
      <c r="M38" s="226">
        <v>2.5541978361170121E-2</v>
      </c>
      <c r="N38" s="226">
        <v>2.9949240571739911E-2</v>
      </c>
      <c r="O38" s="226">
        <v>2.9677314763642909E-2</v>
      </c>
      <c r="P38" s="226">
        <v>2.6036871698410159E-2</v>
      </c>
      <c r="Q38" s="226">
        <v>2.7799056778562231E-2</v>
      </c>
      <c r="R38" s="226">
        <v>2.922442209433113E-2</v>
      </c>
      <c r="S38" s="226">
        <v>2.9016176265289281E-2</v>
      </c>
      <c r="T38" s="226">
        <v>2.983957093669325E-2</v>
      </c>
      <c r="U38" s="226">
        <v>2.950439021693144E-2</v>
      </c>
      <c r="V38" s="226">
        <v>2.7200586703901471E-2</v>
      </c>
      <c r="W38" s="226">
        <v>2.9567794013608661E-2</v>
      </c>
      <c r="DA38" s="174" t="s">
        <v>677</v>
      </c>
    </row>
    <row r="39" spans="1:105" ht="12" customHeight="1" x14ac:dyDescent="0.25">
      <c r="A39" s="56" t="s">
        <v>96</v>
      </c>
      <c r="B39" s="262">
        <v>0.25358806259747457</v>
      </c>
      <c r="C39" s="262">
        <v>0.21894251821775759</v>
      </c>
      <c r="D39" s="262">
        <v>0.21017242879608511</v>
      </c>
      <c r="E39" s="262">
        <v>0.21338852122853699</v>
      </c>
      <c r="F39" s="262">
        <v>0.20693950242136169</v>
      </c>
      <c r="G39" s="262">
        <v>0.2240513832161963</v>
      </c>
      <c r="H39" s="262">
        <v>0.222202210222358</v>
      </c>
      <c r="I39" s="262">
        <v>0.22041953371314499</v>
      </c>
      <c r="J39" s="262">
        <v>0.2353635934362919</v>
      </c>
      <c r="K39" s="262">
        <v>0.14151625151024341</v>
      </c>
      <c r="L39" s="262">
        <v>0.1844636618274075</v>
      </c>
      <c r="M39" s="262">
        <v>0.2238902526216211</v>
      </c>
      <c r="N39" s="262">
        <v>0.26247602352464888</v>
      </c>
      <c r="O39" s="262">
        <v>0.25990539217905251</v>
      </c>
      <c r="P39" s="262">
        <v>0.22773171397479131</v>
      </c>
      <c r="Q39" s="262">
        <v>0.2428919223616603</v>
      </c>
      <c r="R39" s="262">
        <v>0.25503504371152708</v>
      </c>
      <c r="S39" s="262">
        <v>0.25317050796168428</v>
      </c>
      <c r="T39" s="262">
        <v>0.26042056915634149</v>
      </c>
      <c r="U39" s="262">
        <v>0.25741715196017723</v>
      </c>
      <c r="V39" s="262">
        <v>0.23712395906130471</v>
      </c>
      <c r="W39" s="262">
        <v>0.25801657382329768</v>
      </c>
      <c r="DA39" s="68" t="s">
        <v>678</v>
      </c>
    </row>
    <row r="40" spans="1:105" ht="12" customHeight="1" x14ac:dyDescent="0.25">
      <c r="A40" s="37" t="s">
        <v>160</v>
      </c>
      <c r="B40" s="228">
        <v>1.324248255733616E-2</v>
      </c>
      <c r="C40" s="228">
        <v>6.6610654895089176E-3</v>
      </c>
      <c r="D40" s="228">
        <v>2.5921823045998759E-3</v>
      </c>
      <c r="E40" s="228">
        <v>2.7150970044607561E-3</v>
      </c>
      <c r="F40" s="228">
        <v>2.4094533575387202E-3</v>
      </c>
      <c r="G40" s="228">
        <v>5.9414683483367658E-3</v>
      </c>
      <c r="H40" s="228">
        <v>4.852983649018104E-3</v>
      </c>
      <c r="I40" s="228">
        <v>3.0657352238791348E-3</v>
      </c>
      <c r="J40" s="228">
        <v>6.1882606145202516E-3</v>
      </c>
      <c r="K40" s="228">
        <v>2.3925115438653229E-3</v>
      </c>
      <c r="L40" s="228">
        <v>4.5886473539848531E-3</v>
      </c>
      <c r="M40" s="228">
        <v>4.5576063699722539E-3</v>
      </c>
      <c r="N40" s="228">
        <v>5.2392729414176571E-3</v>
      </c>
      <c r="O40" s="228">
        <v>5.4385093945478712E-3</v>
      </c>
      <c r="P40" s="228">
        <v>5.7266918910304516E-3</v>
      </c>
      <c r="Q40" s="228">
        <v>8.5762735861488609E-3</v>
      </c>
      <c r="R40" s="228">
        <v>1.422957900655245E-2</v>
      </c>
      <c r="S40" s="228">
        <v>1.445432101170952E-2</v>
      </c>
      <c r="T40" s="228">
        <v>1.378663076146049E-2</v>
      </c>
      <c r="U40" s="228">
        <v>1.5046078372053431E-2</v>
      </c>
      <c r="V40" s="228">
        <v>1.403234808189256E-2</v>
      </c>
      <c r="W40" s="228">
        <v>1.243948557538615E-2</v>
      </c>
      <c r="DA40" s="69" t="s">
        <v>679</v>
      </c>
    </row>
    <row r="41" spans="1:105" ht="12" customHeight="1" x14ac:dyDescent="0.25">
      <c r="A41" s="37" t="s">
        <v>162</v>
      </c>
      <c r="B41" s="228">
        <v>1.397395740951057E-2</v>
      </c>
      <c r="C41" s="228">
        <v>8.3523223584500567E-3</v>
      </c>
      <c r="D41" s="228">
        <v>5.8988162013393847E-3</v>
      </c>
      <c r="E41" s="228">
        <v>5.2958769262377919E-3</v>
      </c>
      <c r="F41" s="228">
        <v>5.4829949562574662E-3</v>
      </c>
      <c r="G41" s="228">
        <v>5.3887446449420694E-3</v>
      </c>
      <c r="H41" s="228">
        <v>6.2184424962217636E-3</v>
      </c>
      <c r="I41" s="228">
        <v>7.4283228290361689E-3</v>
      </c>
      <c r="J41" s="228">
        <v>1.0208320786508549E-2</v>
      </c>
      <c r="K41" s="228">
        <v>5.2596688190276429E-3</v>
      </c>
      <c r="L41" s="228">
        <v>8.4128451644533437E-3</v>
      </c>
      <c r="M41" s="228">
        <v>6.286896422200536E-3</v>
      </c>
      <c r="N41" s="228">
        <v>7.418191713296946E-3</v>
      </c>
      <c r="O41" s="228">
        <v>7.4889713890779162E-3</v>
      </c>
      <c r="P41" s="228">
        <v>5.8623795543189822E-3</v>
      </c>
      <c r="Q41" s="228">
        <v>8.1822161565327772E-3</v>
      </c>
      <c r="R41" s="228">
        <v>8.7247147794204012E-3</v>
      </c>
      <c r="S41" s="228">
        <v>6.1592284063126217E-3</v>
      </c>
      <c r="T41" s="228">
        <v>8.7830431568692354E-3</v>
      </c>
      <c r="U41" s="228">
        <v>9.9088753934450796E-3</v>
      </c>
      <c r="V41" s="228">
        <v>8.0882242221307372E-3</v>
      </c>
      <c r="W41" s="228">
        <v>1.024673412583285E-2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0.22637162263062791</v>
      </c>
      <c r="C44" s="228">
        <v>0.20392913036979871</v>
      </c>
      <c r="D44" s="228">
        <v>0.20168143029014579</v>
      </c>
      <c r="E44" s="228">
        <v>0.2053775472978385</v>
      </c>
      <c r="F44" s="228">
        <v>0.19904705410756551</v>
      </c>
      <c r="G44" s="228">
        <v>0.2127211702229175</v>
      </c>
      <c r="H44" s="228">
        <v>0.21113078407711811</v>
      </c>
      <c r="I44" s="228">
        <v>0.2099254756602297</v>
      </c>
      <c r="J44" s="228">
        <v>0.21896701203526309</v>
      </c>
      <c r="K44" s="228">
        <v>0.13386407114735049</v>
      </c>
      <c r="L44" s="228">
        <v>0.17146216930896929</v>
      </c>
      <c r="M44" s="228">
        <v>0.21304574982944829</v>
      </c>
      <c r="N44" s="228">
        <v>0.24981855886993429</v>
      </c>
      <c r="O44" s="228">
        <v>0.24697791139542671</v>
      </c>
      <c r="P44" s="228">
        <v>0.2161426425294419</v>
      </c>
      <c r="Q44" s="228">
        <v>0.22613343261897861</v>
      </c>
      <c r="R44" s="228">
        <v>0.2320807499255543</v>
      </c>
      <c r="S44" s="228">
        <v>0.23255695854366221</v>
      </c>
      <c r="T44" s="228">
        <v>0.23785089523801181</v>
      </c>
      <c r="U44" s="228">
        <v>0.23246219819467859</v>
      </c>
      <c r="V44" s="228">
        <v>0.2150033867572814</v>
      </c>
      <c r="W44" s="228">
        <v>0.23533035412207881</v>
      </c>
      <c r="DA44" s="69" t="s">
        <v>683</v>
      </c>
    </row>
    <row r="45" spans="1:105" ht="12" customHeight="1" x14ac:dyDescent="0.25">
      <c r="A45" s="57" t="s">
        <v>517</v>
      </c>
      <c r="B45" s="263">
        <v>76.160627872011645</v>
      </c>
      <c r="C45" s="263">
        <v>66.31853927591952</v>
      </c>
      <c r="D45" s="263">
        <v>63.588417024543013</v>
      </c>
      <c r="E45" s="263">
        <v>64.536774900002257</v>
      </c>
      <c r="F45" s="263">
        <v>62.652743816480687</v>
      </c>
      <c r="G45" s="263">
        <v>68.004324446384004</v>
      </c>
      <c r="H45" s="263">
        <v>67.397113281121975</v>
      </c>
      <c r="I45" s="263">
        <v>66.821440026384764</v>
      </c>
      <c r="J45" s="263">
        <v>71.20369930677677</v>
      </c>
      <c r="K45" s="263">
        <v>42.951994909792766</v>
      </c>
      <c r="L45" s="263">
        <v>55.762466199818732</v>
      </c>
      <c r="M45" s="263">
        <v>67.795665309072902</v>
      </c>
      <c r="N45" s="263">
        <v>78.893750265375658</v>
      </c>
      <c r="O45" s="263">
        <v>78.555235868950291</v>
      </c>
      <c r="P45" s="263">
        <v>68.911024479242812</v>
      </c>
      <c r="Q45" s="263">
        <v>73.435859856602562</v>
      </c>
      <c r="R45" s="263">
        <v>77.192124288455915</v>
      </c>
      <c r="S45" s="263">
        <v>76.726169423055396</v>
      </c>
      <c r="T45" s="263">
        <v>78.868670292782383</v>
      </c>
      <c r="U45" s="263">
        <v>77.786171457866246</v>
      </c>
      <c r="V45" s="263">
        <v>71.845524378741601</v>
      </c>
      <c r="W45" s="263">
        <v>77.976407861033579</v>
      </c>
      <c r="DA45" s="70" t="s">
        <v>684</v>
      </c>
    </row>
    <row r="46" spans="1:105" ht="12" customHeight="1" x14ac:dyDescent="0.25">
      <c r="A46" s="57" t="s">
        <v>519</v>
      </c>
      <c r="B46" s="296">
        <v>8.6428896375048172</v>
      </c>
      <c r="C46" s="296">
        <v>7.3744741640026534</v>
      </c>
      <c r="D46" s="296">
        <v>7.0798663787020164</v>
      </c>
      <c r="E46" s="296">
        <v>7.1725558167371437</v>
      </c>
      <c r="F46" s="296">
        <v>6.9644669620710626</v>
      </c>
      <c r="G46" s="296">
        <v>7.523333777092712</v>
      </c>
      <c r="H46" s="296">
        <v>7.4572532587180644</v>
      </c>
      <c r="I46" s="296">
        <v>7.3997952483404879</v>
      </c>
      <c r="J46" s="296">
        <v>7.9442810019139616</v>
      </c>
      <c r="K46" s="296">
        <v>4.7479474127435646</v>
      </c>
      <c r="L46" s="296">
        <v>6.2208063396376598</v>
      </c>
      <c r="M46" s="296">
        <v>7.5398947464001109</v>
      </c>
      <c r="N46" s="296">
        <v>8.854536049226768</v>
      </c>
      <c r="O46" s="296">
        <v>8.7743019989399844</v>
      </c>
      <c r="P46" s="296">
        <v>7.6864558047779852</v>
      </c>
      <c r="Q46" s="296">
        <v>8.2181096732931884</v>
      </c>
      <c r="R46" s="296">
        <v>8.6396960847737514</v>
      </c>
      <c r="S46" s="296">
        <v>8.5729825060283407</v>
      </c>
      <c r="T46" s="296">
        <v>8.8177031788059246</v>
      </c>
      <c r="U46" s="296">
        <v>8.734555071664456</v>
      </c>
      <c r="V46" s="296">
        <v>8.0304883282434787</v>
      </c>
      <c r="W46" s="296">
        <v>8.7441760535574815</v>
      </c>
      <c r="DA46" s="70" t="s">
        <v>685</v>
      </c>
    </row>
    <row r="47" spans="1:105" ht="12" customHeight="1" x14ac:dyDescent="0.25">
      <c r="A47" s="60" t="s">
        <v>521</v>
      </c>
      <c r="B47" s="264">
        <v>2.063889855680312</v>
      </c>
      <c r="C47" s="264">
        <v>0.97887562621393742</v>
      </c>
      <c r="D47" s="264">
        <v>0.66978363651040362</v>
      </c>
      <c r="E47" s="264">
        <v>0.76705954818839561</v>
      </c>
      <c r="F47" s="264">
        <v>0.62372305612360779</v>
      </c>
      <c r="G47" s="264">
        <v>0.9151711382449752</v>
      </c>
      <c r="H47" s="264">
        <v>0.94387285984388347</v>
      </c>
      <c r="I47" s="264">
        <v>0.85970212742726049</v>
      </c>
      <c r="J47" s="264">
        <v>1.16991766989859</v>
      </c>
      <c r="K47" s="264">
        <v>0.57933194820061795</v>
      </c>
      <c r="L47" s="264">
        <v>1.071401563513606</v>
      </c>
      <c r="M47" s="264">
        <v>0.89907333338171658</v>
      </c>
      <c r="N47" s="264">
        <v>1.124888577296669</v>
      </c>
      <c r="O47" s="264">
        <v>1.1803789006798779</v>
      </c>
      <c r="P47" s="264">
        <v>1.039114638033154</v>
      </c>
      <c r="Q47" s="264">
        <v>1.2172170928752259</v>
      </c>
      <c r="R47" s="264">
        <v>1.452818715107169</v>
      </c>
      <c r="S47" s="264">
        <v>1.4113456450725119</v>
      </c>
      <c r="T47" s="264">
        <v>1.4946893790098801</v>
      </c>
      <c r="U47" s="264">
        <v>1.6573403128061841</v>
      </c>
      <c r="V47" s="264">
        <v>1.3903063796424839</v>
      </c>
      <c r="W47" s="264">
        <v>1.6082765904827421</v>
      </c>
      <c r="DA47" s="72" t="s">
        <v>686</v>
      </c>
    </row>
    <row r="48" spans="1:105" ht="12" customHeight="1" x14ac:dyDescent="0.25">
      <c r="A48" s="59" t="s">
        <v>33</v>
      </c>
      <c r="B48" s="299">
        <v>0.81398457106968847</v>
      </c>
      <c r="C48" s="299">
        <v>0.2482267001073237</v>
      </c>
      <c r="D48" s="299">
        <v>0.2936351537523702</v>
      </c>
      <c r="E48" s="299">
        <v>0.30182879280731401</v>
      </c>
      <c r="F48" s="299">
        <v>0.27349972414763141</v>
      </c>
      <c r="G48" s="299">
        <v>0.38783329720333332</v>
      </c>
      <c r="H48" s="299">
        <v>0.43011372823968619</v>
      </c>
      <c r="I48" s="299">
        <v>0.405451818768026</v>
      </c>
      <c r="J48" s="299">
        <v>0.51890213879181202</v>
      </c>
      <c r="K48" s="299">
        <v>0.24200321604715719</v>
      </c>
      <c r="L48" s="299">
        <v>0.50082764838204163</v>
      </c>
      <c r="M48" s="299">
        <v>0.44632973122987862</v>
      </c>
      <c r="N48" s="299">
        <v>0.59851100729006768</v>
      </c>
      <c r="O48" s="299">
        <v>0.63898455041410063</v>
      </c>
      <c r="P48" s="299">
        <v>0.61358714730489283</v>
      </c>
      <c r="Q48" s="299">
        <v>0.57124379671018111</v>
      </c>
      <c r="R48" s="299">
        <v>0.59545833645234469</v>
      </c>
      <c r="S48" s="299">
        <v>0.66981365674900106</v>
      </c>
      <c r="T48" s="299">
        <v>0.67933369926697784</v>
      </c>
      <c r="U48" s="299">
        <v>0.72181375544005744</v>
      </c>
      <c r="V48" s="299">
        <v>0.58635081921302512</v>
      </c>
      <c r="W48" s="299">
        <v>0.74288267443304179</v>
      </c>
      <c r="DA48" s="71" t="s">
        <v>687</v>
      </c>
    </row>
    <row r="49" spans="1:105" ht="12" customHeight="1" x14ac:dyDescent="0.25">
      <c r="A49" s="59" t="s">
        <v>160</v>
      </c>
      <c r="B49" s="299">
        <v>0.39577722131741538</v>
      </c>
      <c r="C49" s="299">
        <v>0.2148271308557429</v>
      </c>
      <c r="D49" s="299">
        <v>8.4724060536652962E-2</v>
      </c>
      <c r="E49" s="299">
        <v>8.7082054664387287E-2</v>
      </c>
      <c r="F49" s="299">
        <v>7.8930795446426463E-2</v>
      </c>
      <c r="G49" s="299">
        <v>0.18980484538422759</v>
      </c>
      <c r="H49" s="299">
        <v>0.15395975374753901</v>
      </c>
      <c r="I49" s="299">
        <v>9.82193209547189E-2</v>
      </c>
      <c r="J49" s="299">
        <v>0.19688012947409311</v>
      </c>
      <c r="K49" s="299">
        <v>7.661703580120334E-2</v>
      </c>
      <c r="L49" s="299">
        <v>0.14171535123032489</v>
      </c>
      <c r="M49" s="299">
        <v>0.1460929428358686</v>
      </c>
      <c r="N49" s="299">
        <v>0.16670533930174949</v>
      </c>
      <c r="O49" s="299">
        <v>0.17196159380537421</v>
      </c>
      <c r="P49" s="299">
        <v>0.1811151697740214</v>
      </c>
      <c r="Q49" s="299">
        <v>0.27304282138885821</v>
      </c>
      <c r="R49" s="299">
        <v>0.4531444488121405</v>
      </c>
      <c r="S49" s="299">
        <v>0.45774556992131249</v>
      </c>
      <c r="T49" s="299">
        <v>0.43650246829810557</v>
      </c>
      <c r="U49" s="299">
        <v>0.47106067636411741</v>
      </c>
      <c r="V49" s="299">
        <v>0.44566499670336901</v>
      </c>
      <c r="W49" s="299">
        <v>0.38789724276919701</v>
      </c>
      <c r="DA49" s="71" t="s">
        <v>688</v>
      </c>
    </row>
    <row r="50" spans="1:105" ht="12" customHeight="1" x14ac:dyDescent="0.25">
      <c r="A50" s="59" t="s">
        <v>70</v>
      </c>
      <c r="B50" s="299">
        <v>0.44648970514635372</v>
      </c>
      <c r="C50" s="299">
        <v>0.25289980250014821</v>
      </c>
      <c r="D50" s="299">
        <v>0.10324144828962439</v>
      </c>
      <c r="E50" s="299">
        <v>0.21235980318241801</v>
      </c>
      <c r="F50" s="299">
        <v>9.5977145272047509E-2</v>
      </c>
      <c r="G50" s="299">
        <v>0.16950743455263961</v>
      </c>
      <c r="H50" s="299">
        <v>0.1672446239131726</v>
      </c>
      <c r="I50" s="299">
        <v>0.1237427088631845</v>
      </c>
      <c r="J50" s="299">
        <v>0.1371335181023712</v>
      </c>
      <c r="K50" s="299">
        <v>9.6310889007495251E-2</v>
      </c>
      <c r="L50" s="299">
        <v>0.17525850286928071</v>
      </c>
      <c r="M50" s="299">
        <v>0.1099512878208872</v>
      </c>
      <c r="N50" s="299">
        <v>0.12928904363898991</v>
      </c>
      <c r="O50" s="299">
        <v>0.13830718767298761</v>
      </c>
      <c r="P50" s="299">
        <v>6.3445404856310186E-2</v>
      </c>
      <c r="Q50" s="299">
        <v>0.1186708934191355</v>
      </c>
      <c r="R50" s="299">
        <v>0.13302816350284891</v>
      </c>
      <c r="S50" s="299">
        <v>9.3403926574560203E-2</v>
      </c>
      <c r="T50" s="299">
        <v>0.1074294784489838</v>
      </c>
      <c r="U50" s="299">
        <v>0.16166848102357681</v>
      </c>
      <c r="V50" s="299">
        <v>0.1075609674990972</v>
      </c>
      <c r="W50" s="299">
        <v>0.16562639894002801</v>
      </c>
      <c r="DA50" s="71" t="s">
        <v>689</v>
      </c>
    </row>
    <row r="51" spans="1:105" ht="12" customHeight="1" x14ac:dyDescent="0.25">
      <c r="A51" s="59" t="s">
        <v>162</v>
      </c>
      <c r="B51" s="299">
        <v>0.40763835814685517</v>
      </c>
      <c r="C51" s="299">
        <v>0.26292199275072259</v>
      </c>
      <c r="D51" s="299">
        <v>0.18818297393175609</v>
      </c>
      <c r="E51" s="299">
        <v>0.16578889753427639</v>
      </c>
      <c r="F51" s="299">
        <v>0.1753153912575024</v>
      </c>
      <c r="G51" s="299">
        <v>0.16802556110477479</v>
      </c>
      <c r="H51" s="299">
        <v>0.19255475394348559</v>
      </c>
      <c r="I51" s="299">
        <v>0.2322882788413311</v>
      </c>
      <c r="J51" s="299">
        <v>0.31700188353031378</v>
      </c>
      <c r="K51" s="299">
        <v>0.1644008073447622</v>
      </c>
      <c r="L51" s="299">
        <v>0.25360006103195859</v>
      </c>
      <c r="M51" s="299">
        <v>0.19669937149508229</v>
      </c>
      <c r="N51" s="299">
        <v>0.2303831870658623</v>
      </c>
      <c r="O51" s="299">
        <v>0.23112556878741569</v>
      </c>
      <c r="P51" s="299">
        <v>0.1809669160979297</v>
      </c>
      <c r="Q51" s="299">
        <v>0.25425958135705079</v>
      </c>
      <c r="R51" s="299">
        <v>0.27118776633983488</v>
      </c>
      <c r="S51" s="299">
        <v>0.1903824918276377</v>
      </c>
      <c r="T51" s="299">
        <v>0.27142373299581279</v>
      </c>
      <c r="U51" s="299">
        <v>0.3027973999784328</v>
      </c>
      <c r="V51" s="299">
        <v>0.25072959622699298</v>
      </c>
      <c r="W51" s="299">
        <v>0.31187027434047571</v>
      </c>
      <c r="DA51" s="71" t="s">
        <v>690</v>
      </c>
    </row>
    <row r="52" spans="1:105" ht="12" customHeight="1" x14ac:dyDescent="0.25">
      <c r="A52" s="60" t="s">
        <v>527</v>
      </c>
      <c r="B52" s="264">
        <v>6.5789997818245043</v>
      </c>
      <c r="C52" s="264">
        <v>6.3955985377887146</v>
      </c>
      <c r="D52" s="264">
        <v>6.4100827421916131</v>
      </c>
      <c r="E52" s="264">
        <v>6.405496268548748</v>
      </c>
      <c r="F52" s="264">
        <v>6.3407439059474546</v>
      </c>
      <c r="G52" s="264">
        <v>6.6081626388477366</v>
      </c>
      <c r="H52" s="264">
        <v>6.5133803988741814</v>
      </c>
      <c r="I52" s="264">
        <v>6.5400931209132276</v>
      </c>
      <c r="J52" s="264">
        <v>6.7743633320153727</v>
      </c>
      <c r="K52" s="264">
        <v>4.1686154645429463</v>
      </c>
      <c r="L52" s="264">
        <v>5.1494047761240536</v>
      </c>
      <c r="M52" s="264">
        <v>6.6408214130183936</v>
      </c>
      <c r="N52" s="264">
        <v>7.7296474719300994</v>
      </c>
      <c r="O52" s="264">
        <v>7.593923098260106</v>
      </c>
      <c r="P52" s="264">
        <v>6.6473411667448312</v>
      </c>
      <c r="Q52" s="264">
        <v>7.0008925804179638</v>
      </c>
      <c r="R52" s="264">
        <v>7.1868773696665817</v>
      </c>
      <c r="S52" s="264">
        <v>7.161636860955829</v>
      </c>
      <c r="T52" s="264">
        <v>7.3230137997960441</v>
      </c>
      <c r="U52" s="264">
        <v>7.0772147588582719</v>
      </c>
      <c r="V52" s="264">
        <v>6.6401819486009934</v>
      </c>
      <c r="W52" s="264">
        <v>7.1358994630747388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2.9577872221681223</v>
      </c>
      <c r="C53" s="296">
        <f t="shared" si="0"/>
        <v>2.3307112895825384</v>
      </c>
      <c r="D53" s="296">
        <f t="shared" si="0"/>
        <v>2.2022099905441532</v>
      </c>
      <c r="E53" s="296">
        <f t="shared" si="0"/>
        <v>2.2340630252236982</v>
      </c>
      <c r="F53" s="296">
        <f t="shared" si="0"/>
        <v>2.1215899087342045</v>
      </c>
      <c r="G53" s="296">
        <f t="shared" si="0"/>
        <v>2.2737446314324394</v>
      </c>
      <c r="H53" s="296">
        <f t="shared" si="0"/>
        <v>2.2555361965366725</v>
      </c>
      <c r="I53" s="296">
        <f t="shared" si="0"/>
        <v>2.2275564680874242</v>
      </c>
      <c r="J53" s="296">
        <f t="shared" si="0"/>
        <v>2.5250739775401452</v>
      </c>
      <c r="K53" s="296">
        <f t="shared" si="0"/>
        <v>1.4407285665737142</v>
      </c>
      <c r="L53" s="296">
        <f t="shared" si="0"/>
        <v>2.0148572436792453</v>
      </c>
      <c r="M53" s="296">
        <f t="shared" si="0"/>
        <v>2.3550869938033769</v>
      </c>
      <c r="N53" s="296">
        <f t="shared" si="0"/>
        <v>2.8282176006489634</v>
      </c>
      <c r="O53" s="296">
        <f t="shared" si="0"/>
        <v>2.8625893035720038</v>
      </c>
      <c r="P53" s="296">
        <f t="shared" si="0"/>
        <v>2.5277787500983075</v>
      </c>
      <c r="Q53" s="296">
        <f t="shared" si="0"/>
        <v>2.7615231682753891</v>
      </c>
      <c r="R53" s="296">
        <f t="shared" si="0"/>
        <v>2.8603147346648852</v>
      </c>
      <c r="S53" s="296">
        <f t="shared" si="0"/>
        <v>2.7877198969546826</v>
      </c>
      <c r="T53" s="296">
        <f t="shared" si="0"/>
        <v>2.8892413203295479</v>
      </c>
      <c r="U53" s="296">
        <f t="shared" si="0"/>
        <v>2.939765097324325</v>
      </c>
      <c r="V53" s="296">
        <f t="shared" si="0"/>
        <v>2.6572378357752844</v>
      </c>
      <c r="W53" s="296">
        <f t="shared" si="0"/>
        <v>2.9514948009118167</v>
      </c>
      <c r="DA53" s="70"/>
    </row>
    <row r="54" spans="1:105" ht="12" customHeight="1" x14ac:dyDescent="0.25">
      <c r="A54" s="60" t="s">
        <v>530</v>
      </c>
      <c r="B54" s="264">
        <v>0.19816188393540751</v>
      </c>
      <c r="C54" s="264">
        <v>9.0641619060681411E-2</v>
      </c>
      <c r="D54" s="264">
        <v>6.9543129282352525E-2</v>
      </c>
      <c r="E54" s="264">
        <v>6.9313734515827258E-2</v>
      </c>
      <c r="F54" s="264">
        <v>6.4827061637178926E-2</v>
      </c>
      <c r="G54" s="264">
        <v>9.2142717461959914E-2</v>
      </c>
      <c r="H54" s="264">
        <v>9.5857341363260559E-2</v>
      </c>
      <c r="I54" s="264">
        <v>9.0381933390128871E-2</v>
      </c>
      <c r="J54" s="264">
        <v>0.12537453478382821</v>
      </c>
      <c r="K54" s="264">
        <v>5.9629582574116623E-2</v>
      </c>
      <c r="L54" s="264">
        <v>0.109739499753017</v>
      </c>
      <c r="M54" s="264">
        <v>9.6301828358092229E-2</v>
      </c>
      <c r="N54" s="264">
        <v>0.1210539781563832</v>
      </c>
      <c r="O54" s="264">
        <v>0.12661844286308729</v>
      </c>
      <c r="P54" s="264">
        <v>0.11755088721465989</v>
      </c>
      <c r="Q54" s="264">
        <v>0.13268937906730821</v>
      </c>
      <c r="R54" s="264">
        <v>0.1585417841361437</v>
      </c>
      <c r="S54" s="264">
        <v>0.15761349965414631</v>
      </c>
      <c r="T54" s="264">
        <v>0.1660153784639499</v>
      </c>
      <c r="U54" s="264">
        <v>0.17905618059862069</v>
      </c>
      <c r="V54" s="264">
        <v>0.15367717665875119</v>
      </c>
      <c r="W54" s="264">
        <v>0.1733638517881986</v>
      </c>
      <c r="DA54" s="72" t="s">
        <v>692</v>
      </c>
    </row>
    <row r="55" spans="1:105" ht="12" customHeight="1" x14ac:dyDescent="0.25">
      <c r="A55" s="59" t="s">
        <v>33</v>
      </c>
      <c r="B55" s="232">
        <v>9.972839191604696E-2</v>
      </c>
      <c r="C55" s="232">
        <v>3.099231304524595E-2</v>
      </c>
      <c r="D55" s="232">
        <v>3.604375434665217E-2</v>
      </c>
      <c r="E55" s="232">
        <v>3.7715684930868923E-2</v>
      </c>
      <c r="F55" s="232">
        <v>3.3596060358783007E-2</v>
      </c>
      <c r="G55" s="232">
        <v>4.7925108530281778E-2</v>
      </c>
      <c r="H55" s="232">
        <v>5.3087895295857751E-2</v>
      </c>
      <c r="I55" s="232">
        <v>4.9792853182444592E-2</v>
      </c>
      <c r="J55" s="232">
        <v>6.2991975754284668E-2</v>
      </c>
      <c r="K55" s="232">
        <v>2.9875614074863929E-2</v>
      </c>
      <c r="L55" s="232">
        <v>6.1330135789266237E-2</v>
      </c>
      <c r="M55" s="232">
        <v>5.4468595079567958E-2</v>
      </c>
      <c r="N55" s="232">
        <v>7.2772370771075762E-2</v>
      </c>
      <c r="O55" s="232">
        <v>7.7640749458159741E-2</v>
      </c>
      <c r="P55" s="232">
        <v>7.3926399538447804E-2</v>
      </c>
      <c r="Q55" s="232">
        <v>6.8998449695656397E-2</v>
      </c>
      <c r="R55" s="232">
        <v>7.1530309809490086E-2</v>
      </c>
      <c r="S55" s="232">
        <v>8.0103446969316983E-2</v>
      </c>
      <c r="T55" s="232">
        <v>8.1296836405004805E-2</v>
      </c>
      <c r="U55" s="232">
        <v>8.6412815569711809E-2</v>
      </c>
      <c r="V55" s="232">
        <v>7.0246782857431966E-2</v>
      </c>
      <c r="W55" s="232">
        <v>8.9272508762992961E-2</v>
      </c>
      <c r="DA55" s="71" t="s">
        <v>693</v>
      </c>
    </row>
    <row r="56" spans="1:105" ht="12" customHeight="1" x14ac:dyDescent="0.25">
      <c r="A56" s="59" t="s">
        <v>160</v>
      </c>
      <c r="B56" s="232">
        <v>4.8490140036828847E-2</v>
      </c>
      <c r="C56" s="232">
        <v>2.682221407775448E-2</v>
      </c>
      <c r="D56" s="232">
        <v>1.039988974824632E-2</v>
      </c>
      <c r="E56" s="232">
        <v>1.088153090467899E-2</v>
      </c>
      <c r="F56" s="232">
        <v>9.6956725504904421E-3</v>
      </c>
      <c r="G56" s="232">
        <v>2.3454452931728011E-2</v>
      </c>
      <c r="H56" s="232">
        <v>1.9002879355133399E-2</v>
      </c>
      <c r="I56" s="232">
        <v>1.20621489449424E-2</v>
      </c>
      <c r="J56" s="232">
        <v>2.390020663859363E-2</v>
      </c>
      <c r="K56" s="232">
        <v>9.458473447355965E-3</v>
      </c>
      <c r="L56" s="232">
        <v>1.7354117254623689E-2</v>
      </c>
      <c r="M56" s="232">
        <v>1.782869656785414E-2</v>
      </c>
      <c r="N56" s="232">
        <v>2.0269539930625479E-2</v>
      </c>
      <c r="O56" s="232">
        <v>2.0894444180874942E-2</v>
      </c>
      <c r="P56" s="232">
        <v>2.182117481110633E-2</v>
      </c>
      <c r="Q56" s="232">
        <v>3.2979844131099417E-2</v>
      </c>
      <c r="R56" s="232">
        <v>5.4434644420461718E-2</v>
      </c>
      <c r="S56" s="232">
        <v>5.4742087767511508E-2</v>
      </c>
      <c r="T56" s="232">
        <v>5.2236875329315598E-2</v>
      </c>
      <c r="U56" s="232">
        <v>5.6393604364022937E-2</v>
      </c>
      <c r="V56" s="232">
        <v>5.3392152316931979E-2</v>
      </c>
      <c r="W56" s="232">
        <v>4.6613767147930883E-2</v>
      </c>
      <c r="DA56" s="71" t="s">
        <v>694</v>
      </c>
    </row>
    <row r="57" spans="1:105" ht="12" customHeight="1" x14ac:dyDescent="0.25">
      <c r="A57" s="59" t="s">
        <v>162</v>
      </c>
      <c r="B57" s="232">
        <v>4.9943351982531643E-2</v>
      </c>
      <c r="C57" s="232">
        <v>3.2827091937680977E-2</v>
      </c>
      <c r="D57" s="232">
        <v>2.3099485187454041E-2</v>
      </c>
      <c r="E57" s="232">
        <v>2.071651868027935E-2</v>
      </c>
      <c r="F57" s="232">
        <v>2.1535328727905478E-2</v>
      </c>
      <c r="G57" s="232">
        <v>2.0763155999950121E-2</v>
      </c>
      <c r="H57" s="232">
        <v>2.376656671226941E-2</v>
      </c>
      <c r="I57" s="232">
        <v>2.8526931262741879E-2</v>
      </c>
      <c r="J57" s="232">
        <v>3.8482352390949867E-2</v>
      </c>
      <c r="K57" s="232">
        <v>2.029549505189673E-2</v>
      </c>
      <c r="L57" s="232">
        <v>3.105524670912705E-2</v>
      </c>
      <c r="M57" s="232">
        <v>2.400453671067013E-2</v>
      </c>
      <c r="N57" s="232">
        <v>2.8012067454681971E-2</v>
      </c>
      <c r="O57" s="232">
        <v>2.8083249224052639E-2</v>
      </c>
      <c r="P57" s="232">
        <v>2.180331286510576E-2</v>
      </c>
      <c r="Q57" s="232">
        <v>3.0711085240552331E-2</v>
      </c>
      <c r="R57" s="232">
        <v>3.2576829906191873E-2</v>
      </c>
      <c r="S57" s="232">
        <v>2.2767964917317789E-2</v>
      </c>
      <c r="T57" s="232">
        <v>3.2481666729629467E-2</v>
      </c>
      <c r="U57" s="232">
        <v>3.6249760664885923E-2</v>
      </c>
      <c r="V57" s="232">
        <v>3.0038241484387301E-2</v>
      </c>
      <c r="W57" s="232">
        <v>3.7477575877274787E-2</v>
      </c>
      <c r="DA57" s="71" t="s">
        <v>695</v>
      </c>
    </row>
    <row r="58" spans="1:105" ht="12" customHeight="1" x14ac:dyDescent="0.25">
      <c r="A58" s="60" t="s">
        <v>535</v>
      </c>
      <c r="B58" s="264">
        <v>1.9535743490903059</v>
      </c>
      <c r="C58" s="264">
        <v>1.441548029178823</v>
      </c>
      <c r="D58" s="264">
        <v>1.3458283484040601</v>
      </c>
      <c r="E58" s="264">
        <v>1.3643363253196761</v>
      </c>
      <c r="F58" s="264">
        <v>1.2778808367122221</v>
      </c>
      <c r="G58" s="264">
        <v>1.365021919585693</v>
      </c>
      <c r="H58" s="264">
        <v>1.3557480946913061</v>
      </c>
      <c r="I58" s="264">
        <v>1.333996742675934</v>
      </c>
      <c r="J58" s="264">
        <v>1.577327556306577</v>
      </c>
      <c r="K58" s="264">
        <v>0.86647794350513307</v>
      </c>
      <c r="L58" s="264">
        <v>1.2745341585873551</v>
      </c>
      <c r="M58" s="264">
        <v>1.4483614198778529</v>
      </c>
      <c r="N58" s="264">
        <v>1.7673233106094131</v>
      </c>
      <c r="O58" s="264">
        <v>1.8132601624698901</v>
      </c>
      <c r="P58" s="264">
        <v>1.609340815103024</v>
      </c>
      <c r="Q58" s="264">
        <v>1.783221570193058</v>
      </c>
      <c r="R58" s="264">
        <v>1.8384387198286121</v>
      </c>
      <c r="S58" s="264">
        <v>1.7736416287417001</v>
      </c>
      <c r="T58" s="264">
        <v>1.8468703959593671</v>
      </c>
      <c r="U58" s="264">
        <v>1.9134515056617929</v>
      </c>
      <c r="V58" s="264">
        <v>1.7080447253223849</v>
      </c>
      <c r="W58" s="264">
        <v>1.9206070502988719</v>
      </c>
      <c r="DA58" s="72" t="s">
        <v>696</v>
      </c>
    </row>
    <row r="59" spans="1:105" ht="12" customHeight="1" x14ac:dyDescent="0.25">
      <c r="A59" s="64" t="s">
        <v>30</v>
      </c>
      <c r="B59" s="231">
        <v>1.1649428923027461</v>
      </c>
      <c r="C59" s="231">
        <v>0.90984529663228653</v>
      </c>
      <c r="D59" s="231">
        <v>0.95281395034108218</v>
      </c>
      <c r="E59" s="231">
        <v>0.90517922945013041</v>
      </c>
      <c r="F59" s="231">
        <v>0.86084006139980118</v>
      </c>
      <c r="G59" s="231">
        <v>0.74673540307601027</v>
      </c>
      <c r="H59" s="231">
        <v>0.71919282438305276</v>
      </c>
      <c r="I59" s="231">
        <v>0.74554922090261622</v>
      </c>
      <c r="J59" s="231">
        <v>0.94851939039939537</v>
      </c>
      <c r="K59" s="231">
        <v>0.56281068469418749</v>
      </c>
      <c r="L59" s="231">
        <v>0.70531080973044691</v>
      </c>
      <c r="M59" s="231">
        <v>0.7881983852708756</v>
      </c>
      <c r="N59" s="231">
        <v>0.97653579468974339</v>
      </c>
      <c r="O59" s="231">
        <v>0.89649635144085194</v>
      </c>
      <c r="P59" s="231">
        <v>0.77396804005391429</v>
      </c>
      <c r="Q59" s="231">
        <v>0.85313709165981089</v>
      </c>
      <c r="R59" s="231">
        <v>0.85885643045470583</v>
      </c>
      <c r="S59" s="231">
        <v>0.86145640290923442</v>
      </c>
      <c r="T59" s="231">
        <v>0.84440912019207737</v>
      </c>
      <c r="U59" s="231">
        <v>0.869392444059087</v>
      </c>
      <c r="V59" s="231">
        <v>0.83056760803471508</v>
      </c>
      <c r="W59" s="231">
        <v>0.87531380069321008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0.31085777408746418</v>
      </c>
      <c r="C61" s="231">
        <v>0.13477638497164979</v>
      </c>
      <c r="D61" s="231">
        <v>0.17232152835043979</v>
      </c>
      <c r="E61" s="231">
        <v>0.1809817014465091</v>
      </c>
      <c r="F61" s="231">
        <v>0.18289400737290859</v>
      </c>
      <c r="G61" s="231">
        <v>0.26168801859635382</v>
      </c>
      <c r="H61" s="231">
        <v>0.28993575941056482</v>
      </c>
      <c r="I61" s="231">
        <v>0.27758302416828601</v>
      </c>
      <c r="J61" s="231">
        <v>0.27858437889593451</v>
      </c>
      <c r="K61" s="231">
        <v>0.12687268334538301</v>
      </c>
      <c r="L61" s="231">
        <v>0.23456504209763729</v>
      </c>
      <c r="M61" s="231">
        <v>0.28990971212190408</v>
      </c>
      <c r="N61" s="231">
        <v>0.36584195746538739</v>
      </c>
      <c r="O61" s="231">
        <v>0.37860711306331463</v>
      </c>
      <c r="P61" s="231">
        <v>0.32186495284118888</v>
      </c>
      <c r="Q61" s="231">
        <v>0.2894075367418486</v>
      </c>
      <c r="R61" s="231">
        <v>0.30858386959598838</v>
      </c>
      <c r="S61" s="231">
        <v>0.35946308098709101</v>
      </c>
      <c r="T61" s="231">
        <v>0.35860550274166519</v>
      </c>
      <c r="U61" s="231">
        <v>0.3419205072566297</v>
      </c>
      <c r="V61" s="231">
        <v>0.27668966580040422</v>
      </c>
      <c r="W61" s="231">
        <v>0.34131623416182261</v>
      </c>
      <c r="DA61" s="73" t="s">
        <v>699</v>
      </c>
    </row>
    <row r="62" spans="1:105" ht="12" customHeight="1" x14ac:dyDescent="0.25">
      <c r="A62" s="64" t="s">
        <v>160</v>
      </c>
      <c r="B62" s="231">
        <v>0.1540202124308479</v>
      </c>
      <c r="C62" s="231">
        <v>0.118860020493071</v>
      </c>
      <c r="D62" s="231">
        <v>5.0666349549938879E-2</v>
      </c>
      <c r="E62" s="231">
        <v>5.3208869356328611E-2</v>
      </c>
      <c r="F62" s="231">
        <v>5.3786145924260439E-2</v>
      </c>
      <c r="G62" s="231">
        <v>0.13050507618943871</v>
      </c>
      <c r="H62" s="231">
        <v>0.1057564950330223</v>
      </c>
      <c r="I62" s="231">
        <v>6.8522301332978888E-2</v>
      </c>
      <c r="J62" s="231">
        <v>0.10770963374722051</v>
      </c>
      <c r="K62" s="231">
        <v>4.0931126426938157E-2</v>
      </c>
      <c r="L62" s="231">
        <v>6.7635273844094054E-2</v>
      </c>
      <c r="M62" s="231">
        <v>9.6698012504325997E-2</v>
      </c>
      <c r="N62" s="231">
        <v>0.103837026480988</v>
      </c>
      <c r="O62" s="231">
        <v>0.1038272224262749</v>
      </c>
      <c r="P62" s="231">
        <v>9.6812988468007247E-2</v>
      </c>
      <c r="Q62" s="231">
        <v>0.14096148484814161</v>
      </c>
      <c r="R62" s="231">
        <v>0.239298440373891</v>
      </c>
      <c r="S62" s="231">
        <v>0.25032591209324567</v>
      </c>
      <c r="T62" s="231">
        <v>0.23480203550527759</v>
      </c>
      <c r="U62" s="231">
        <v>0.22738311380754461</v>
      </c>
      <c r="V62" s="231">
        <v>0.21430153943362651</v>
      </c>
      <c r="W62" s="231">
        <v>0.1816079144666862</v>
      </c>
      <c r="DA62" s="73" t="s">
        <v>700</v>
      </c>
    </row>
    <row r="63" spans="1:105" ht="12" customHeight="1" x14ac:dyDescent="0.25">
      <c r="A63" s="64" t="s">
        <v>70</v>
      </c>
      <c r="B63" s="231">
        <v>0.168451841276549</v>
      </c>
      <c r="C63" s="231">
        <v>0.13565398385426389</v>
      </c>
      <c r="D63" s="231">
        <v>5.9855536964494138E-2</v>
      </c>
      <c r="E63" s="231">
        <v>0.12579548882806399</v>
      </c>
      <c r="F63" s="231">
        <v>6.3405825951407688E-2</v>
      </c>
      <c r="G63" s="231">
        <v>0.11299162389989401</v>
      </c>
      <c r="H63" s="231">
        <v>0.11137543090108371</v>
      </c>
      <c r="I63" s="231">
        <v>8.3693556222582038E-2</v>
      </c>
      <c r="J63" s="231">
        <v>7.2733363289717509E-2</v>
      </c>
      <c r="K63" s="231">
        <v>4.9881686931574409E-2</v>
      </c>
      <c r="L63" s="231">
        <v>8.1091034804930129E-2</v>
      </c>
      <c r="M63" s="231">
        <v>7.0554711550905091E-2</v>
      </c>
      <c r="N63" s="231">
        <v>7.8073175857930208E-2</v>
      </c>
      <c r="O63" s="231">
        <v>8.0958399640605014E-2</v>
      </c>
      <c r="P63" s="231">
        <v>3.2878830542098003E-2</v>
      </c>
      <c r="Q63" s="231">
        <v>5.9395193929315832E-2</v>
      </c>
      <c r="R63" s="231">
        <v>6.8105814213603358E-2</v>
      </c>
      <c r="S63" s="231">
        <v>4.9520404205739978E-2</v>
      </c>
      <c r="T63" s="231">
        <v>5.6024244764627952E-2</v>
      </c>
      <c r="U63" s="231">
        <v>7.5656127127827461E-2</v>
      </c>
      <c r="V63" s="231">
        <v>5.0142831620128107E-2</v>
      </c>
      <c r="W63" s="231">
        <v>7.5177006403450305E-2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6.7442529043133997E-2</v>
      </c>
      <c r="M64" s="231">
        <v>7.55431185814541E-2</v>
      </c>
      <c r="N64" s="231">
        <v>0.1027044684417181</v>
      </c>
      <c r="O64" s="231">
        <v>0.21675499841601381</v>
      </c>
      <c r="P64" s="231">
        <v>0.28911555617617302</v>
      </c>
      <c r="Q64" s="231">
        <v>0.31181495261759429</v>
      </c>
      <c r="R64" s="231">
        <v>0.22339438184593369</v>
      </c>
      <c r="S64" s="231">
        <v>0.15095036185682931</v>
      </c>
      <c r="T64" s="231">
        <v>0.2100950090330416</v>
      </c>
      <c r="U64" s="231">
        <v>0.25600988648734252</v>
      </c>
      <c r="V64" s="231">
        <v>0.21831199217497471</v>
      </c>
      <c r="W64" s="231">
        <v>0.30424803712271048</v>
      </c>
      <c r="DA64" s="73" t="s">
        <v>702</v>
      </c>
    </row>
    <row r="65" spans="1:105" ht="12" customHeight="1" x14ac:dyDescent="0.25">
      <c r="A65" s="64" t="s">
        <v>162</v>
      </c>
      <c r="B65" s="231">
        <v>0.15530162899269959</v>
      </c>
      <c r="C65" s="231">
        <v>0.14241234322755231</v>
      </c>
      <c r="D65" s="231">
        <v>0.1101709831981053</v>
      </c>
      <c r="E65" s="231">
        <v>9.9171036238644025E-2</v>
      </c>
      <c r="F65" s="231">
        <v>0.116954796063844</v>
      </c>
      <c r="G65" s="231">
        <v>0.1131017978239965</v>
      </c>
      <c r="H65" s="231">
        <v>0.12948758496358251</v>
      </c>
      <c r="I65" s="231">
        <v>0.15864864004947121</v>
      </c>
      <c r="J65" s="231">
        <v>0.1697807899743087</v>
      </c>
      <c r="K65" s="231">
        <v>8.5981762107049914E-2</v>
      </c>
      <c r="L65" s="231">
        <v>0.118489469067113</v>
      </c>
      <c r="M65" s="231">
        <v>0.12745747984838779</v>
      </c>
      <c r="N65" s="231">
        <v>0.14033088767364549</v>
      </c>
      <c r="O65" s="231">
        <v>0.13661607748283011</v>
      </c>
      <c r="P65" s="231">
        <v>9.4700447021642445E-2</v>
      </c>
      <c r="Q65" s="231">
        <v>0.12850531039634661</v>
      </c>
      <c r="R65" s="231">
        <v>0.14019978334448921</v>
      </c>
      <c r="S65" s="231">
        <v>0.10192546668956</v>
      </c>
      <c r="T65" s="231">
        <v>0.142934483722677</v>
      </c>
      <c r="U65" s="231">
        <v>0.1430894269233623</v>
      </c>
      <c r="V65" s="231">
        <v>0.1180310882585365</v>
      </c>
      <c r="W65" s="231">
        <v>0.14294405745099181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0.8060509891424088</v>
      </c>
      <c r="C69" s="265">
        <v>0.79852164134303394</v>
      </c>
      <c r="D69" s="265">
        <v>0.78683851285774065</v>
      </c>
      <c r="E69" s="265">
        <v>0.80041296538819484</v>
      </c>
      <c r="F69" s="265">
        <v>0.77888201038480342</v>
      </c>
      <c r="G69" s="265">
        <v>0.81657999438478668</v>
      </c>
      <c r="H69" s="265">
        <v>0.80393076048210566</v>
      </c>
      <c r="I69" s="265">
        <v>0.80317779202136153</v>
      </c>
      <c r="J69" s="265">
        <v>0.82237188644974002</v>
      </c>
      <c r="K69" s="265">
        <v>0.51462104049446444</v>
      </c>
      <c r="L69" s="265">
        <v>0.63058358533887338</v>
      </c>
      <c r="M69" s="265">
        <v>0.8104237455674318</v>
      </c>
      <c r="N69" s="265">
        <v>0.93984031188316719</v>
      </c>
      <c r="O69" s="265">
        <v>0.92271069823902629</v>
      </c>
      <c r="P69" s="265">
        <v>0.80088704778062381</v>
      </c>
      <c r="Q69" s="265">
        <v>0.8456122190150227</v>
      </c>
      <c r="R69" s="265">
        <v>0.8633342307001296</v>
      </c>
      <c r="S69" s="265">
        <v>0.85646476855883613</v>
      </c>
      <c r="T69" s="265">
        <v>0.87635554590623099</v>
      </c>
      <c r="U69" s="265">
        <v>0.8472574110639115</v>
      </c>
      <c r="V69" s="265">
        <v>0.79551593379414809</v>
      </c>
      <c r="W69" s="265">
        <v>0.85752389882474633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2.848888349340124</v>
      </c>
      <c r="C72" s="225">
        <v>2.3977112220472501</v>
      </c>
      <c r="D72" s="225">
        <v>2.6258188870010981</v>
      </c>
      <c r="E72" s="225">
        <v>2.7602734631528638</v>
      </c>
      <c r="F72" s="225">
        <v>2.597810856543783</v>
      </c>
      <c r="G72" s="225">
        <v>2.815089594591401</v>
      </c>
      <c r="H72" s="225">
        <v>3.0081424256605711</v>
      </c>
      <c r="I72" s="225">
        <v>3.0880913363655291</v>
      </c>
      <c r="J72" s="225">
        <v>2.8551315081335278</v>
      </c>
      <c r="K72" s="225">
        <v>2.598484300822526</v>
      </c>
      <c r="L72" s="225">
        <v>2.463664912071077</v>
      </c>
      <c r="M72" s="225">
        <v>2.5343919814299691</v>
      </c>
      <c r="N72" s="225">
        <v>2.6456070982293149</v>
      </c>
      <c r="O72" s="225">
        <v>2.5238579691105931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4.3476078212929771E-3</v>
      </c>
      <c r="C73" s="261">
        <v>3.5690458142225712E-3</v>
      </c>
      <c r="D73" s="261">
        <v>3.8711145095789092E-3</v>
      </c>
      <c r="E73" s="261">
        <v>4.0844903294383244E-3</v>
      </c>
      <c r="F73" s="261">
        <v>3.8191211409318491E-3</v>
      </c>
      <c r="G73" s="261">
        <v>4.1615434468148917E-3</v>
      </c>
      <c r="H73" s="261">
        <v>4.4475564284725891E-3</v>
      </c>
      <c r="I73" s="261">
        <v>4.5511366985795604E-3</v>
      </c>
      <c r="J73" s="261">
        <v>4.2485364684608611E-3</v>
      </c>
      <c r="K73" s="261">
        <v>3.846150544023005E-3</v>
      </c>
      <c r="L73" s="261">
        <v>3.690152274267439E-3</v>
      </c>
      <c r="M73" s="261">
        <v>3.74479173602056E-3</v>
      </c>
      <c r="N73" s="261">
        <v>3.919351641309082E-3</v>
      </c>
      <c r="O73" s="261">
        <v>3.7349059127033601E-3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5.8695783142216911E-4</v>
      </c>
      <c r="C74" s="226">
        <v>4.8184644923640651E-4</v>
      </c>
      <c r="D74" s="226">
        <v>5.2262786137264412E-4</v>
      </c>
      <c r="E74" s="226">
        <v>5.5143510748376242E-4</v>
      </c>
      <c r="F74" s="226">
        <v>5.1560838855820457E-4</v>
      </c>
      <c r="G74" s="226">
        <v>5.6183782376791384E-4</v>
      </c>
      <c r="H74" s="226">
        <v>6.0045160090075201E-4</v>
      </c>
      <c r="I74" s="226">
        <v>6.1443567058209439E-4</v>
      </c>
      <c r="J74" s="226">
        <v>5.7358249749034536E-4</v>
      </c>
      <c r="K74" s="226">
        <v>5.1925754930939253E-4</v>
      </c>
      <c r="L74" s="226">
        <v>4.9819667862255443E-4</v>
      </c>
      <c r="M74" s="226">
        <v>5.0557339273729423E-4</v>
      </c>
      <c r="N74" s="226">
        <v>5.2914021561391235E-4</v>
      </c>
      <c r="O74" s="226">
        <v>5.058003760326585E-4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7.556163180674344E-2</v>
      </c>
      <c r="C75" s="226">
        <v>6.2030186898385221E-2</v>
      </c>
      <c r="D75" s="226">
        <v>6.7280155266523561E-2</v>
      </c>
      <c r="E75" s="226">
        <v>7.0988637217842751E-2</v>
      </c>
      <c r="F75" s="226">
        <v>6.6376508033472781E-2</v>
      </c>
      <c r="G75" s="226">
        <v>7.2327824081997047E-2</v>
      </c>
      <c r="H75" s="226">
        <v>7.7298743378379303E-2</v>
      </c>
      <c r="I75" s="226">
        <v>7.9098973425333827E-2</v>
      </c>
      <c r="J75" s="226">
        <v>7.3839766957611255E-2</v>
      </c>
      <c r="K75" s="226">
        <v>6.6846280351557E-2</v>
      </c>
      <c r="L75" s="226">
        <v>6.4069655709192846E-2</v>
      </c>
      <c r="M75" s="226">
        <v>6.5084659422194158E-2</v>
      </c>
      <c r="N75" s="226">
        <v>6.8118518922361468E-2</v>
      </c>
      <c r="O75" s="226">
        <v>6.4738342208559091E-2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1.435710525272318E-3</v>
      </c>
      <c r="C76" s="226">
        <v>1.1786059946719261E-3</v>
      </c>
      <c r="D76" s="226">
        <v>1.2783581395536131E-3</v>
      </c>
      <c r="E76" s="226">
        <v>1.34882123627324E-3</v>
      </c>
      <c r="F76" s="226">
        <v>1.2611883694917071E-3</v>
      </c>
      <c r="G76" s="226">
        <v>1.374266487126083E-3</v>
      </c>
      <c r="H76" s="226">
        <v>1.468716553693575E-3</v>
      </c>
      <c r="I76" s="226">
        <v>1.502921866158697E-3</v>
      </c>
      <c r="J76" s="226">
        <v>1.4029941925531131E-3</v>
      </c>
      <c r="K76" s="226">
        <v>1.2701142892399739E-3</v>
      </c>
      <c r="L76" s="226">
        <v>1.2185989808178521E-3</v>
      </c>
      <c r="M76" s="226">
        <v>1.236642570202793E-3</v>
      </c>
      <c r="N76" s="226">
        <v>1.294287487503254E-3</v>
      </c>
      <c r="O76" s="226">
        <v>1.237197775856027E-3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1.077109049145171E-2</v>
      </c>
      <c r="C77" s="262">
        <v>9.4711762935710056E-3</v>
      </c>
      <c r="D77" s="262">
        <v>1.0437509896923261E-2</v>
      </c>
      <c r="E77" s="262">
        <v>1.09872814963004E-2</v>
      </c>
      <c r="F77" s="262">
        <v>1.041116523417685E-2</v>
      </c>
      <c r="G77" s="262">
        <v>1.13331845010853E-2</v>
      </c>
      <c r="H77" s="262">
        <v>1.211346091617454E-2</v>
      </c>
      <c r="I77" s="262">
        <v>1.245460177561951E-2</v>
      </c>
      <c r="J77" s="262">
        <v>1.1230670005867581E-2</v>
      </c>
      <c r="K77" s="262">
        <v>1.045547565045158E-2</v>
      </c>
      <c r="L77" s="262">
        <v>9.6309603911892173E-3</v>
      </c>
      <c r="M77" s="262">
        <v>1.0061711285999621E-2</v>
      </c>
      <c r="N77" s="262">
        <v>1.040174002759804E-2</v>
      </c>
      <c r="O77" s="262">
        <v>9.844516002441699E-3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5.6247118454841338E-4</v>
      </c>
      <c r="C78" s="228">
        <v>2.881492643261466E-4</v>
      </c>
      <c r="D78" s="228">
        <v>1.287320540276049E-4</v>
      </c>
      <c r="E78" s="228">
        <v>1.3979915557792819E-4</v>
      </c>
      <c r="F78" s="228">
        <v>1.212200509610791E-4</v>
      </c>
      <c r="G78" s="228">
        <v>3.0053711801495168E-4</v>
      </c>
      <c r="H78" s="228">
        <v>2.6456274985018041E-4</v>
      </c>
      <c r="I78" s="228">
        <v>1.7322653178549621E-4</v>
      </c>
      <c r="J78" s="228">
        <v>2.9528064156955549E-4</v>
      </c>
      <c r="K78" s="228">
        <v>1.7676306377078919E-4</v>
      </c>
      <c r="L78" s="228">
        <v>2.3957607952460771E-4</v>
      </c>
      <c r="M78" s="228">
        <v>2.0482052663272211E-4</v>
      </c>
      <c r="N78" s="228">
        <v>2.076286981890273E-4</v>
      </c>
      <c r="O78" s="228">
        <v>2.0599608309462039E-4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5.9354039870735385E-4</v>
      </c>
      <c r="C79" s="228">
        <v>3.6131089640129672E-4</v>
      </c>
      <c r="D79" s="228">
        <v>2.9294495398036698E-4</v>
      </c>
      <c r="E79" s="228">
        <v>2.7268238339783372E-4</v>
      </c>
      <c r="F79" s="228">
        <v>2.7585050606491698E-4</v>
      </c>
      <c r="G79" s="228">
        <v>2.7257871124782739E-4</v>
      </c>
      <c r="H79" s="228">
        <v>3.3900139905035831E-4</v>
      </c>
      <c r="I79" s="228">
        <v>4.1973050726434549E-4</v>
      </c>
      <c r="J79" s="228">
        <v>4.8710287089642241E-4</v>
      </c>
      <c r="K79" s="228">
        <v>3.8859380940288978E-4</v>
      </c>
      <c r="L79" s="228">
        <v>4.3923978171845788E-4</v>
      </c>
      <c r="M79" s="228">
        <v>2.8253546523113388E-4</v>
      </c>
      <c r="N79" s="228">
        <v>2.9397771514681103E-4</v>
      </c>
      <c r="O79" s="228">
        <v>2.8366205896496042E-4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9.6150789081959447E-3</v>
      </c>
      <c r="C82" s="228">
        <v>8.8217161328435628E-3</v>
      </c>
      <c r="D82" s="228">
        <v>1.0015832888915289E-2</v>
      </c>
      <c r="E82" s="228">
        <v>1.057479995732463E-2</v>
      </c>
      <c r="F82" s="228">
        <v>1.001409467715085E-2</v>
      </c>
      <c r="G82" s="228">
        <v>1.0760068671822529E-2</v>
      </c>
      <c r="H82" s="228">
        <v>1.1509896767274E-2</v>
      </c>
      <c r="I82" s="228">
        <v>1.1861644736569669E-2</v>
      </c>
      <c r="J82" s="228">
        <v>1.04482864934016E-2</v>
      </c>
      <c r="K82" s="228">
        <v>9.8901187772779033E-3</v>
      </c>
      <c r="L82" s="228">
        <v>8.9521445299461516E-3</v>
      </c>
      <c r="M82" s="228">
        <v>9.5743552941357658E-3</v>
      </c>
      <c r="N82" s="228">
        <v>9.9001336142622003E-3</v>
      </c>
      <c r="O82" s="228">
        <v>9.3548578603821174E-3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0.63033835658992998</v>
      </c>
      <c r="C83" s="263">
        <v>0.54775805005462763</v>
      </c>
      <c r="D83" s="263">
        <v>0.60371242919986767</v>
      </c>
      <c r="E83" s="263">
        <v>0.63412815045801174</v>
      </c>
      <c r="F83" s="263">
        <v>0.60162755627585296</v>
      </c>
      <c r="G83" s="263">
        <v>0.65342923057042468</v>
      </c>
      <c r="H83" s="263">
        <v>0.69804377624810288</v>
      </c>
      <c r="I83" s="263">
        <v>0.71793209433970984</v>
      </c>
      <c r="J83" s="263">
        <v>0.6508859194691915</v>
      </c>
      <c r="K83" s="263">
        <v>0.6023199907383604</v>
      </c>
      <c r="L83" s="263">
        <v>0.55768549814480861</v>
      </c>
      <c r="M83" s="263">
        <v>0.58181625044930618</v>
      </c>
      <c r="N83" s="263">
        <v>0.60251250700677117</v>
      </c>
      <c r="O83" s="263">
        <v>0.57065753542189979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0.1505224519085421</v>
      </c>
      <c r="C84" s="264">
        <v>7.2708506713368398E-2</v>
      </c>
      <c r="D84" s="264">
        <v>5.7113607038181073E-2</v>
      </c>
      <c r="E84" s="264">
        <v>6.7816001020001709E-2</v>
      </c>
      <c r="F84" s="264">
        <v>5.3880502282828369E-2</v>
      </c>
      <c r="G84" s="264">
        <v>7.94859819358915E-2</v>
      </c>
      <c r="H84" s="264">
        <v>8.8352179083265092E-2</v>
      </c>
      <c r="I84" s="264">
        <v>8.3408760396522438E-2</v>
      </c>
      <c r="J84" s="264">
        <v>9.5852971224424072E-2</v>
      </c>
      <c r="K84" s="264">
        <v>7.34934874674609E-2</v>
      </c>
      <c r="L84" s="264">
        <v>9.6049464014662536E-2</v>
      </c>
      <c r="M84" s="264">
        <v>6.9377026245208376E-2</v>
      </c>
      <c r="N84" s="264">
        <v>7.6543754866691419E-2</v>
      </c>
      <c r="O84" s="264">
        <v>7.676874062544993E-2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5.9365064039595107E-2</v>
      </c>
      <c r="C85" s="232">
        <v>1.843767707343661E-2</v>
      </c>
      <c r="D85" s="232">
        <v>2.5038776509058919E-2</v>
      </c>
      <c r="E85" s="232">
        <v>2.6684788383416869E-2</v>
      </c>
      <c r="F85" s="232">
        <v>2.3626355265547509E-2</v>
      </c>
      <c r="G85" s="232">
        <v>3.3684749406279309E-2</v>
      </c>
      <c r="H85" s="232">
        <v>4.0261233011709877E-2</v>
      </c>
      <c r="I85" s="232">
        <v>3.9337152398541533E-2</v>
      </c>
      <c r="J85" s="232">
        <v>4.2514369222421473E-2</v>
      </c>
      <c r="K85" s="232">
        <v>3.070029260579972E-2</v>
      </c>
      <c r="L85" s="232">
        <v>4.4898410483053292E-2</v>
      </c>
      <c r="M85" s="232">
        <v>3.4441049831922178E-2</v>
      </c>
      <c r="N85" s="232">
        <v>4.0726060119770723E-2</v>
      </c>
      <c r="O85" s="232">
        <v>4.155787534507397E-2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2.8864601276219811E-2</v>
      </c>
      <c r="C86" s="232">
        <v>1.595683809847431E-2</v>
      </c>
      <c r="D86" s="232">
        <v>7.2245669144446172E-3</v>
      </c>
      <c r="E86" s="232">
        <v>7.6989546924895128E-3</v>
      </c>
      <c r="F86" s="232">
        <v>6.8184603126067939E-3</v>
      </c>
      <c r="G86" s="232">
        <v>1.648524945890166E-2</v>
      </c>
      <c r="H86" s="232">
        <v>1.4411559345999039E-2</v>
      </c>
      <c r="I86" s="232">
        <v>9.5292910724062829E-3</v>
      </c>
      <c r="J86" s="232">
        <v>1.6130661046240068E-2</v>
      </c>
      <c r="K86" s="232">
        <v>9.7195626409676671E-3</v>
      </c>
      <c r="L86" s="232">
        <v>1.270455820848679E-2</v>
      </c>
      <c r="M86" s="232">
        <v>1.1273267210852299E-2</v>
      </c>
      <c r="N86" s="232">
        <v>1.1343570273552921E-2</v>
      </c>
      <c r="O86" s="232">
        <v>1.1183929994665311E-2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3.2563135569266148E-2</v>
      </c>
      <c r="C87" s="232">
        <v>1.8784783781992751E-2</v>
      </c>
      <c r="D87" s="232">
        <v>8.8035765376222441E-3</v>
      </c>
      <c r="E87" s="232">
        <v>1.877480394219553E-2</v>
      </c>
      <c r="F87" s="232">
        <v>8.2910143278478888E-3</v>
      </c>
      <c r="G87" s="232">
        <v>1.472234461708277E-2</v>
      </c>
      <c r="H87" s="232">
        <v>1.5655103130239351E-2</v>
      </c>
      <c r="I87" s="232">
        <v>1.200558382386843E-2</v>
      </c>
      <c r="J87" s="232">
        <v>1.12355386218844E-2</v>
      </c>
      <c r="K87" s="232">
        <v>1.221790570369379E-2</v>
      </c>
      <c r="L87" s="232">
        <v>1.5711648963253399E-2</v>
      </c>
      <c r="M87" s="232">
        <v>8.4843950961734447E-3</v>
      </c>
      <c r="N87" s="232">
        <v>8.7975547649657045E-3</v>
      </c>
      <c r="O87" s="232">
        <v>8.9951358932181934E-3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2.9729651023461041E-2</v>
      </c>
      <c r="C88" s="232">
        <v>1.952920775946471E-2</v>
      </c>
      <c r="D88" s="232">
        <v>1.604668707705529E-2</v>
      </c>
      <c r="E88" s="232">
        <v>1.465745400189979E-2</v>
      </c>
      <c r="F88" s="232">
        <v>1.5144672376826179E-2</v>
      </c>
      <c r="G88" s="232">
        <v>1.4593638453627759E-2</v>
      </c>
      <c r="H88" s="232">
        <v>1.8024283595316829E-2</v>
      </c>
      <c r="I88" s="232">
        <v>2.2536733101706188E-2</v>
      </c>
      <c r="J88" s="232">
        <v>2.5972402333878122E-2</v>
      </c>
      <c r="K88" s="232">
        <v>2.0855726516999719E-2</v>
      </c>
      <c r="L88" s="232">
        <v>2.2734846359869072E-2</v>
      </c>
      <c r="M88" s="232">
        <v>1.517831410626045E-2</v>
      </c>
      <c r="N88" s="232">
        <v>1.5676569708402081E-2</v>
      </c>
      <c r="O88" s="232">
        <v>1.503179939249245E-2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0.47981590468138791</v>
      </c>
      <c r="C89" s="264">
        <v>0.47504954334125921</v>
      </c>
      <c r="D89" s="264">
        <v>0.54659882216168665</v>
      </c>
      <c r="E89" s="264">
        <v>0.56631214943801</v>
      </c>
      <c r="F89" s="264">
        <v>0.54774705399302459</v>
      </c>
      <c r="G89" s="264">
        <v>0.57394324863453317</v>
      </c>
      <c r="H89" s="264">
        <v>0.60969159716483778</v>
      </c>
      <c r="I89" s="264">
        <v>0.63452333394318738</v>
      </c>
      <c r="J89" s="264">
        <v>0.55503294824476745</v>
      </c>
      <c r="K89" s="264">
        <v>0.52882650327089953</v>
      </c>
      <c r="L89" s="264">
        <v>0.46163603413014609</v>
      </c>
      <c r="M89" s="264">
        <v>0.51243922420409782</v>
      </c>
      <c r="N89" s="264">
        <v>0.52596875214007976</v>
      </c>
      <c r="O89" s="264">
        <v>0.49388879479644981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1.2445021852125899</v>
      </c>
      <c r="C90" s="296">
        <v>1.081460588799684</v>
      </c>
      <c r="D90" s="296">
        <v>1.1919335536612641</v>
      </c>
      <c r="E90" s="296">
        <v>1.251984526563112</v>
      </c>
      <c r="F90" s="296">
        <v>1.1878173058037409</v>
      </c>
      <c r="G90" s="296">
        <v>1.290091419671771</v>
      </c>
      <c r="H90" s="296">
        <v>1.37817569854782</v>
      </c>
      <c r="I90" s="296">
        <v>1.417441999045713</v>
      </c>
      <c r="J90" s="296">
        <v>1.285070059016705</v>
      </c>
      <c r="K90" s="296">
        <v>1.1891844068102071</v>
      </c>
      <c r="L90" s="296">
        <v>1.101060745941719</v>
      </c>
      <c r="M90" s="296">
        <v>1.1487030536956599</v>
      </c>
      <c r="N90" s="296">
        <v>1.1895644993656109</v>
      </c>
      <c r="O90" s="296">
        <v>1.1266719570781241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0.29718248677924458</v>
      </c>
      <c r="C91" s="264">
        <v>0.14355130786876311</v>
      </c>
      <c r="D91" s="264">
        <v>0.1127616747756152</v>
      </c>
      <c r="E91" s="264">
        <v>0.13389183853312031</v>
      </c>
      <c r="F91" s="264">
        <v>0.10637842696752529</v>
      </c>
      <c r="G91" s="264">
        <v>0.15693234780782761</v>
      </c>
      <c r="H91" s="264">
        <v>0.17443723484044449</v>
      </c>
      <c r="I91" s="264">
        <v>0.16467724594915409</v>
      </c>
      <c r="J91" s="264">
        <v>0.18924634825216491</v>
      </c>
      <c r="K91" s="264">
        <v>0.1451011267138401</v>
      </c>
      <c r="L91" s="264">
        <v>0.1896342918133869</v>
      </c>
      <c r="M91" s="264">
        <v>0.13697383296298729</v>
      </c>
      <c r="N91" s="264">
        <v>0.15112339142951031</v>
      </c>
      <c r="O91" s="264">
        <v>0.15156758979613269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0.11720681622842199</v>
      </c>
      <c r="C92" s="299">
        <v>3.640224201533622E-2</v>
      </c>
      <c r="D92" s="299">
        <v>4.9435056196088817E-2</v>
      </c>
      <c r="E92" s="299">
        <v>5.2684843160674559E-2</v>
      </c>
      <c r="F92" s="299">
        <v>4.6646456540659388E-2</v>
      </c>
      <c r="G92" s="299">
        <v>6.650514569863758E-2</v>
      </c>
      <c r="H92" s="299">
        <v>7.9489359862995601E-2</v>
      </c>
      <c r="I92" s="299">
        <v>7.7664910612243843E-2</v>
      </c>
      <c r="J92" s="299">
        <v>8.3937816645764995E-2</v>
      </c>
      <c r="K92" s="299">
        <v>6.0612813475730089E-2</v>
      </c>
      <c r="L92" s="299">
        <v>8.8644724495295424E-2</v>
      </c>
      <c r="M92" s="299">
        <v>6.799833982612441E-2</v>
      </c>
      <c r="N92" s="299">
        <v>8.0407086581796711E-2</v>
      </c>
      <c r="O92" s="299">
        <v>8.2049372593365658E-2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5.6988534789284527E-2</v>
      </c>
      <c r="C93" s="299">
        <v>3.1504222573518113E-2</v>
      </c>
      <c r="D93" s="299">
        <v>1.426375091765205E-2</v>
      </c>
      <c r="E93" s="299">
        <v>1.520035364893578E-2</v>
      </c>
      <c r="F93" s="299">
        <v>1.346195843884654E-2</v>
      </c>
      <c r="G93" s="299">
        <v>3.2547486220522857E-2</v>
      </c>
      <c r="H93" s="299">
        <v>2.8453317033481071E-2</v>
      </c>
      <c r="I93" s="299">
        <v>1.8814059844451961E-2</v>
      </c>
      <c r="J93" s="299">
        <v>3.1847408159597412E-2</v>
      </c>
      <c r="K93" s="299">
        <v>1.918972059931939E-2</v>
      </c>
      <c r="L93" s="299">
        <v>2.5083116531504659E-2</v>
      </c>
      <c r="M93" s="299">
        <v>2.2257261567089039E-2</v>
      </c>
      <c r="N93" s="299">
        <v>2.2396063710800228E-2</v>
      </c>
      <c r="O93" s="299">
        <v>2.20808795341647E-2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6.4290698717053049E-2</v>
      </c>
      <c r="C94" s="299">
        <v>3.7087548649120963E-2</v>
      </c>
      <c r="D94" s="299">
        <v>1.7381252662504079E-2</v>
      </c>
      <c r="E94" s="299">
        <v>3.706784505293987E-2</v>
      </c>
      <c r="F94" s="299">
        <v>1.6369280626449541E-2</v>
      </c>
      <c r="G94" s="299">
        <v>2.9066912803042029E-2</v>
      </c>
      <c r="H94" s="299">
        <v>3.09084951782269E-2</v>
      </c>
      <c r="I94" s="299">
        <v>2.3703103495694631E-2</v>
      </c>
      <c r="J94" s="299">
        <v>2.218277250748376E-2</v>
      </c>
      <c r="K94" s="299">
        <v>2.412229906050304E-2</v>
      </c>
      <c r="L94" s="299">
        <v>3.1020135874076909E-2</v>
      </c>
      <c r="M94" s="299">
        <v>1.675107999855378E-2</v>
      </c>
      <c r="N94" s="299">
        <v>1.7369363636314309E-2</v>
      </c>
      <c r="O94" s="299">
        <v>1.7759455946731891E-2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5.8696437044485017E-2</v>
      </c>
      <c r="C95" s="299">
        <v>3.8557294630787782E-2</v>
      </c>
      <c r="D95" s="299">
        <v>3.168161499937025E-2</v>
      </c>
      <c r="E95" s="299">
        <v>2.893879667057013E-2</v>
      </c>
      <c r="F95" s="299">
        <v>2.990073136156985E-2</v>
      </c>
      <c r="G95" s="299">
        <v>2.8812803085625161E-2</v>
      </c>
      <c r="H95" s="299">
        <v>3.558606276574091E-2</v>
      </c>
      <c r="I95" s="299">
        <v>4.4495171996763623E-2</v>
      </c>
      <c r="J95" s="299">
        <v>5.1278350939318769E-2</v>
      </c>
      <c r="K95" s="299">
        <v>4.1176293578287608E-2</v>
      </c>
      <c r="L95" s="299">
        <v>4.4886314912509877E-2</v>
      </c>
      <c r="M95" s="299">
        <v>2.9967151571220089E-2</v>
      </c>
      <c r="N95" s="299">
        <v>3.0950877500599099E-2</v>
      </c>
      <c r="O95" s="299">
        <v>2.9677881721870442E-2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0.94731969843334518</v>
      </c>
      <c r="C96" s="264">
        <v>0.93790928093092096</v>
      </c>
      <c r="D96" s="264">
        <v>1.0791718788856479</v>
      </c>
      <c r="E96" s="264">
        <v>1.118092688029992</v>
      </c>
      <c r="F96" s="264">
        <v>1.0814388788362159</v>
      </c>
      <c r="G96" s="264">
        <v>1.1331590718639439</v>
      </c>
      <c r="H96" s="264">
        <v>1.203738463707376</v>
      </c>
      <c r="I96" s="264">
        <v>1.252764753096558</v>
      </c>
      <c r="J96" s="264">
        <v>1.095823710764541</v>
      </c>
      <c r="K96" s="264">
        <v>1.0440832800963671</v>
      </c>
      <c r="L96" s="264">
        <v>0.91142645412833223</v>
      </c>
      <c r="M96" s="264">
        <v>1.0117292207326729</v>
      </c>
      <c r="N96" s="264">
        <v>1.0384411079361009</v>
      </c>
      <c r="O96" s="264">
        <v>0.97510436728199112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0.88134480906142154</v>
      </c>
      <c r="C97" s="296">
        <f t="shared" si="1"/>
        <v>0.69176172174285089</v>
      </c>
      <c r="D97" s="296">
        <f t="shared" si="1"/>
        <v>0.74678313846601518</v>
      </c>
      <c r="E97" s="296">
        <f t="shared" si="1"/>
        <v>0.78620012074440226</v>
      </c>
      <c r="F97" s="296">
        <f t="shared" si="1"/>
        <v>0.72598240329755681</v>
      </c>
      <c r="G97" s="296">
        <f t="shared" si="1"/>
        <v>0.78181028800841301</v>
      </c>
      <c r="H97" s="296">
        <f t="shared" si="1"/>
        <v>0.83599402198702666</v>
      </c>
      <c r="I97" s="296">
        <f t="shared" si="1"/>
        <v>0.85449517354383309</v>
      </c>
      <c r="J97" s="296">
        <f t="shared" si="1"/>
        <v>0.82787997952564818</v>
      </c>
      <c r="K97" s="296">
        <f t="shared" si="1"/>
        <v>0.72404262488937809</v>
      </c>
      <c r="L97" s="296">
        <f t="shared" si="1"/>
        <v>0.72581110395045889</v>
      </c>
      <c r="M97" s="296">
        <f t="shared" si="1"/>
        <v>0.72323929887784755</v>
      </c>
      <c r="N97" s="296">
        <f t="shared" si="1"/>
        <v>0.76926705356254621</v>
      </c>
      <c r="O97" s="296">
        <f t="shared" si="1"/>
        <v>0.74646771433497672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6.3434022429381898E-2</v>
      </c>
      <c r="C98" s="264">
        <v>2.7625439634352308E-2</v>
      </c>
      <c r="D98" s="264">
        <v>2.4021691917661479E-2</v>
      </c>
      <c r="E98" s="264">
        <v>2.48811330383885E-2</v>
      </c>
      <c r="F98" s="264">
        <v>2.2450524550737531E-2</v>
      </c>
      <c r="G98" s="264">
        <v>3.2033934150497247E-2</v>
      </c>
      <c r="H98" s="264">
        <v>3.5933414453342312E-2</v>
      </c>
      <c r="I98" s="264">
        <v>3.4987198669292938E-2</v>
      </c>
      <c r="J98" s="264">
        <v>4.2337334532577237E-2</v>
      </c>
      <c r="K98" s="264">
        <v>3.033071326884881E-2</v>
      </c>
      <c r="L98" s="264">
        <v>4.1032049428442463E-2</v>
      </c>
      <c r="M98" s="264">
        <v>3.0168570728041539E-2</v>
      </c>
      <c r="N98" s="264">
        <v>3.3849678430332257E-2</v>
      </c>
      <c r="O98" s="264">
        <v>3.4154036552628442E-2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3.1924267795671452E-2</v>
      </c>
      <c r="C99" s="232">
        <v>9.4457301406676228E-3</v>
      </c>
      <c r="D99" s="232">
        <v>1.245028763310003E-2</v>
      </c>
      <c r="E99" s="232">
        <v>1.353857184227486E-2</v>
      </c>
      <c r="F99" s="232">
        <v>1.163478891136952E-2</v>
      </c>
      <c r="G99" s="232">
        <v>1.6661433622774179E-2</v>
      </c>
      <c r="H99" s="232">
        <v>1.990071200590213E-2</v>
      </c>
      <c r="I99" s="232">
        <v>1.9275007529274541E-2</v>
      </c>
      <c r="J99" s="232">
        <v>2.127156328017852E-2</v>
      </c>
      <c r="K99" s="232">
        <v>1.519629427405741E-2</v>
      </c>
      <c r="L99" s="232">
        <v>2.2931589526305231E-2</v>
      </c>
      <c r="M99" s="232">
        <v>1.7063431620474731E-2</v>
      </c>
      <c r="N99" s="232">
        <v>2.0348950003374451E-2</v>
      </c>
      <c r="O99" s="232">
        <v>2.0942802130608961E-2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1.552228193239571E-2</v>
      </c>
      <c r="C100" s="232">
        <v>8.1747817784303227E-3</v>
      </c>
      <c r="D100" s="232">
        <v>3.5923454996641189E-3</v>
      </c>
      <c r="E100" s="232">
        <v>3.906077489430775E-3</v>
      </c>
      <c r="F100" s="232">
        <v>3.3577479702683322E-3</v>
      </c>
      <c r="G100" s="232">
        <v>8.154072524083027E-3</v>
      </c>
      <c r="H100" s="232">
        <v>7.1234850660753203E-3</v>
      </c>
      <c r="I100" s="232">
        <v>4.6693048675300114E-3</v>
      </c>
      <c r="J100" s="232">
        <v>8.0707860300382236E-3</v>
      </c>
      <c r="K100" s="232">
        <v>4.8110725198552791E-3</v>
      </c>
      <c r="L100" s="232">
        <v>6.4887756785963358E-3</v>
      </c>
      <c r="M100" s="232">
        <v>5.5852137240435069E-3</v>
      </c>
      <c r="N100" s="232">
        <v>5.6678633699761023E-3</v>
      </c>
      <c r="O100" s="232">
        <v>5.6360637057597208E-3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1.5987472701314741E-2</v>
      </c>
      <c r="C101" s="232">
        <v>1.0004927715254359E-2</v>
      </c>
      <c r="D101" s="232">
        <v>7.9790587848973318E-3</v>
      </c>
      <c r="E101" s="232">
        <v>7.4364837066828631E-3</v>
      </c>
      <c r="F101" s="232">
        <v>7.4579876690996768E-3</v>
      </c>
      <c r="G101" s="232">
        <v>7.2184280036400447E-3</v>
      </c>
      <c r="H101" s="232">
        <v>8.9092173813648621E-3</v>
      </c>
      <c r="I101" s="232">
        <v>1.104288627248839E-2</v>
      </c>
      <c r="J101" s="232">
        <v>1.29949852223605E-2</v>
      </c>
      <c r="K101" s="232">
        <v>1.0323346474936121E-2</v>
      </c>
      <c r="L101" s="232">
        <v>1.161168422354089E-2</v>
      </c>
      <c r="M101" s="232">
        <v>7.5199253835232993E-3</v>
      </c>
      <c r="N101" s="232">
        <v>7.8328650569817054E-3</v>
      </c>
      <c r="O101" s="232">
        <v>7.5751707162597564E-3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0.55988408891881225</v>
      </c>
      <c r="C102" s="264">
        <v>0.42076561388513167</v>
      </c>
      <c r="D102" s="264">
        <v>0.45097050846619291</v>
      </c>
      <c r="E102" s="264">
        <v>0.47399957523189229</v>
      </c>
      <c r="F102" s="264">
        <v>0.43379406779776858</v>
      </c>
      <c r="G102" s="264">
        <v>0.46588772446585552</v>
      </c>
      <c r="H102" s="264">
        <v>0.49869634270684721</v>
      </c>
      <c r="I102" s="264">
        <v>0.50859472128303773</v>
      </c>
      <c r="J102" s="264">
        <v>0.50783845468966449</v>
      </c>
      <c r="K102" s="264">
        <v>0.43194883115701538</v>
      </c>
      <c r="L102" s="264">
        <v>0.44900126347483438</v>
      </c>
      <c r="M102" s="264">
        <v>0.43918846542762652</v>
      </c>
      <c r="N102" s="264">
        <v>0.47261484011754068</v>
      </c>
      <c r="O102" s="264">
        <v>0.46342185600221891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0.33386647925792279</v>
      </c>
      <c r="C103" s="231">
        <v>0.26556979512924278</v>
      </c>
      <c r="D103" s="231">
        <v>0.31927622283223961</v>
      </c>
      <c r="E103" s="231">
        <v>0.31447859468783262</v>
      </c>
      <c r="F103" s="231">
        <v>0.29222389226734791</v>
      </c>
      <c r="G103" s="231">
        <v>0.25486393494894771</v>
      </c>
      <c r="H103" s="231">
        <v>0.26454680823468191</v>
      </c>
      <c r="I103" s="231">
        <v>0.28424537038008812</v>
      </c>
      <c r="J103" s="231">
        <v>0.30538655052190522</v>
      </c>
      <c r="K103" s="231">
        <v>0.28056734650729598</v>
      </c>
      <c r="L103" s="231">
        <v>0.2484715239507046</v>
      </c>
      <c r="M103" s="231">
        <v>0.23900639338269791</v>
      </c>
      <c r="N103" s="231">
        <v>0.26112102190850939</v>
      </c>
      <c r="O103" s="231">
        <v>0.22912101180121519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8.909019598324204E-2</v>
      </c>
      <c r="C105" s="231">
        <v>3.9339145981920162E-2</v>
      </c>
      <c r="D105" s="231">
        <v>5.7742822368115038E-2</v>
      </c>
      <c r="E105" s="231">
        <v>6.2876908001617729E-2</v>
      </c>
      <c r="F105" s="231">
        <v>6.2085863685266342E-2</v>
      </c>
      <c r="G105" s="231">
        <v>8.9315221795733216E-2</v>
      </c>
      <c r="H105" s="231">
        <v>0.10664953423438379</v>
      </c>
      <c r="I105" s="231">
        <v>0.1058302890054868</v>
      </c>
      <c r="J105" s="231">
        <v>8.969339305176853E-2</v>
      </c>
      <c r="K105" s="231">
        <v>6.3247434845371431E-2</v>
      </c>
      <c r="L105" s="231">
        <v>8.2634113459618463E-2</v>
      </c>
      <c r="M105" s="231">
        <v>8.7909688722668342E-2</v>
      </c>
      <c r="N105" s="231">
        <v>9.7824397538568503E-2</v>
      </c>
      <c r="O105" s="231">
        <v>9.6762072350639119E-2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4.4141379288729063E-2</v>
      </c>
      <c r="C106" s="231">
        <v>3.4693404920858407E-2</v>
      </c>
      <c r="D106" s="231">
        <v>1.697766988320399E-2</v>
      </c>
      <c r="E106" s="231">
        <v>1.8485897505924359E-2</v>
      </c>
      <c r="F106" s="231">
        <v>1.82584403501026E-2</v>
      </c>
      <c r="G106" s="231">
        <v>4.4541931601797778E-2</v>
      </c>
      <c r="H106" s="231">
        <v>3.8901310278051063E-2</v>
      </c>
      <c r="I106" s="231">
        <v>2.6124562102161599E-2</v>
      </c>
      <c r="J106" s="231">
        <v>3.4678335351890993E-2</v>
      </c>
      <c r="K106" s="231">
        <v>2.0404618894896569E-2</v>
      </c>
      <c r="L106" s="231">
        <v>2.3826998442414218E-2</v>
      </c>
      <c r="M106" s="231">
        <v>2.932186064805424E-2</v>
      </c>
      <c r="N106" s="231">
        <v>2.7765526480543382E-2</v>
      </c>
      <c r="O106" s="231">
        <v>2.6535521551854801E-2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4.8277407882497382E-2</v>
      </c>
      <c r="C107" s="231">
        <v>3.9595303546644783E-2</v>
      </c>
      <c r="D107" s="231">
        <v>2.0056853440042679E-2</v>
      </c>
      <c r="E107" s="231">
        <v>4.3704039219669283E-2</v>
      </c>
      <c r="F107" s="231">
        <v>2.1523971853513749E-2</v>
      </c>
      <c r="G107" s="231">
        <v>3.8564516647762642E-2</v>
      </c>
      <c r="H107" s="231">
        <v>4.0968171207658048E-2</v>
      </c>
      <c r="I107" s="231">
        <v>3.1908699278249193E-2</v>
      </c>
      <c r="J107" s="231">
        <v>2.3417329311054599E-2</v>
      </c>
      <c r="K107" s="231">
        <v>2.4866572228109E-2</v>
      </c>
      <c r="L107" s="231">
        <v>2.8567282280022081E-2</v>
      </c>
      <c r="M107" s="231">
        <v>2.1394394430462049E-2</v>
      </c>
      <c r="N107" s="231">
        <v>2.0876395493667019E-2</v>
      </c>
      <c r="O107" s="231">
        <v>2.069084877997563E-2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2.375909703814336E-2</v>
      </c>
      <c r="M108" s="231">
        <v>2.2907035404328899E-2</v>
      </c>
      <c r="N108" s="231">
        <v>2.7462685853304681E-2</v>
      </c>
      <c r="O108" s="231">
        <v>5.5396906490728197E-2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4.4508626506420998E-2</v>
      </c>
      <c r="C109" s="231">
        <v>4.156796430646556E-2</v>
      </c>
      <c r="D109" s="231">
        <v>3.6916939942591577E-2</v>
      </c>
      <c r="E109" s="231">
        <v>3.4454135816848301E-2</v>
      </c>
      <c r="F109" s="231">
        <v>3.9701899641538071E-2</v>
      </c>
      <c r="G109" s="231">
        <v>3.8602119471614141E-2</v>
      </c>
      <c r="H109" s="231">
        <v>4.7630518752072429E-2</v>
      </c>
      <c r="I109" s="231">
        <v>6.0485800517052053E-2</v>
      </c>
      <c r="J109" s="231">
        <v>5.4662846453045193E-2</v>
      </c>
      <c r="K109" s="231">
        <v>4.2862858681342472E-2</v>
      </c>
      <c r="L109" s="231">
        <v>4.1742248303931688E-2</v>
      </c>
      <c r="M109" s="231">
        <v>3.8649092839415013E-2</v>
      </c>
      <c r="N109" s="231">
        <v>3.7564812842947777E-2</v>
      </c>
      <c r="O109" s="231">
        <v>3.4915495027805943E-2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0.25802669771322739</v>
      </c>
      <c r="C113" s="265">
        <v>0.24337066822336689</v>
      </c>
      <c r="D113" s="265">
        <v>0.27179093808216082</v>
      </c>
      <c r="E113" s="265">
        <v>0.28731941247412152</v>
      </c>
      <c r="F113" s="265">
        <v>0.26973781094905069</v>
      </c>
      <c r="G113" s="265">
        <v>0.28388862939206028</v>
      </c>
      <c r="H113" s="265">
        <v>0.30136426482683709</v>
      </c>
      <c r="I113" s="265">
        <v>0.31091325359150251</v>
      </c>
      <c r="J113" s="265">
        <v>0.27770419030340648</v>
      </c>
      <c r="K113" s="265">
        <v>0.26176308046351388</v>
      </c>
      <c r="L113" s="265">
        <v>0.23577779104718199</v>
      </c>
      <c r="M113" s="265">
        <v>0.25388226272217951</v>
      </c>
      <c r="N113" s="265">
        <v>0.26280253501467332</v>
      </c>
      <c r="O113" s="265">
        <v>0.24889182178012939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67.13762653765248</v>
      </c>
      <c r="C115" s="225">
        <v>76.619223331711325</v>
      </c>
      <c r="D115" s="225">
        <v>79.049903157524994</v>
      </c>
      <c r="E115" s="225">
        <v>76.600761346201921</v>
      </c>
      <c r="F115" s="225">
        <v>80.116319888501849</v>
      </c>
      <c r="G115" s="225">
        <v>89.232482729498471</v>
      </c>
      <c r="H115" s="225">
        <v>88.29633829793201</v>
      </c>
      <c r="I115" s="225">
        <v>90.849676693188769</v>
      </c>
      <c r="J115" s="225">
        <v>78.889713585677555</v>
      </c>
      <c r="K115" s="225">
        <v>72.892231225786077</v>
      </c>
      <c r="L115" s="225">
        <v>65.665585119759584</v>
      </c>
      <c r="M115" s="225">
        <v>76.981220264759699</v>
      </c>
      <c r="N115" s="225">
        <v>79.249220719160874</v>
      </c>
      <c r="O115" s="225">
        <v>75.627701521014316</v>
      </c>
      <c r="P115" s="225">
        <v>80.088692359932296</v>
      </c>
      <c r="Q115" s="225">
        <v>74.616823675120429</v>
      </c>
      <c r="R115" s="225">
        <v>75.084785760019628</v>
      </c>
      <c r="S115" s="225">
        <v>78.644123787077348</v>
      </c>
      <c r="T115" s="225">
        <v>81.148863413112238</v>
      </c>
      <c r="U115" s="225">
        <v>75.383902423704782</v>
      </c>
      <c r="V115" s="225">
        <v>79.057520283325886</v>
      </c>
      <c r="W115" s="225">
        <v>80.053987533492489</v>
      </c>
      <c r="DA115" s="89" t="s">
        <v>749</v>
      </c>
    </row>
    <row r="116" spans="1:105" ht="12" customHeight="1" x14ac:dyDescent="0.25">
      <c r="A116" s="55" t="s">
        <v>92</v>
      </c>
      <c r="B116" s="261">
        <v>0.12599448420948989</v>
      </c>
      <c r="C116" s="261">
        <v>0.13836428958788691</v>
      </c>
      <c r="D116" s="261">
        <v>0.14141285802088491</v>
      </c>
      <c r="E116" s="261">
        <v>0.1371870669595131</v>
      </c>
      <c r="F116" s="261">
        <v>0.14205326609898791</v>
      </c>
      <c r="G116" s="261">
        <v>0.15832230792125521</v>
      </c>
      <c r="H116" s="261">
        <v>0.15661315980995549</v>
      </c>
      <c r="I116" s="261">
        <v>0.16072878817870731</v>
      </c>
      <c r="J116" s="261">
        <v>0.1423378642511213</v>
      </c>
      <c r="K116" s="261">
        <v>0.13101899976932041</v>
      </c>
      <c r="L116" s="261">
        <v>0.119514375530943</v>
      </c>
      <c r="M116" s="261">
        <v>0.13665392963470319</v>
      </c>
      <c r="N116" s="261">
        <v>0.14109736744932019</v>
      </c>
      <c r="O116" s="261">
        <v>0.13491033718120921</v>
      </c>
      <c r="P116" s="261">
        <v>0.14326497441879549</v>
      </c>
      <c r="Q116" s="261">
        <v>0.13421971099757971</v>
      </c>
      <c r="R116" s="261">
        <v>0.13540531318124691</v>
      </c>
      <c r="S116" s="261">
        <v>0.14045340059531189</v>
      </c>
      <c r="T116" s="261">
        <v>0.14355351303699901</v>
      </c>
      <c r="U116" s="261">
        <v>0.13548149870166651</v>
      </c>
      <c r="V116" s="261">
        <v>0.14265166792223691</v>
      </c>
      <c r="W116" s="261">
        <v>0.14276268024924921</v>
      </c>
      <c r="DA116" s="67" t="s">
        <v>750</v>
      </c>
    </row>
    <row r="117" spans="1:105" ht="12" customHeight="1" x14ac:dyDescent="0.25">
      <c r="A117" s="202" t="s">
        <v>93</v>
      </c>
      <c r="B117" s="226">
        <v>1.6320752579658749E-2</v>
      </c>
      <c r="C117" s="226">
        <v>1.7923080922093781E-2</v>
      </c>
      <c r="D117" s="226">
        <v>1.8317978614872079E-2</v>
      </c>
      <c r="E117" s="226">
        <v>1.7770588855719509E-2</v>
      </c>
      <c r="F117" s="226">
        <v>1.8400934165333761E-2</v>
      </c>
      <c r="G117" s="226">
        <v>2.0508351866634571E-2</v>
      </c>
      <c r="H117" s="226">
        <v>2.0286956591900711E-2</v>
      </c>
      <c r="I117" s="226">
        <v>2.082007637676794E-2</v>
      </c>
      <c r="J117" s="226">
        <v>1.8437799715875419E-2</v>
      </c>
      <c r="K117" s="226">
        <v>1.697160547849114E-2</v>
      </c>
      <c r="L117" s="226">
        <v>1.548134876690122E-2</v>
      </c>
      <c r="M117" s="226">
        <v>1.770152867087257E-2</v>
      </c>
      <c r="N117" s="226">
        <v>1.8317470079009149E-2</v>
      </c>
      <c r="O117" s="226">
        <v>1.7475671632671431E-2</v>
      </c>
      <c r="P117" s="226">
        <v>1.8557893351367729E-2</v>
      </c>
      <c r="Q117" s="226">
        <v>1.738621105716472E-2</v>
      </c>
      <c r="R117" s="226">
        <v>1.753978857302934E-2</v>
      </c>
      <c r="S117" s="226">
        <v>1.835051113796014E-2</v>
      </c>
      <c r="T117" s="226">
        <v>1.8931292612210059E-2</v>
      </c>
      <c r="U117" s="226">
        <v>1.7748188542313529E-2</v>
      </c>
      <c r="V117" s="226">
        <v>1.8576509000729789E-2</v>
      </c>
      <c r="W117" s="226">
        <v>1.884982544158674E-2</v>
      </c>
      <c r="DA117" s="174" t="s">
        <v>751</v>
      </c>
    </row>
    <row r="118" spans="1:105" ht="12" customHeight="1" x14ac:dyDescent="0.25">
      <c r="A118" s="202" t="s">
        <v>94</v>
      </c>
      <c r="B118" s="226">
        <v>2.280159650826779</v>
      </c>
      <c r="C118" s="226">
        <v>2.5040196974737752</v>
      </c>
      <c r="D118" s="226">
        <v>2.5591905470337331</v>
      </c>
      <c r="E118" s="226">
        <v>2.4827151494683628</v>
      </c>
      <c r="F118" s="226">
        <v>2.5707802024771089</v>
      </c>
      <c r="G118" s="226">
        <v>2.8652058906609512</v>
      </c>
      <c r="H118" s="226">
        <v>2.8342749289992302</v>
      </c>
      <c r="I118" s="226">
        <v>2.908756679554457</v>
      </c>
      <c r="J118" s="226">
        <v>2.5759306598742389</v>
      </c>
      <c r="K118" s="226">
        <v>2.3710898031771608</v>
      </c>
      <c r="L118" s="226">
        <v>2.162887196921353</v>
      </c>
      <c r="M118" s="226">
        <v>2.4730668047490818</v>
      </c>
      <c r="N118" s="226">
        <v>2.547012973293532</v>
      </c>
      <c r="O118" s="226">
        <v>2.4415124935831041</v>
      </c>
      <c r="P118" s="226">
        <v>2.5927088482962581</v>
      </c>
      <c r="Q118" s="226">
        <v>2.4290140261494169</v>
      </c>
      <c r="R118" s="226">
        <v>2.4504702214590099</v>
      </c>
      <c r="S118" s="226">
        <v>2.5354560147562188</v>
      </c>
      <c r="T118" s="226">
        <v>2.585650499204069</v>
      </c>
      <c r="U118" s="226">
        <v>2.4354282606877571</v>
      </c>
      <c r="V118" s="226">
        <v>2.5597991915344611</v>
      </c>
      <c r="W118" s="226">
        <v>2.5577651351983448</v>
      </c>
      <c r="DA118" s="174" t="s">
        <v>752</v>
      </c>
    </row>
    <row r="119" spans="1:105" ht="12" customHeight="1" x14ac:dyDescent="0.25">
      <c r="A119" s="202" t="s">
        <v>95</v>
      </c>
      <c r="B119" s="226">
        <v>4.1613626211435398E-2</v>
      </c>
      <c r="C119" s="226">
        <v>4.569914202234137E-2</v>
      </c>
      <c r="D119" s="226">
        <v>4.6706027268522687E-2</v>
      </c>
      <c r="E119" s="226">
        <v>4.531032736325407E-2</v>
      </c>
      <c r="F119" s="226">
        <v>4.691754210230422E-2</v>
      </c>
      <c r="G119" s="226">
        <v>5.2290902924071431E-2</v>
      </c>
      <c r="H119" s="226">
        <v>5.172640320735887E-2</v>
      </c>
      <c r="I119" s="226">
        <v>5.3085718431647978E-2</v>
      </c>
      <c r="J119" s="226">
        <v>4.7011539559396458E-2</v>
      </c>
      <c r="K119" s="226">
        <v>4.3273129908856608E-2</v>
      </c>
      <c r="L119" s="226">
        <v>3.9473367278273143E-2</v>
      </c>
      <c r="M119" s="226">
        <v>4.5134242056875787E-2</v>
      </c>
      <c r="N119" s="226">
        <v>4.6704730635832997E-2</v>
      </c>
      <c r="O119" s="226">
        <v>4.4558366016904549E-2</v>
      </c>
      <c r="P119" s="226">
        <v>4.731774674153208E-2</v>
      </c>
      <c r="Q119" s="226">
        <v>4.4330265080282559E-2</v>
      </c>
      <c r="R119" s="226">
        <v>4.4721847350063203E-2</v>
      </c>
      <c r="S119" s="226">
        <v>4.6788976645329543E-2</v>
      </c>
      <c r="T119" s="226">
        <v>4.8269816641034427E-2</v>
      </c>
      <c r="U119" s="226">
        <v>4.5253212456049498E-2</v>
      </c>
      <c r="V119" s="226">
        <v>4.7365211750909228E-2</v>
      </c>
      <c r="W119" s="226">
        <v>4.8062096784350417E-2</v>
      </c>
      <c r="DA119" s="174" t="s">
        <v>753</v>
      </c>
    </row>
    <row r="120" spans="1:105" ht="12" customHeight="1" x14ac:dyDescent="0.25">
      <c r="A120" s="56" t="s">
        <v>96</v>
      </c>
      <c r="B120" s="262">
        <v>0.30487469779652882</v>
      </c>
      <c r="C120" s="262">
        <v>0.36422697110971519</v>
      </c>
      <c r="D120" s="262">
        <v>0.37825663281691602</v>
      </c>
      <c r="E120" s="262">
        <v>0.36694383665176078</v>
      </c>
      <c r="F120" s="262">
        <v>0.38600294730411588</v>
      </c>
      <c r="G120" s="262">
        <v>0.43096087207057532</v>
      </c>
      <c r="H120" s="262">
        <v>0.42650220209500211</v>
      </c>
      <c r="I120" s="262">
        <v>0.43951313854974922</v>
      </c>
      <c r="J120" s="262">
        <v>0.37335800101880168</v>
      </c>
      <c r="K120" s="262">
        <v>0.35234402276540849</v>
      </c>
      <c r="L120" s="262">
        <v>0.30928874299773701</v>
      </c>
      <c r="M120" s="262">
        <v>0.36793195101884629</v>
      </c>
      <c r="N120" s="262">
        <v>0.37579408963016148</v>
      </c>
      <c r="O120" s="262">
        <v>0.35661064369329348</v>
      </c>
      <c r="P120" s="262">
        <v>0.37743039835216019</v>
      </c>
      <c r="Q120" s="262">
        <v>0.34835061538561601</v>
      </c>
      <c r="R120" s="262">
        <v>0.35077346017020411</v>
      </c>
      <c r="S120" s="262">
        <v>0.36926317775454159</v>
      </c>
      <c r="T120" s="262">
        <v>0.38064749929898672</v>
      </c>
      <c r="U120" s="262">
        <v>0.34981047357976808</v>
      </c>
      <c r="V120" s="262">
        <v>0.36946746437462252</v>
      </c>
      <c r="W120" s="262">
        <v>0.37210168188372528</v>
      </c>
      <c r="DA120" s="68" t="s">
        <v>754</v>
      </c>
    </row>
    <row r="121" spans="1:105" ht="12" customHeight="1" x14ac:dyDescent="0.25">
      <c r="A121" s="37" t="s">
        <v>160</v>
      </c>
      <c r="B121" s="228">
        <v>1.5920693688772521E-2</v>
      </c>
      <c r="C121" s="228">
        <v>1.1081172023399659E-2</v>
      </c>
      <c r="D121" s="228">
        <v>4.665265352844449E-3</v>
      </c>
      <c r="E121" s="228">
        <v>4.6688927125162344E-3</v>
      </c>
      <c r="F121" s="228">
        <v>4.4943381351521842E-3</v>
      </c>
      <c r="G121" s="228">
        <v>1.142836229807232E-2</v>
      </c>
      <c r="H121" s="228">
        <v>9.3149758094935274E-3</v>
      </c>
      <c r="I121" s="228">
        <v>6.1130285846770251E-3</v>
      </c>
      <c r="J121" s="228">
        <v>9.8164570785500473E-3</v>
      </c>
      <c r="K121" s="228">
        <v>5.9568221520986736E-3</v>
      </c>
      <c r="L121" s="228">
        <v>7.6937482326559772E-3</v>
      </c>
      <c r="M121" s="228">
        <v>7.4897811943326941E-3</v>
      </c>
      <c r="N121" s="228">
        <v>7.5012101254234758E-3</v>
      </c>
      <c r="O121" s="228">
        <v>7.462062713133856E-3</v>
      </c>
      <c r="P121" s="228">
        <v>9.4911137493610912E-3</v>
      </c>
      <c r="Q121" s="228">
        <v>1.229991575019102E-2</v>
      </c>
      <c r="R121" s="228">
        <v>1.957126594155224E-2</v>
      </c>
      <c r="S121" s="228">
        <v>2.108242603785385E-2</v>
      </c>
      <c r="T121" s="228">
        <v>2.0151428668285849E-2</v>
      </c>
      <c r="U121" s="228">
        <v>2.0446484473810641E-2</v>
      </c>
      <c r="V121" s="228">
        <v>2.186407516795286E-2</v>
      </c>
      <c r="W121" s="228">
        <v>1.7939752612712079E-2</v>
      </c>
      <c r="DA121" s="69" t="s">
        <v>755</v>
      </c>
    </row>
    <row r="122" spans="1:105" ht="12" customHeight="1" x14ac:dyDescent="0.25">
      <c r="A122" s="37" t="s">
        <v>162</v>
      </c>
      <c r="B122" s="228">
        <v>1.6800104857493111E-2</v>
      </c>
      <c r="C122" s="228">
        <v>1.389470213055894E-2</v>
      </c>
      <c r="D122" s="228">
        <v>1.0616360893318411E-2</v>
      </c>
      <c r="E122" s="228">
        <v>9.1068131807707908E-3</v>
      </c>
      <c r="F122" s="228">
        <v>1.022739587369622E-2</v>
      </c>
      <c r="G122" s="228">
        <v>1.036520309856314E-2</v>
      </c>
      <c r="H122" s="228">
        <v>1.1935882256012151E-2</v>
      </c>
      <c r="I122" s="228">
        <v>1.481196074481912E-2</v>
      </c>
      <c r="J122" s="228">
        <v>1.6193491044914601E-2</v>
      </c>
      <c r="K122" s="228">
        <v>1.3095406713594609E-2</v>
      </c>
      <c r="L122" s="228">
        <v>1.410575004405426E-2</v>
      </c>
      <c r="M122" s="228">
        <v>1.033162471071448E-2</v>
      </c>
      <c r="N122" s="228">
        <v>1.062082762518932E-2</v>
      </c>
      <c r="O122" s="228">
        <v>1.0275457870531159E-2</v>
      </c>
      <c r="P122" s="228">
        <v>9.7159952465957419E-3</v>
      </c>
      <c r="Q122" s="228">
        <v>1.173476666343117E-2</v>
      </c>
      <c r="R122" s="228">
        <v>1.199991321834603E-2</v>
      </c>
      <c r="S122" s="228">
        <v>8.9835750306874289E-3</v>
      </c>
      <c r="T122" s="228">
        <v>1.283786232680514E-2</v>
      </c>
      <c r="U122" s="228">
        <v>1.3465413503448931E-2</v>
      </c>
      <c r="V122" s="228">
        <v>1.2602419875553191E-2</v>
      </c>
      <c r="W122" s="228">
        <v>1.4777449934859511E-2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0.27215389925026312</v>
      </c>
      <c r="C125" s="228">
        <v>0.33925109695575661</v>
      </c>
      <c r="D125" s="228">
        <v>0.36297500657075321</v>
      </c>
      <c r="E125" s="228">
        <v>0.35316813075847381</v>
      </c>
      <c r="F125" s="228">
        <v>0.37128121329526748</v>
      </c>
      <c r="G125" s="228">
        <v>0.4091673066739398</v>
      </c>
      <c r="H125" s="228">
        <v>0.40525134402949642</v>
      </c>
      <c r="I125" s="228">
        <v>0.41858814922025311</v>
      </c>
      <c r="J125" s="228">
        <v>0.34734805289533699</v>
      </c>
      <c r="K125" s="228">
        <v>0.33329179389971519</v>
      </c>
      <c r="L125" s="228">
        <v>0.28748924472102672</v>
      </c>
      <c r="M125" s="228">
        <v>0.35011054511379908</v>
      </c>
      <c r="N125" s="228">
        <v>0.35767205187954881</v>
      </c>
      <c r="O125" s="228">
        <v>0.33887312310962853</v>
      </c>
      <c r="P125" s="228">
        <v>0.35822328935620329</v>
      </c>
      <c r="Q125" s="228">
        <v>0.32431593297199379</v>
      </c>
      <c r="R125" s="228">
        <v>0.31920228101030579</v>
      </c>
      <c r="S125" s="228">
        <v>0.33919717668600041</v>
      </c>
      <c r="T125" s="228">
        <v>0.34765820830389571</v>
      </c>
      <c r="U125" s="228">
        <v>0.3158985756025085</v>
      </c>
      <c r="V125" s="228">
        <v>0.3350009693311165</v>
      </c>
      <c r="W125" s="228">
        <v>0.33938447933615368</v>
      </c>
      <c r="DA125" s="69" t="s">
        <v>759</v>
      </c>
    </row>
    <row r="126" spans="1:105" ht="12" customHeight="1" x14ac:dyDescent="0.25">
      <c r="A126" s="57" t="s">
        <v>604</v>
      </c>
      <c r="B126" s="296">
        <v>32.369810747975002</v>
      </c>
      <c r="C126" s="296">
        <v>37.034530869992629</v>
      </c>
      <c r="D126" s="296">
        <v>38.22167260613935</v>
      </c>
      <c r="E126" s="296">
        <v>37.060451438941428</v>
      </c>
      <c r="F126" s="296">
        <v>38.823250967102751</v>
      </c>
      <c r="G126" s="296">
        <v>43.326312388004027</v>
      </c>
      <c r="H126" s="296">
        <v>42.871427566595941</v>
      </c>
      <c r="I126" s="296">
        <v>44.118129152534692</v>
      </c>
      <c r="J126" s="296">
        <v>38.100661790102301</v>
      </c>
      <c r="K126" s="296">
        <v>35.316370985416953</v>
      </c>
      <c r="L126" s="296">
        <v>31.64429358014781</v>
      </c>
      <c r="M126" s="296">
        <v>37.211246641901212</v>
      </c>
      <c r="N126" s="296">
        <v>38.218485256371778</v>
      </c>
      <c r="O126" s="296">
        <v>36.350676398188362</v>
      </c>
      <c r="P126" s="296">
        <v>38.402481687367022</v>
      </c>
      <c r="Q126" s="296">
        <v>35.710437809400773</v>
      </c>
      <c r="R126" s="296">
        <v>36.027640508642222</v>
      </c>
      <c r="S126" s="296">
        <v>37.842718880917502</v>
      </c>
      <c r="T126" s="296">
        <v>39.009399590453171</v>
      </c>
      <c r="U126" s="296">
        <v>36.129176998926987</v>
      </c>
      <c r="V126" s="296">
        <v>37.955658747565309</v>
      </c>
      <c r="W126" s="296">
        <v>38.353939883526508</v>
      </c>
      <c r="DA126" s="70" t="s">
        <v>760</v>
      </c>
    </row>
    <row r="127" spans="1:105" ht="12" customHeight="1" x14ac:dyDescent="0.25">
      <c r="A127" s="60" t="s">
        <v>606</v>
      </c>
      <c r="B127" s="264">
        <v>14.20483064028039</v>
      </c>
      <c r="C127" s="264">
        <v>10.911160491573609</v>
      </c>
      <c r="D127" s="264">
        <v>10.12371602545997</v>
      </c>
      <c r="E127" s="264">
        <v>9.7653876393235031</v>
      </c>
      <c r="F127" s="264">
        <v>9.0373771096489719</v>
      </c>
      <c r="G127" s="264">
        <v>10.192956224429629</v>
      </c>
      <c r="H127" s="264">
        <v>10.15384046485295</v>
      </c>
      <c r="I127" s="264">
        <v>10.17118762331118</v>
      </c>
      <c r="J127" s="264">
        <v>11.569953232743799</v>
      </c>
      <c r="K127" s="264">
        <v>10.073606010822029</v>
      </c>
      <c r="L127" s="264">
        <v>10.596173160405151</v>
      </c>
      <c r="M127" s="264">
        <v>9.0195401850541543</v>
      </c>
      <c r="N127" s="264">
        <v>9.9978272823725955</v>
      </c>
      <c r="O127" s="264">
        <v>9.5565660875494718</v>
      </c>
      <c r="P127" s="264">
        <v>10.58455950274103</v>
      </c>
      <c r="Q127" s="264">
        <v>10.50540427741201</v>
      </c>
      <c r="R127" s="264">
        <v>10.92209150747926</v>
      </c>
      <c r="S127" s="264">
        <v>11.25741621928522</v>
      </c>
      <c r="T127" s="264">
        <v>11.62908604860154</v>
      </c>
      <c r="U127" s="264">
        <v>11.98019246579741</v>
      </c>
      <c r="V127" s="264">
        <v>12.259406316308739</v>
      </c>
      <c r="W127" s="264">
        <v>12.699459527252859</v>
      </c>
      <c r="DA127" s="72" t="s">
        <v>761</v>
      </c>
    </row>
    <row r="128" spans="1:105" ht="12" customHeight="1" x14ac:dyDescent="0.25">
      <c r="A128" s="59" t="s">
        <v>30</v>
      </c>
      <c r="B128" s="232">
        <v>8.5063172771277067</v>
      </c>
      <c r="C128" s="232">
        <v>6.9128590993109729</v>
      </c>
      <c r="D128" s="232">
        <v>7.1877864448248836</v>
      </c>
      <c r="E128" s="232">
        <v>6.4967979113566656</v>
      </c>
      <c r="F128" s="232">
        <v>6.1074154920132999</v>
      </c>
      <c r="G128" s="232">
        <v>5.6042841636309086</v>
      </c>
      <c r="H128" s="232">
        <v>5.4126399493339727</v>
      </c>
      <c r="I128" s="232">
        <v>5.7088264133461628</v>
      </c>
      <c r="J128" s="232">
        <v>6.9881581303914349</v>
      </c>
      <c r="K128" s="232">
        <v>6.5655011412101674</v>
      </c>
      <c r="L128" s="232">
        <v>6.2168341674217693</v>
      </c>
      <c r="M128" s="232">
        <v>5.2027816966857916</v>
      </c>
      <c r="N128" s="232">
        <v>5.8909005545976409</v>
      </c>
      <c r="O128" s="232">
        <v>5.3917619324463448</v>
      </c>
      <c r="P128" s="232">
        <v>6.2360524204925083</v>
      </c>
      <c r="Q128" s="232">
        <v>6.12310626480655</v>
      </c>
      <c r="R128" s="232">
        <v>5.847034627300185</v>
      </c>
      <c r="S128" s="232">
        <v>6.018243686119165</v>
      </c>
      <c r="T128" s="232">
        <v>6.0405312590276354</v>
      </c>
      <c r="U128" s="232">
        <v>6.3249895443383188</v>
      </c>
      <c r="V128" s="232">
        <v>6.8791827072844924</v>
      </c>
      <c r="W128" s="232">
        <v>6.9174974338272541</v>
      </c>
      <c r="DA128" s="71" t="s">
        <v>762</v>
      </c>
    </row>
    <row r="129" spans="1:105" ht="12" customHeight="1" x14ac:dyDescent="0.25">
      <c r="A129" s="59" t="s">
        <v>33</v>
      </c>
      <c r="B129" s="232">
        <v>2.2474561531830171</v>
      </c>
      <c r="C129" s="232">
        <v>1.0139032314805649</v>
      </c>
      <c r="D129" s="232">
        <v>1.287120327853106</v>
      </c>
      <c r="E129" s="232">
        <v>1.286151113175781</v>
      </c>
      <c r="F129" s="232">
        <v>1.2847748472964839</v>
      </c>
      <c r="G129" s="232">
        <v>1.944597836134998</v>
      </c>
      <c r="H129" s="232">
        <v>2.1605191936539891</v>
      </c>
      <c r="I129" s="232">
        <v>2.1045341297393598</v>
      </c>
      <c r="J129" s="232">
        <v>2.032197084708169</v>
      </c>
      <c r="K129" s="232">
        <v>1.465433873125136</v>
      </c>
      <c r="L129" s="232">
        <v>2.047126048734567</v>
      </c>
      <c r="M129" s="232">
        <v>1.8947651176297819</v>
      </c>
      <c r="N129" s="232">
        <v>2.1851416240835611</v>
      </c>
      <c r="O129" s="232">
        <v>2.2545688584220862</v>
      </c>
      <c r="P129" s="232">
        <v>2.5677513894736061</v>
      </c>
      <c r="Q129" s="232">
        <v>2.0566261923934692</v>
      </c>
      <c r="R129" s="232">
        <v>2.0800839745855941</v>
      </c>
      <c r="S129" s="232">
        <v>2.4864705007103951</v>
      </c>
      <c r="T129" s="232">
        <v>2.5399883427768279</v>
      </c>
      <c r="U129" s="232">
        <v>2.462984353287335</v>
      </c>
      <c r="V129" s="232">
        <v>2.2690671400873921</v>
      </c>
      <c r="W129" s="232">
        <v>2.6707591771544679</v>
      </c>
      <c r="DA129" s="71" t="s">
        <v>763</v>
      </c>
    </row>
    <row r="130" spans="1:105" ht="12" customHeight="1" x14ac:dyDescent="0.25">
      <c r="A130" s="59" t="s">
        <v>160</v>
      </c>
      <c r="B130" s="232">
        <v>1.0927626676886351</v>
      </c>
      <c r="C130" s="232">
        <v>0.87747982827859206</v>
      </c>
      <c r="D130" s="232">
        <v>0.37137944548338298</v>
      </c>
      <c r="E130" s="232">
        <v>0.37107354968529038</v>
      </c>
      <c r="F130" s="232">
        <v>0.37078026671768682</v>
      </c>
      <c r="G130" s="232">
        <v>0.95168231888196542</v>
      </c>
      <c r="H130" s="232">
        <v>0.7733605815911917</v>
      </c>
      <c r="I130" s="232">
        <v>0.50981621879785999</v>
      </c>
      <c r="J130" s="232">
        <v>0.77104948167257803</v>
      </c>
      <c r="K130" s="232">
        <v>0.46394920429340969</v>
      </c>
      <c r="L130" s="232">
        <v>0.57925952759673793</v>
      </c>
      <c r="M130" s="232">
        <v>0.62019577153088168</v>
      </c>
      <c r="N130" s="232">
        <v>0.6086350483587355</v>
      </c>
      <c r="O130" s="232">
        <v>0.60674276707781516</v>
      </c>
      <c r="P130" s="232">
        <v>0.75793427369641897</v>
      </c>
      <c r="Q130" s="232">
        <v>0.98302514853957612</v>
      </c>
      <c r="R130" s="232">
        <v>1.5829461919406529</v>
      </c>
      <c r="S130" s="232">
        <v>1.6992350707873329</v>
      </c>
      <c r="T130" s="232">
        <v>1.632056796632986</v>
      </c>
      <c r="U130" s="232">
        <v>1.6073607167910491</v>
      </c>
      <c r="V130" s="232">
        <v>1.7246395270053809</v>
      </c>
      <c r="W130" s="232">
        <v>1.3945406947461709</v>
      </c>
      <c r="DA130" s="71" t="s">
        <v>764</v>
      </c>
    </row>
    <row r="131" spans="1:105" ht="12" customHeight="1" x14ac:dyDescent="0.25">
      <c r="A131" s="59" t="s">
        <v>70</v>
      </c>
      <c r="B131" s="232">
        <v>1.232782623687019</v>
      </c>
      <c r="C131" s="232">
        <v>1.0329909187240229</v>
      </c>
      <c r="D131" s="232">
        <v>0.45254856263782162</v>
      </c>
      <c r="E131" s="232">
        <v>0.90490636998710572</v>
      </c>
      <c r="F131" s="232">
        <v>0.45085611162915368</v>
      </c>
      <c r="G131" s="232">
        <v>0.84991101284179416</v>
      </c>
      <c r="H131" s="232">
        <v>0.84009227391712971</v>
      </c>
      <c r="I131" s="232">
        <v>0.64229765918985715</v>
      </c>
      <c r="J131" s="232">
        <v>0.53706145122524407</v>
      </c>
      <c r="K131" s="232">
        <v>0.58320398136724194</v>
      </c>
      <c r="L131" s="232">
        <v>0.71636669350220195</v>
      </c>
      <c r="M131" s="232">
        <v>0.46676672026177352</v>
      </c>
      <c r="N131" s="232">
        <v>0.47202953220974281</v>
      </c>
      <c r="O131" s="232">
        <v>0.4879978366008641</v>
      </c>
      <c r="P131" s="232">
        <v>0.26550756023993882</v>
      </c>
      <c r="Q131" s="232">
        <v>0.42724607091768818</v>
      </c>
      <c r="R131" s="232">
        <v>0.46470044020111517</v>
      </c>
      <c r="S131" s="232">
        <v>0.34673241690142659</v>
      </c>
      <c r="T131" s="232">
        <v>0.4016724376038584</v>
      </c>
      <c r="U131" s="232">
        <v>0.5516477570284638</v>
      </c>
      <c r="V131" s="232">
        <v>0.41624066840356821</v>
      </c>
      <c r="W131" s="232">
        <v>0.59544829913515129</v>
      </c>
      <c r="DA131" s="71" t="s">
        <v>765</v>
      </c>
    </row>
    <row r="132" spans="1:105" ht="12" customHeight="1" x14ac:dyDescent="0.25">
      <c r="A132" s="59" t="s">
        <v>162</v>
      </c>
      <c r="B132" s="232">
        <v>1.1255119185940159</v>
      </c>
      <c r="C132" s="232">
        <v>1.073927413779459</v>
      </c>
      <c r="D132" s="232">
        <v>0.82488124466077961</v>
      </c>
      <c r="E132" s="232">
        <v>0.70645869511865944</v>
      </c>
      <c r="F132" s="232">
        <v>0.82355039199234881</v>
      </c>
      <c r="G132" s="232">
        <v>0.8424808929399622</v>
      </c>
      <c r="H132" s="232">
        <v>0.96722846635667148</v>
      </c>
      <c r="I132" s="232">
        <v>1.2057132022379431</v>
      </c>
      <c r="J132" s="232">
        <v>1.241487084746369</v>
      </c>
      <c r="K132" s="232">
        <v>0.99551781082607005</v>
      </c>
      <c r="L132" s="232">
        <v>1.036586723149876</v>
      </c>
      <c r="M132" s="232">
        <v>0.83503087894592465</v>
      </c>
      <c r="N132" s="232">
        <v>0.84112052312291585</v>
      </c>
      <c r="O132" s="232">
        <v>0.81549469300236233</v>
      </c>
      <c r="P132" s="232">
        <v>0.75731385883856039</v>
      </c>
      <c r="Q132" s="232">
        <v>0.91540060075472318</v>
      </c>
      <c r="R132" s="232">
        <v>0.94732627345170872</v>
      </c>
      <c r="S132" s="232">
        <v>0.70673454476690212</v>
      </c>
      <c r="T132" s="232">
        <v>1.0148372125602381</v>
      </c>
      <c r="U132" s="232">
        <v>1.03321009435224</v>
      </c>
      <c r="V132" s="232">
        <v>0.97027627352790657</v>
      </c>
      <c r="W132" s="232">
        <v>1.1212139223898161</v>
      </c>
      <c r="DA132" s="71" t="s">
        <v>766</v>
      </c>
    </row>
    <row r="133" spans="1:105" ht="12" customHeight="1" x14ac:dyDescent="0.25">
      <c r="A133" s="60" t="s">
        <v>613</v>
      </c>
      <c r="B133" s="264">
        <v>18.1649801076946</v>
      </c>
      <c r="C133" s="264">
        <v>26.123370378419018</v>
      </c>
      <c r="D133" s="264">
        <v>28.097956580679369</v>
      </c>
      <c r="E133" s="264">
        <v>27.295063799617921</v>
      </c>
      <c r="F133" s="264">
        <v>29.78587385745378</v>
      </c>
      <c r="G133" s="264">
        <v>33.133356163574398</v>
      </c>
      <c r="H133" s="264">
        <v>32.717587101742993</v>
      </c>
      <c r="I133" s="264">
        <v>33.946941529223501</v>
      </c>
      <c r="J133" s="264">
        <v>26.530708557358501</v>
      </c>
      <c r="K133" s="264">
        <v>25.24276497459493</v>
      </c>
      <c r="L133" s="264">
        <v>21.048120419742659</v>
      </c>
      <c r="M133" s="264">
        <v>28.191706456847051</v>
      </c>
      <c r="N133" s="264">
        <v>28.220657973999181</v>
      </c>
      <c r="O133" s="264">
        <v>26.794110310638882</v>
      </c>
      <c r="P133" s="264">
        <v>27.817922184625989</v>
      </c>
      <c r="Q133" s="264">
        <v>25.205033531988761</v>
      </c>
      <c r="R133" s="264">
        <v>25.105549001162959</v>
      </c>
      <c r="S133" s="264">
        <v>26.585302661632269</v>
      </c>
      <c r="T133" s="264">
        <v>27.380313541851631</v>
      </c>
      <c r="U133" s="264">
        <v>24.148984533129578</v>
      </c>
      <c r="V133" s="264">
        <v>25.696252431256571</v>
      </c>
      <c r="W133" s="264">
        <v>25.654480356273659</v>
      </c>
      <c r="DA133" s="72" t="s">
        <v>767</v>
      </c>
    </row>
    <row r="134" spans="1:105" ht="12" customHeight="1" x14ac:dyDescent="0.25">
      <c r="A134" s="57" t="s">
        <v>615</v>
      </c>
      <c r="B134" s="296">
        <v>21.40965469928911</v>
      </c>
      <c r="C134" s="296">
        <v>25.277328363924909</v>
      </c>
      <c r="D134" s="296">
        <v>26.253909790775349</v>
      </c>
      <c r="E134" s="296">
        <v>25.413272813498761</v>
      </c>
      <c r="F134" s="296">
        <v>26.766600752943209</v>
      </c>
      <c r="G134" s="296">
        <v>29.816637149099481</v>
      </c>
      <c r="H134" s="296">
        <v>29.492386333121871</v>
      </c>
      <c r="I134" s="296">
        <v>30.40182145849267</v>
      </c>
      <c r="J134" s="296">
        <v>25.96563168045078</v>
      </c>
      <c r="K134" s="296">
        <v>24.357045674142821</v>
      </c>
      <c r="L134" s="296">
        <v>21.491072424303781</v>
      </c>
      <c r="M134" s="296">
        <v>25.53028827825219</v>
      </c>
      <c r="N134" s="296">
        <v>26.12066541310903</v>
      </c>
      <c r="O134" s="296">
        <v>24.805598389181291</v>
      </c>
      <c r="P134" s="296">
        <v>26.248084376429869</v>
      </c>
      <c r="Q134" s="296">
        <v>24.284745757150461</v>
      </c>
      <c r="R134" s="296">
        <v>24.48406090234646</v>
      </c>
      <c r="S134" s="296">
        <v>25.76397954345299</v>
      </c>
      <c r="T134" s="296">
        <v>26.5559163004943</v>
      </c>
      <c r="U134" s="296">
        <v>24.45649597195311</v>
      </c>
      <c r="V134" s="296">
        <v>25.781063955317531</v>
      </c>
      <c r="W134" s="296">
        <v>25.983104526165832</v>
      </c>
      <c r="DA134" s="70" t="s">
        <v>768</v>
      </c>
    </row>
    <row r="135" spans="1:105" ht="12" customHeight="1" x14ac:dyDescent="0.25">
      <c r="A135" s="60" t="s">
        <v>617</v>
      </c>
      <c r="B135" s="264">
        <v>5.1125458036321589</v>
      </c>
      <c r="C135" s="264">
        <v>3.3552711801518238</v>
      </c>
      <c r="D135" s="264">
        <v>2.4837247246897101</v>
      </c>
      <c r="E135" s="264">
        <v>2.7177890364858182</v>
      </c>
      <c r="F135" s="264">
        <v>2.3971606319030521</v>
      </c>
      <c r="G135" s="264">
        <v>3.627025806227568</v>
      </c>
      <c r="H135" s="264">
        <v>3.732884222393932</v>
      </c>
      <c r="I135" s="264">
        <v>3.5320586189721088</v>
      </c>
      <c r="J135" s="264">
        <v>3.8238389736867711</v>
      </c>
      <c r="K135" s="264">
        <v>2.971982100083701</v>
      </c>
      <c r="L135" s="264">
        <v>3.7013800687330791</v>
      </c>
      <c r="M135" s="264">
        <v>3.0442867117586032</v>
      </c>
      <c r="N135" s="264">
        <v>3.318393870807089</v>
      </c>
      <c r="O135" s="264">
        <v>3.337018142396472</v>
      </c>
      <c r="P135" s="264">
        <v>3.5484193741052028</v>
      </c>
      <c r="Q135" s="264">
        <v>3.596910823397097</v>
      </c>
      <c r="R135" s="264">
        <v>4.1171473570049946</v>
      </c>
      <c r="S135" s="264">
        <v>4.2414504290450523</v>
      </c>
      <c r="T135" s="264">
        <v>4.5014949175913737</v>
      </c>
      <c r="U135" s="264">
        <v>4.6405038781873564</v>
      </c>
      <c r="V135" s="264">
        <v>4.4634368703315186</v>
      </c>
      <c r="W135" s="264">
        <v>4.7789544150929633</v>
      </c>
      <c r="DA135" s="72" t="s">
        <v>769</v>
      </c>
    </row>
    <row r="136" spans="1:105" ht="12" customHeight="1" x14ac:dyDescent="0.25">
      <c r="A136" s="59" t="s">
        <v>33</v>
      </c>
      <c r="B136" s="299">
        <v>2.016354405536775</v>
      </c>
      <c r="C136" s="299">
        <v>0.85084138445211011</v>
      </c>
      <c r="D136" s="299">
        <v>1.0888723636375339</v>
      </c>
      <c r="E136" s="299">
        <v>1.06941760378947</v>
      </c>
      <c r="F136" s="299">
        <v>1.051144037608122</v>
      </c>
      <c r="G136" s="299">
        <v>1.5370692089005451</v>
      </c>
      <c r="H136" s="299">
        <v>1.701039216496294</v>
      </c>
      <c r="I136" s="299">
        <v>1.6657857941368091</v>
      </c>
      <c r="J136" s="299">
        <v>1.696015260640986</v>
      </c>
      <c r="K136" s="299">
        <v>1.241480343849044</v>
      </c>
      <c r="L136" s="299">
        <v>1.7302135247147279</v>
      </c>
      <c r="M136" s="299">
        <v>1.51128458535765</v>
      </c>
      <c r="N136" s="299">
        <v>1.7655928758516859</v>
      </c>
      <c r="O136" s="299">
        <v>1.8064564151517251</v>
      </c>
      <c r="P136" s="299">
        <v>2.0953073332888188</v>
      </c>
      <c r="Q136" s="299">
        <v>1.6880415229232459</v>
      </c>
      <c r="R136" s="299">
        <v>1.6874711831823539</v>
      </c>
      <c r="S136" s="299">
        <v>2.0129593567083441</v>
      </c>
      <c r="T136" s="299">
        <v>2.045921538978591</v>
      </c>
      <c r="U136" s="299">
        <v>2.0210571755037492</v>
      </c>
      <c r="V136" s="299">
        <v>1.8824195182773329</v>
      </c>
      <c r="W136" s="299">
        <v>2.2074576337719498</v>
      </c>
      <c r="DA136" s="71" t="s">
        <v>770</v>
      </c>
    </row>
    <row r="137" spans="1:105" ht="12" customHeight="1" x14ac:dyDescent="0.25">
      <c r="A137" s="59" t="s">
        <v>160</v>
      </c>
      <c r="B137" s="299">
        <v>0.98039590942830246</v>
      </c>
      <c r="C137" s="299">
        <v>0.73635839076193743</v>
      </c>
      <c r="D137" s="299">
        <v>0.31417794114431769</v>
      </c>
      <c r="E137" s="299">
        <v>0.30854273830563472</v>
      </c>
      <c r="F137" s="299">
        <v>0.30335546142047548</v>
      </c>
      <c r="G137" s="299">
        <v>0.75223861809696546</v>
      </c>
      <c r="H137" s="299">
        <v>0.60888914185211451</v>
      </c>
      <c r="I137" s="299">
        <v>0.40353093014423808</v>
      </c>
      <c r="J137" s="299">
        <v>0.64349648834074935</v>
      </c>
      <c r="K137" s="299">
        <v>0.39304661113527312</v>
      </c>
      <c r="L137" s="299">
        <v>0.48958522587667602</v>
      </c>
      <c r="M137" s="299">
        <v>0.49467467006733951</v>
      </c>
      <c r="N137" s="299">
        <v>0.49177668556220627</v>
      </c>
      <c r="O137" s="299">
        <v>0.4861480987108675</v>
      </c>
      <c r="P137" s="299">
        <v>0.61848092005223532</v>
      </c>
      <c r="Q137" s="299">
        <v>0.80684923441601586</v>
      </c>
      <c r="R137" s="299">
        <v>1.284167425961859</v>
      </c>
      <c r="S137" s="299">
        <v>1.375641148371187</v>
      </c>
      <c r="T137" s="299">
        <v>1.3145966447300379</v>
      </c>
      <c r="U137" s="299">
        <v>1.318955967364368</v>
      </c>
      <c r="V137" s="299">
        <v>1.430762030030756</v>
      </c>
      <c r="W137" s="299">
        <v>1.152627136342151</v>
      </c>
      <c r="DA137" s="71" t="s">
        <v>771</v>
      </c>
    </row>
    <row r="138" spans="1:105" ht="12" customHeight="1" x14ac:dyDescent="0.25">
      <c r="A138" s="59" t="s">
        <v>70</v>
      </c>
      <c r="B138" s="299">
        <v>1.10601787306063</v>
      </c>
      <c r="C138" s="299">
        <v>0.86685927820760933</v>
      </c>
      <c r="D138" s="299">
        <v>0.38284503196538028</v>
      </c>
      <c r="E138" s="299">
        <v>0.75241765289610785</v>
      </c>
      <c r="F138" s="299">
        <v>0.36886985650085902</v>
      </c>
      <c r="G138" s="299">
        <v>0.67179548586821924</v>
      </c>
      <c r="H138" s="299">
        <v>0.66142893227054866</v>
      </c>
      <c r="I138" s="299">
        <v>0.50839295080393709</v>
      </c>
      <c r="J138" s="299">
        <v>0.4482165750723987</v>
      </c>
      <c r="K138" s="299">
        <v>0.49407639102669232</v>
      </c>
      <c r="L138" s="299">
        <v>0.60546703634534804</v>
      </c>
      <c r="M138" s="299">
        <v>0.37229804513817111</v>
      </c>
      <c r="N138" s="299">
        <v>0.38139952581364389</v>
      </c>
      <c r="O138" s="299">
        <v>0.3910046123518115</v>
      </c>
      <c r="P138" s="299">
        <v>0.21665646459971849</v>
      </c>
      <c r="Q138" s="299">
        <v>0.35067583544462022</v>
      </c>
      <c r="R138" s="299">
        <v>0.37698891546326291</v>
      </c>
      <c r="S138" s="299">
        <v>0.2807024103750338</v>
      </c>
      <c r="T138" s="299">
        <v>0.32354096980199121</v>
      </c>
      <c r="U138" s="299">
        <v>0.45266696729309619</v>
      </c>
      <c r="V138" s="299">
        <v>0.34531351878530231</v>
      </c>
      <c r="W138" s="299">
        <v>0.4921547793174128</v>
      </c>
      <c r="DA138" s="71" t="s">
        <v>772</v>
      </c>
    </row>
    <row r="139" spans="1:105" ht="12" customHeight="1" x14ac:dyDescent="0.25">
      <c r="A139" s="59" t="s">
        <v>162</v>
      </c>
      <c r="B139" s="299">
        <v>1.0097776156064511</v>
      </c>
      <c r="C139" s="299">
        <v>0.90121212673016693</v>
      </c>
      <c r="D139" s="299">
        <v>0.69782938794247762</v>
      </c>
      <c r="E139" s="299">
        <v>0.58741104149460566</v>
      </c>
      <c r="F139" s="299">
        <v>0.67379127637359526</v>
      </c>
      <c r="G139" s="299">
        <v>0.66592249336183806</v>
      </c>
      <c r="H139" s="299">
        <v>0.76152693177497466</v>
      </c>
      <c r="I139" s="299">
        <v>0.95434894388712432</v>
      </c>
      <c r="J139" s="299">
        <v>1.036110649632636</v>
      </c>
      <c r="K139" s="299">
        <v>0.84337875407269169</v>
      </c>
      <c r="L139" s="299">
        <v>0.87611428179632667</v>
      </c>
      <c r="M139" s="299">
        <v>0.6660294111954419</v>
      </c>
      <c r="N139" s="299">
        <v>0.67962478357955325</v>
      </c>
      <c r="O139" s="299">
        <v>0.65340901618206815</v>
      </c>
      <c r="P139" s="299">
        <v>0.61797465616442993</v>
      </c>
      <c r="Q139" s="299">
        <v>0.7513442306132152</v>
      </c>
      <c r="R139" s="299">
        <v>0.7685198323975182</v>
      </c>
      <c r="S139" s="299">
        <v>0.57214751359048766</v>
      </c>
      <c r="T139" s="299">
        <v>0.81743576408075425</v>
      </c>
      <c r="U139" s="299">
        <v>0.84782376802614279</v>
      </c>
      <c r="V139" s="299">
        <v>0.80494180323812814</v>
      </c>
      <c r="W139" s="299">
        <v>0.92671486566145034</v>
      </c>
      <c r="DA139" s="71" t="s">
        <v>773</v>
      </c>
    </row>
    <row r="140" spans="1:105" ht="12" customHeight="1" x14ac:dyDescent="0.25">
      <c r="A140" s="60" t="s">
        <v>623</v>
      </c>
      <c r="B140" s="264">
        <v>16.297108895656951</v>
      </c>
      <c r="C140" s="264">
        <v>21.922057183773092</v>
      </c>
      <c r="D140" s="264">
        <v>23.770185066085631</v>
      </c>
      <c r="E140" s="264">
        <v>22.695483777012939</v>
      </c>
      <c r="F140" s="264">
        <v>24.36944012104016</v>
      </c>
      <c r="G140" s="264">
        <v>26.18961134287192</v>
      </c>
      <c r="H140" s="264">
        <v>25.75950211072794</v>
      </c>
      <c r="I140" s="264">
        <v>26.869762839520561</v>
      </c>
      <c r="J140" s="264">
        <v>22.141792706764019</v>
      </c>
      <c r="K140" s="264">
        <v>21.385063574059121</v>
      </c>
      <c r="L140" s="264">
        <v>17.7896923555707</v>
      </c>
      <c r="M140" s="264">
        <v>22.486001566493581</v>
      </c>
      <c r="N140" s="264">
        <v>22.802271542301941</v>
      </c>
      <c r="O140" s="264">
        <v>21.468580246784811</v>
      </c>
      <c r="P140" s="264">
        <v>22.699665002324661</v>
      </c>
      <c r="Q140" s="264">
        <v>20.687834933753361</v>
      </c>
      <c r="R140" s="264">
        <v>20.366913545341461</v>
      </c>
      <c r="S140" s="264">
        <v>21.522529114407931</v>
      </c>
      <c r="T140" s="264">
        <v>22.05442138290292</v>
      </c>
      <c r="U140" s="264">
        <v>19.81599209376575</v>
      </c>
      <c r="V140" s="264">
        <v>21.317627084986011</v>
      </c>
      <c r="W140" s="264">
        <v>21.20415011107287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10.589197878764486</v>
      </c>
      <c r="C141" s="263">
        <f t="shared" si="2"/>
        <v>11.237130916677966</v>
      </c>
      <c r="D141" s="263">
        <f t="shared" si="2"/>
        <v>11.430436716855368</v>
      </c>
      <c r="E141" s="263">
        <f t="shared" si="2"/>
        <v>11.077110124463122</v>
      </c>
      <c r="F141" s="263">
        <f t="shared" si="2"/>
        <v>11.362313276308036</v>
      </c>
      <c r="G141" s="263">
        <f t="shared" si="2"/>
        <v>12.562244866951469</v>
      </c>
      <c r="H141" s="263">
        <f t="shared" si="2"/>
        <v>12.443120747510747</v>
      </c>
      <c r="I141" s="263">
        <f t="shared" si="2"/>
        <v>12.746821681070095</v>
      </c>
      <c r="J141" s="263">
        <f t="shared" si="2"/>
        <v>11.666344250705045</v>
      </c>
      <c r="K141" s="263">
        <f t="shared" si="2"/>
        <v>10.304117005127061</v>
      </c>
      <c r="L141" s="263">
        <f t="shared" si="2"/>
        <v>9.8835740838127784</v>
      </c>
      <c r="M141" s="263">
        <f t="shared" si="2"/>
        <v>11.199196888475928</v>
      </c>
      <c r="N141" s="263">
        <f t="shared" si="2"/>
        <v>11.781143418592203</v>
      </c>
      <c r="O141" s="263">
        <f t="shared" si="2"/>
        <v>11.476359221537496</v>
      </c>
      <c r="P141" s="263">
        <f t="shared" si="2"/>
        <v>12.258846434975293</v>
      </c>
      <c r="Q141" s="263">
        <f t="shared" si="2"/>
        <v>11.648339279899153</v>
      </c>
      <c r="R141" s="263">
        <f t="shared" si="2"/>
        <v>11.574173718297391</v>
      </c>
      <c r="S141" s="263">
        <f t="shared" si="2"/>
        <v>11.927113281817503</v>
      </c>
      <c r="T141" s="263">
        <f t="shared" si="2"/>
        <v>12.406494901371461</v>
      </c>
      <c r="U141" s="263">
        <f t="shared" si="2"/>
        <v>11.814507818857134</v>
      </c>
      <c r="V141" s="263">
        <f t="shared" si="2"/>
        <v>12.182937535860084</v>
      </c>
      <c r="W141" s="263">
        <f t="shared" si="2"/>
        <v>12.577401704242893</v>
      </c>
      <c r="DA141" s="70"/>
    </row>
    <row r="142" spans="1:105" ht="12" customHeight="1" x14ac:dyDescent="0.25">
      <c r="A142" s="60" t="s">
        <v>626</v>
      </c>
      <c r="B142" s="264">
        <v>0.51294385032953049</v>
      </c>
      <c r="C142" s="264">
        <v>0.3138878770385396</v>
      </c>
      <c r="D142" s="264">
        <v>0.25910379188281879</v>
      </c>
      <c r="E142" s="264">
        <v>0.24673999822487769</v>
      </c>
      <c r="F142" s="264">
        <v>0.24999563836167979</v>
      </c>
      <c r="G142" s="264">
        <v>0.36811307751618311</v>
      </c>
      <c r="H142" s="264">
        <v>0.38252378330907671</v>
      </c>
      <c r="I142" s="264">
        <v>0.37405222075353101</v>
      </c>
      <c r="J142" s="264">
        <v>0.41730739768466968</v>
      </c>
      <c r="K142" s="264">
        <v>0.30790566862095409</v>
      </c>
      <c r="L142" s="264">
        <v>0.38745760140662361</v>
      </c>
      <c r="M142" s="264">
        <v>0.32948392067945631</v>
      </c>
      <c r="N142" s="264">
        <v>0.36201862243466298</v>
      </c>
      <c r="O142" s="264">
        <v>0.36354609897151269</v>
      </c>
      <c r="P142" s="264">
        <v>0.40769510767199713</v>
      </c>
      <c r="Q142" s="264">
        <v>0.39988467740113959</v>
      </c>
      <c r="R142" s="264">
        <v>0.46115966035396128</v>
      </c>
      <c r="S142" s="264">
        <v>0.48597422069757562</v>
      </c>
      <c r="T142" s="264">
        <v>0.51335611646301849</v>
      </c>
      <c r="U142" s="264">
        <v>0.51797874456200932</v>
      </c>
      <c r="V142" s="264">
        <v>0.50667872808710535</v>
      </c>
      <c r="W142" s="264">
        <v>0.53056217430914299</v>
      </c>
      <c r="DA142" s="72" t="s">
        <v>775</v>
      </c>
    </row>
    <row r="143" spans="1:105" ht="12" customHeight="1" x14ac:dyDescent="0.25">
      <c r="A143" s="59" t="s">
        <v>33</v>
      </c>
      <c r="B143" s="232">
        <v>0.25814785528211859</v>
      </c>
      <c r="C143" s="232">
        <v>0.1073249953729694</v>
      </c>
      <c r="D143" s="232">
        <v>0.13429182036075449</v>
      </c>
      <c r="E143" s="232">
        <v>0.13425864437830429</v>
      </c>
      <c r="F143" s="232">
        <v>0.129558063310626</v>
      </c>
      <c r="G143" s="232">
        <v>0.1914623279768404</v>
      </c>
      <c r="H143" s="232">
        <v>0.21185004995632911</v>
      </c>
      <c r="I143" s="232">
        <v>0.20607135311161731</v>
      </c>
      <c r="J143" s="232">
        <v>0.20966791639435101</v>
      </c>
      <c r="K143" s="232">
        <v>0.1542669012607765</v>
      </c>
      <c r="L143" s="232">
        <v>0.2165385058281927</v>
      </c>
      <c r="M143" s="232">
        <v>0.18635706680443051</v>
      </c>
      <c r="N143" s="232">
        <v>0.2176298029942951</v>
      </c>
      <c r="O143" s="232">
        <v>0.222921645129212</v>
      </c>
      <c r="P143" s="232">
        <v>0.25639475918708199</v>
      </c>
      <c r="Q143" s="232">
        <v>0.20793994961518561</v>
      </c>
      <c r="R143" s="232">
        <v>0.20806435071041859</v>
      </c>
      <c r="S143" s="232">
        <v>0.24698525381089911</v>
      </c>
      <c r="T143" s="232">
        <v>0.25138772446111168</v>
      </c>
      <c r="U143" s="232">
        <v>0.24997741811104279</v>
      </c>
      <c r="V143" s="232">
        <v>0.231605963645792</v>
      </c>
      <c r="W143" s="232">
        <v>0.2732092986327489</v>
      </c>
      <c r="DA143" s="71" t="s">
        <v>776</v>
      </c>
    </row>
    <row r="144" spans="1:105" ht="12" customHeight="1" x14ac:dyDescent="0.25">
      <c r="A144" s="59" t="s">
        <v>160</v>
      </c>
      <c r="B144" s="232">
        <v>0.12551717131240331</v>
      </c>
      <c r="C144" s="232">
        <v>9.288412896401646E-2</v>
      </c>
      <c r="D144" s="232">
        <v>3.8747909344046122E-2</v>
      </c>
      <c r="E144" s="232">
        <v>3.8735597423211518E-2</v>
      </c>
      <c r="F144" s="232">
        <v>3.7389876810575033E-2</v>
      </c>
      <c r="G144" s="232">
        <v>9.3701283052795389E-2</v>
      </c>
      <c r="H144" s="232">
        <v>7.5831993682620516E-2</v>
      </c>
      <c r="I144" s="232">
        <v>4.9920082816112127E-2</v>
      </c>
      <c r="J144" s="232">
        <v>7.9551505843464695E-2</v>
      </c>
      <c r="K144" s="232">
        <v>4.8840147209177801E-2</v>
      </c>
      <c r="L144" s="232">
        <v>6.1272237080896061E-2</v>
      </c>
      <c r="M144" s="232">
        <v>6.0998518366004957E-2</v>
      </c>
      <c r="N144" s="232">
        <v>6.0617181151947919E-2</v>
      </c>
      <c r="O144" s="232">
        <v>5.9992000378244849E-2</v>
      </c>
      <c r="P144" s="232">
        <v>7.5681149032059261E-2</v>
      </c>
      <c r="Q144" s="232">
        <v>9.9391032076612026E-2</v>
      </c>
      <c r="R144" s="232">
        <v>0.158337199680257</v>
      </c>
      <c r="S144" s="232">
        <v>0.16878784812564029</v>
      </c>
      <c r="T144" s="232">
        <v>0.16152792411965269</v>
      </c>
      <c r="U144" s="232">
        <v>0.16313700142684859</v>
      </c>
      <c r="V144" s="232">
        <v>0.1760356899700731</v>
      </c>
      <c r="W144" s="232">
        <v>0.14265662302520349</v>
      </c>
      <c r="DA144" s="71" t="s">
        <v>777</v>
      </c>
    </row>
    <row r="145" spans="1:105" ht="12" customHeight="1" x14ac:dyDescent="0.25">
      <c r="A145" s="59" t="s">
        <v>162</v>
      </c>
      <c r="B145" s="232">
        <v>0.1292788237350086</v>
      </c>
      <c r="C145" s="232">
        <v>0.1136787527015538</v>
      </c>
      <c r="D145" s="232">
        <v>8.6064062178018194E-2</v>
      </c>
      <c r="E145" s="232">
        <v>7.3745756423361952E-2</v>
      </c>
      <c r="F145" s="232">
        <v>8.3047698240478779E-2</v>
      </c>
      <c r="G145" s="232">
        <v>8.2949466486547246E-2</v>
      </c>
      <c r="H145" s="232">
        <v>9.4841739670127032E-2</v>
      </c>
      <c r="I145" s="232">
        <v>0.1180607848258015</v>
      </c>
      <c r="J145" s="232">
        <v>0.12808797544685399</v>
      </c>
      <c r="K145" s="232">
        <v>0.1047986201509999</v>
      </c>
      <c r="L145" s="232">
        <v>0.1096468584975348</v>
      </c>
      <c r="M145" s="232">
        <v>8.2128335509020836E-2</v>
      </c>
      <c r="N145" s="232">
        <v>8.3771638288419964E-2</v>
      </c>
      <c r="O145" s="232">
        <v>8.0632453464055828E-2</v>
      </c>
      <c r="P145" s="232">
        <v>7.5619199452855904E-2</v>
      </c>
      <c r="Q145" s="232">
        <v>9.2553695709341993E-2</v>
      </c>
      <c r="R145" s="232">
        <v>9.4758109963285736E-2</v>
      </c>
      <c r="S145" s="232">
        <v>7.0201118761036171E-2</v>
      </c>
      <c r="T145" s="232">
        <v>0.10044046788225409</v>
      </c>
      <c r="U145" s="232">
        <v>0.1048643250241179</v>
      </c>
      <c r="V145" s="232">
        <v>9.9037074471240188E-2</v>
      </c>
      <c r="W145" s="232">
        <v>0.1146962526511906</v>
      </c>
      <c r="DA145" s="71" t="s">
        <v>778</v>
      </c>
    </row>
    <row r="146" spans="1:105" ht="12" customHeight="1" x14ac:dyDescent="0.25">
      <c r="A146" s="60" t="s">
        <v>631</v>
      </c>
      <c r="B146" s="264">
        <v>7.9897836653079857</v>
      </c>
      <c r="C146" s="264">
        <v>8.1579982727438125</v>
      </c>
      <c r="D146" s="264">
        <v>8.2397299846859067</v>
      </c>
      <c r="E146" s="264">
        <v>7.9810950866145136</v>
      </c>
      <c r="F146" s="264">
        <v>8.1086784095580473</v>
      </c>
      <c r="G146" s="264">
        <v>8.9318688233443613</v>
      </c>
      <c r="H146" s="264">
        <v>8.8524688057878897</v>
      </c>
      <c r="I146" s="264">
        <v>9.0487596112606052</v>
      </c>
      <c r="J146" s="264">
        <v>8.5117834510030441</v>
      </c>
      <c r="K146" s="264">
        <v>7.338893798471898</v>
      </c>
      <c r="L146" s="264">
        <v>7.2697130086189343</v>
      </c>
      <c r="M146" s="264">
        <v>8.0969557143372271</v>
      </c>
      <c r="N146" s="264">
        <v>8.608480320046473</v>
      </c>
      <c r="O146" s="264">
        <v>8.4635318074672092</v>
      </c>
      <c r="P146" s="264">
        <v>9.0734799807504203</v>
      </c>
      <c r="Q146" s="264">
        <v>8.700041370149135</v>
      </c>
      <c r="R146" s="264">
        <v>8.601783830713666</v>
      </c>
      <c r="S146" s="264">
        <v>8.800376693882173</v>
      </c>
      <c r="T146" s="264">
        <v>9.1832544124498821</v>
      </c>
      <c r="U146" s="264">
        <v>8.8455590567478843</v>
      </c>
      <c r="V146" s="264">
        <v>9.0534164946109748</v>
      </c>
      <c r="W146" s="264">
        <v>9.422476148585055</v>
      </c>
      <c r="DA146" s="72" t="s">
        <v>779</v>
      </c>
    </row>
    <row r="147" spans="1:105" ht="12" customHeight="1" x14ac:dyDescent="0.25">
      <c r="A147" s="64" t="s">
        <v>30</v>
      </c>
      <c r="B147" s="231">
        <v>4.7644164125472246</v>
      </c>
      <c r="C147" s="231">
        <v>5.1489899803189392</v>
      </c>
      <c r="D147" s="231">
        <v>5.8335297259582957</v>
      </c>
      <c r="E147" s="231">
        <v>5.295117755497146</v>
      </c>
      <c r="F147" s="231">
        <v>5.46238351763244</v>
      </c>
      <c r="G147" s="231">
        <v>4.8861798996213039</v>
      </c>
      <c r="H147" s="231">
        <v>4.696028759418688</v>
      </c>
      <c r="I147" s="231">
        <v>5.0572055106953684</v>
      </c>
      <c r="J147" s="231">
        <v>5.1185257100699832</v>
      </c>
      <c r="K147" s="231">
        <v>4.7668932308966809</v>
      </c>
      <c r="L147" s="231">
        <v>4.0229656726501588</v>
      </c>
      <c r="M147" s="231">
        <v>4.4063638619900658</v>
      </c>
      <c r="N147" s="231">
        <v>4.7562094700428332</v>
      </c>
      <c r="O147" s="231">
        <v>4.1844659375093638</v>
      </c>
      <c r="P147" s="231">
        <v>4.3636397283071906</v>
      </c>
      <c r="Q147" s="231">
        <v>4.1623139355842937</v>
      </c>
      <c r="R147" s="231">
        <v>4.0184626643843009</v>
      </c>
      <c r="S147" s="231">
        <v>4.2743363304662587</v>
      </c>
      <c r="T147" s="231">
        <v>4.1986832405144163</v>
      </c>
      <c r="U147" s="231">
        <v>4.0190525783695019</v>
      </c>
      <c r="V147" s="231">
        <v>4.4023873444249588</v>
      </c>
      <c r="W147" s="231">
        <v>4.2942794614211506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1.2713549227315379</v>
      </c>
      <c r="C149" s="231">
        <v>0.76272555166386369</v>
      </c>
      <c r="D149" s="231">
        <v>1.0550252309960459</v>
      </c>
      <c r="E149" s="231">
        <v>1.0587068169158551</v>
      </c>
      <c r="F149" s="231">
        <v>1.1605375448291739</v>
      </c>
      <c r="G149" s="231">
        <v>1.7123263892003719</v>
      </c>
      <c r="H149" s="231">
        <v>1.893159412072678</v>
      </c>
      <c r="I149" s="231">
        <v>1.8828996934633031</v>
      </c>
      <c r="J149" s="231">
        <v>1.503333848770654</v>
      </c>
      <c r="K149" s="231">
        <v>1.074586094173791</v>
      </c>
      <c r="L149" s="231">
        <v>1.337916701890864</v>
      </c>
      <c r="M149" s="231">
        <v>1.620718467083498</v>
      </c>
      <c r="N149" s="231">
        <v>1.7818302125716829</v>
      </c>
      <c r="O149" s="231">
        <v>1.7671779319190251</v>
      </c>
      <c r="P149" s="231">
        <v>1.8146778971256941</v>
      </c>
      <c r="Q149" s="231">
        <v>1.41197122364017</v>
      </c>
      <c r="R149" s="231">
        <v>1.4438184483828109</v>
      </c>
      <c r="S149" s="231">
        <v>1.7835680381916481</v>
      </c>
      <c r="T149" s="231">
        <v>1.7831059356336441</v>
      </c>
      <c r="U149" s="231">
        <v>1.580640027041424</v>
      </c>
      <c r="V149" s="231">
        <v>1.4665814935103489</v>
      </c>
      <c r="W149" s="231">
        <v>1.6744935279781381</v>
      </c>
      <c r="DA149" s="73" t="s">
        <v>782</v>
      </c>
    </row>
    <row r="150" spans="1:105" ht="12" customHeight="1" x14ac:dyDescent="0.25">
      <c r="A150" s="64" t="s">
        <v>160</v>
      </c>
      <c r="B150" s="231">
        <v>0.62991622406400116</v>
      </c>
      <c r="C150" s="231">
        <v>0.67265177590588709</v>
      </c>
      <c r="D150" s="231">
        <v>0.31020080688318841</v>
      </c>
      <c r="E150" s="231">
        <v>0.31126126154018868</v>
      </c>
      <c r="F150" s="231">
        <v>0.34129517217856709</v>
      </c>
      <c r="G150" s="231">
        <v>0.85394542357123682</v>
      </c>
      <c r="H150" s="231">
        <v>0.69054574146568048</v>
      </c>
      <c r="I150" s="231">
        <v>0.46480011002779043</v>
      </c>
      <c r="J150" s="231">
        <v>0.5812369627206313</v>
      </c>
      <c r="K150" s="231">
        <v>0.34667840324240901</v>
      </c>
      <c r="L150" s="231">
        <v>0.38577940559151719</v>
      </c>
      <c r="M150" s="231">
        <v>0.54058297477848172</v>
      </c>
      <c r="N150" s="231">
        <v>0.50573737427297494</v>
      </c>
      <c r="O150" s="231">
        <v>0.48462157702113101</v>
      </c>
      <c r="P150" s="231">
        <v>0.54583261947833672</v>
      </c>
      <c r="Q150" s="231">
        <v>0.68772763310826901</v>
      </c>
      <c r="R150" s="231">
        <v>1.119642135972325</v>
      </c>
      <c r="S150" s="231">
        <v>1.242056054031093</v>
      </c>
      <c r="T150" s="231">
        <v>1.167513883661544</v>
      </c>
      <c r="U150" s="231">
        <v>1.051153246236159</v>
      </c>
      <c r="V150" s="231">
        <v>1.1358959535223661</v>
      </c>
      <c r="W150" s="231">
        <v>0.89096634430782751</v>
      </c>
      <c r="DA150" s="73" t="s">
        <v>783</v>
      </c>
    </row>
    <row r="151" spans="1:105" ht="12" customHeight="1" x14ac:dyDescent="0.25">
      <c r="A151" s="64" t="s">
        <v>70</v>
      </c>
      <c r="B151" s="231">
        <v>0.68893910817837478</v>
      </c>
      <c r="C151" s="231">
        <v>0.76769205296913501</v>
      </c>
      <c r="D151" s="231">
        <v>0.36646089619130651</v>
      </c>
      <c r="E151" s="231">
        <v>0.73587849210764777</v>
      </c>
      <c r="F151" s="231">
        <v>0.40233599030655021</v>
      </c>
      <c r="G151" s="231">
        <v>0.73934810007800578</v>
      </c>
      <c r="H151" s="231">
        <v>0.72723504583461807</v>
      </c>
      <c r="I151" s="231">
        <v>0.56770968552030754</v>
      </c>
      <c r="J151" s="231">
        <v>0.39249338890322449</v>
      </c>
      <c r="K151" s="231">
        <v>0.4224878493716438</v>
      </c>
      <c r="L151" s="231">
        <v>0.46252863968523222</v>
      </c>
      <c r="M151" s="231">
        <v>0.39443081472972019</v>
      </c>
      <c r="N151" s="231">
        <v>0.38025475398962072</v>
      </c>
      <c r="O151" s="231">
        <v>0.37787958100098618</v>
      </c>
      <c r="P151" s="231">
        <v>0.18537118298035221</v>
      </c>
      <c r="Q151" s="231">
        <v>0.28977926972761681</v>
      </c>
      <c r="R151" s="231">
        <v>0.31865706763115631</v>
      </c>
      <c r="S151" s="231">
        <v>0.24570815433160159</v>
      </c>
      <c r="T151" s="231">
        <v>0.27857119485186721</v>
      </c>
      <c r="U151" s="231">
        <v>0.3497453363902025</v>
      </c>
      <c r="V151" s="231">
        <v>0.26577988980381362</v>
      </c>
      <c r="W151" s="231">
        <v>0.36881753071160872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0.38468002400378792</v>
      </c>
      <c r="M152" s="231">
        <v>0.4223181294959823</v>
      </c>
      <c r="N152" s="231">
        <v>0.50022125975772513</v>
      </c>
      <c r="O152" s="231">
        <v>1.01172069044003</v>
      </c>
      <c r="P152" s="231">
        <v>1.6300364636685709</v>
      </c>
      <c r="Q152" s="231">
        <v>1.5212932778232739</v>
      </c>
      <c r="R152" s="231">
        <v>1.0452293899759511</v>
      </c>
      <c r="S152" s="231">
        <v>0.74897883816606192</v>
      </c>
      <c r="T152" s="231">
        <v>1.044662323332203</v>
      </c>
      <c r="U152" s="231">
        <v>1.1834899203530549</v>
      </c>
      <c r="V152" s="231">
        <v>1.157153183184503</v>
      </c>
      <c r="W152" s="231">
        <v>1.492637378685272</v>
      </c>
      <c r="DA152" s="73" t="s">
        <v>785</v>
      </c>
    </row>
    <row r="153" spans="1:105" ht="12" customHeight="1" x14ac:dyDescent="0.25">
      <c r="A153" s="64" t="s">
        <v>162</v>
      </c>
      <c r="B153" s="231">
        <v>0.63515699778684664</v>
      </c>
      <c r="C153" s="231">
        <v>0.80593891188598743</v>
      </c>
      <c r="D153" s="231">
        <v>0.67451332465706915</v>
      </c>
      <c r="E153" s="231">
        <v>0.58013076055367641</v>
      </c>
      <c r="F153" s="231">
        <v>0.74212618461131519</v>
      </c>
      <c r="G153" s="231">
        <v>0.7400690108734429</v>
      </c>
      <c r="H153" s="231">
        <v>0.84549984699622527</v>
      </c>
      <c r="I153" s="231">
        <v>1.0761446115538369</v>
      </c>
      <c r="J153" s="231">
        <v>0.9161935405385514</v>
      </c>
      <c r="K153" s="231">
        <v>0.72824822078737272</v>
      </c>
      <c r="L153" s="231">
        <v>0.67584256479737503</v>
      </c>
      <c r="M153" s="231">
        <v>0.7125414662594789</v>
      </c>
      <c r="N153" s="231">
        <v>0.68422724941163626</v>
      </c>
      <c r="O153" s="231">
        <v>0.6376660895766727</v>
      </c>
      <c r="P153" s="231">
        <v>0.53392208919027639</v>
      </c>
      <c r="Q153" s="231">
        <v>0.62695603026551117</v>
      </c>
      <c r="R153" s="231">
        <v>0.65597412436712188</v>
      </c>
      <c r="S153" s="231">
        <v>0.5057292786955091</v>
      </c>
      <c r="T153" s="231">
        <v>0.71071783445620751</v>
      </c>
      <c r="U153" s="231">
        <v>0.66147794835754126</v>
      </c>
      <c r="V153" s="231">
        <v>0.62561863016498476</v>
      </c>
      <c r="W153" s="231">
        <v>0.70128190548105551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2.0864703631269692</v>
      </c>
      <c r="C157" s="265">
        <v>2.765244766895615</v>
      </c>
      <c r="D157" s="265">
        <v>2.9316029402866421</v>
      </c>
      <c r="E157" s="265">
        <v>2.8492750396237301</v>
      </c>
      <c r="F157" s="265">
        <v>3.003639228388308</v>
      </c>
      <c r="G157" s="265">
        <v>3.2622629660909239</v>
      </c>
      <c r="H157" s="265">
        <v>3.2081281584137811</v>
      </c>
      <c r="I157" s="265">
        <v>3.3240098490559582</v>
      </c>
      <c r="J157" s="265">
        <v>2.73725340201733</v>
      </c>
      <c r="K157" s="265">
        <v>2.6573175380342091</v>
      </c>
      <c r="L157" s="265">
        <v>2.22640347378722</v>
      </c>
      <c r="M157" s="265">
        <v>2.772757253459246</v>
      </c>
      <c r="N157" s="265">
        <v>2.8106444761110669</v>
      </c>
      <c r="O157" s="265">
        <v>2.649281315098774</v>
      </c>
      <c r="P157" s="265">
        <v>2.7776713465528742</v>
      </c>
      <c r="Q157" s="265">
        <v>2.548413232348878</v>
      </c>
      <c r="R157" s="265">
        <v>2.5112302272297642</v>
      </c>
      <c r="S157" s="265">
        <v>2.6407623672377531</v>
      </c>
      <c r="T157" s="265">
        <v>2.7098843724585611</v>
      </c>
      <c r="U157" s="265">
        <v>2.4509700175472409</v>
      </c>
      <c r="V157" s="265">
        <v>2.6228423131620029</v>
      </c>
      <c r="W157" s="265">
        <v>2.624363381348696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</v>
      </c>
      <c r="C171" s="234">
        <f t="shared" si="11"/>
        <v>1</v>
      </c>
      <c r="D171" s="234">
        <f t="shared" si="11"/>
        <v>1.0000000000000002</v>
      </c>
      <c r="E171" s="234">
        <f t="shared" si="11"/>
        <v>1</v>
      </c>
      <c r="F171" s="234">
        <f t="shared" si="11"/>
        <v>0.99999999999999989</v>
      </c>
      <c r="G171" s="234">
        <f t="shared" si="11"/>
        <v>1</v>
      </c>
      <c r="H171" s="234">
        <f t="shared" si="11"/>
        <v>1</v>
      </c>
      <c r="I171" s="234">
        <f t="shared" si="11"/>
        <v>0.99999999999999989</v>
      </c>
      <c r="J171" s="234">
        <f t="shared" si="11"/>
        <v>1.0000000000000002</v>
      </c>
      <c r="K171" s="234">
        <f t="shared" si="11"/>
        <v>0.99999999999999978</v>
      </c>
      <c r="L171" s="234">
        <f t="shared" si="11"/>
        <v>0.99999999999999978</v>
      </c>
      <c r="M171" s="234">
        <f t="shared" si="11"/>
        <v>1</v>
      </c>
      <c r="N171" s="234">
        <f t="shared" si="11"/>
        <v>1</v>
      </c>
      <c r="O171" s="234">
        <f t="shared" si="11"/>
        <v>1</v>
      </c>
      <c r="P171" s="234">
        <f t="shared" si="11"/>
        <v>1.0000000000000002</v>
      </c>
      <c r="Q171" s="234">
        <f t="shared" si="11"/>
        <v>0.99999999999999989</v>
      </c>
      <c r="R171" s="234">
        <f t="shared" si="11"/>
        <v>0.99999999999999989</v>
      </c>
      <c r="S171" s="234">
        <f t="shared" si="11"/>
        <v>1</v>
      </c>
      <c r="T171" s="234">
        <f t="shared" si="11"/>
        <v>1.0000000000000002</v>
      </c>
      <c r="U171" s="234">
        <f t="shared" si="11"/>
        <v>1</v>
      </c>
      <c r="V171" s="234">
        <f t="shared" si="11"/>
        <v>1</v>
      </c>
      <c r="W171" s="234">
        <f t="shared" si="11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9.7691024089877998E-4</v>
      </c>
      <c r="C172" s="301">
        <f t="shared" si="12"/>
        <v>9.7246972781059174E-4</v>
      </c>
      <c r="D172" s="301">
        <f t="shared" si="12"/>
        <v>9.7096076963173311E-4</v>
      </c>
      <c r="E172" s="301">
        <f t="shared" si="12"/>
        <v>9.7151288996767432E-4</v>
      </c>
      <c r="F172" s="301">
        <f t="shared" si="12"/>
        <v>9.7053159929591005E-4</v>
      </c>
      <c r="G172" s="301">
        <f t="shared" si="12"/>
        <v>9.7136545230503844E-4</v>
      </c>
      <c r="H172" s="301">
        <f t="shared" si="12"/>
        <v>9.7140854288244234E-4</v>
      </c>
      <c r="I172" s="301">
        <f t="shared" si="12"/>
        <v>9.7093269180891103E-4</v>
      </c>
      <c r="J172" s="301">
        <f t="shared" si="12"/>
        <v>9.725226829750169E-4</v>
      </c>
      <c r="K172" s="301">
        <f t="shared" si="12"/>
        <v>9.714675464621861E-4</v>
      </c>
      <c r="L172" s="301">
        <f t="shared" si="12"/>
        <v>9.7355472423566369E-4</v>
      </c>
      <c r="M172" s="301">
        <f t="shared" si="12"/>
        <v>9.714095130718875E-4</v>
      </c>
      <c r="N172" s="301">
        <f t="shared" si="12"/>
        <v>9.5704756404676929E-4</v>
      </c>
      <c r="O172" s="301">
        <f t="shared" si="12"/>
        <v>9.6948965356486643E-4</v>
      </c>
      <c r="P172" s="301">
        <f t="shared" si="12"/>
        <v>9.7226339598081315E-4</v>
      </c>
      <c r="Q172" s="301">
        <f t="shared" si="12"/>
        <v>9.7299752936292304E-4</v>
      </c>
      <c r="R172" s="301">
        <f t="shared" si="12"/>
        <v>9.7351352502312444E-4</v>
      </c>
      <c r="S172" s="301">
        <f t="shared" si="12"/>
        <v>9.7326644212444391E-4</v>
      </c>
      <c r="T172" s="301">
        <f t="shared" si="12"/>
        <v>9.7039648464321043E-4</v>
      </c>
      <c r="U172" s="301">
        <f t="shared" si="12"/>
        <v>9.7441963275496249E-4</v>
      </c>
      <c r="V172" s="301">
        <f t="shared" si="12"/>
        <v>9.7375129122175908E-4</v>
      </c>
      <c r="W172" s="301">
        <f t="shared" si="12"/>
        <v>9.6694522566693228E-4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1.1780355196264044E-4</v>
      </c>
      <c r="C173" s="235">
        <f t="shared" si="13"/>
        <v>1.1726807982566716E-4</v>
      </c>
      <c r="D173" s="235">
        <f t="shared" si="13"/>
        <v>1.1708611773151502E-4</v>
      </c>
      <c r="E173" s="235">
        <f t="shared" si="13"/>
        <v>1.1715269676197412E-4</v>
      </c>
      <c r="F173" s="235">
        <f t="shared" si="13"/>
        <v>1.1703436498306354E-4</v>
      </c>
      <c r="G173" s="235">
        <f t="shared" si="13"/>
        <v>1.1713491756422971E-4</v>
      </c>
      <c r="H173" s="235">
        <f t="shared" si="13"/>
        <v>1.1714011376635934E-4</v>
      </c>
      <c r="I173" s="235">
        <f t="shared" si="13"/>
        <v>1.1708273188589546E-4</v>
      </c>
      <c r="J173" s="235">
        <f t="shared" si="13"/>
        <v>1.1727446557760512E-4</v>
      </c>
      <c r="K173" s="235">
        <f t="shared" si="13"/>
        <v>1.1714722888398362E-4</v>
      </c>
      <c r="L173" s="235">
        <f t="shared" si="13"/>
        <v>1.173989172633243E-4</v>
      </c>
      <c r="M173" s="235">
        <f t="shared" si="13"/>
        <v>1.171402307594647E-4</v>
      </c>
      <c r="N173" s="235">
        <f t="shared" si="13"/>
        <v>1.1780062444634742E-4</v>
      </c>
      <c r="O173" s="235">
        <f t="shared" si="13"/>
        <v>1.1725480532026615E-4</v>
      </c>
      <c r="P173" s="235">
        <f t="shared" si="13"/>
        <v>1.1724319870413389E-4</v>
      </c>
      <c r="Q173" s="235">
        <f t="shared" si="13"/>
        <v>1.1733172630514192E-4</v>
      </c>
      <c r="R173" s="235">
        <f t="shared" si="13"/>
        <v>1.1740421468335657E-4</v>
      </c>
      <c r="S173" s="235">
        <f t="shared" si="13"/>
        <v>1.1736415392965533E-4</v>
      </c>
      <c r="T173" s="235">
        <f t="shared" si="13"/>
        <v>1.1739028148539212E-4</v>
      </c>
      <c r="U173" s="235">
        <f t="shared" si="13"/>
        <v>1.1750321476316667E-4</v>
      </c>
      <c r="V173" s="235">
        <f t="shared" si="13"/>
        <v>1.1742262086288877E-4</v>
      </c>
      <c r="W173" s="235">
        <f t="shared" si="13"/>
        <v>1.1750118489962091E-4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1.8929312162584491E-2</v>
      </c>
      <c r="C174" s="235">
        <f t="shared" si="14"/>
        <v>1.8843269602184042E-2</v>
      </c>
      <c r="D174" s="235">
        <f t="shared" si="14"/>
        <v>1.8814030948301554E-2</v>
      </c>
      <c r="E174" s="235">
        <f t="shared" si="14"/>
        <v>1.8824729227173834E-2</v>
      </c>
      <c r="F174" s="235">
        <f t="shared" si="14"/>
        <v>1.8805715036647026E-2</v>
      </c>
      <c r="G174" s="235">
        <f t="shared" si="14"/>
        <v>1.8821872369477296E-2</v>
      </c>
      <c r="H174" s="235">
        <f t="shared" si="14"/>
        <v>1.8822707323352061E-2</v>
      </c>
      <c r="I174" s="235">
        <f t="shared" si="14"/>
        <v>1.8813486892306639E-2</v>
      </c>
      <c r="J174" s="235">
        <f t="shared" si="14"/>
        <v>1.8844295699358631E-2</v>
      </c>
      <c r="K174" s="235">
        <f t="shared" si="14"/>
        <v>1.8823850618951723E-2</v>
      </c>
      <c r="L174" s="235">
        <f t="shared" si="14"/>
        <v>1.8864293269626183E-2</v>
      </c>
      <c r="M174" s="235">
        <f t="shared" si="14"/>
        <v>1.882272612243728E-2</v>
      </c>
      <c r="N174" s="235">
        <f t="shared" si="14"/>
        <v>1.8500054119031904E-2</v>
      </c>
      <c r="O174" s="235">
        <f t="shared" si="14"/>
        <v>1.8701621152764063E-2</v>
      </c>
      <c r="P174" s="235">
        <f t="shared" si="14"/>
        <v>1.8839271568944705E-2</v>
      </c>
      <c r="Q174" s="235">
        <f t="shared" si="14"/>
        <v>1.8853496662896169E-2</v>
      </c>
      <c r="R174" s="235">
        <f t="shared" si="14"/>
        <v>1.8819965733003107E-2</v>
      </c>
      <c r="S174" s="235">
        <f t="shared" si="14"/>
        <v>1.8858707309068374E-2</v>
      </c>
      <c r="T174" s="235">
        <f t="shared" si="14"/>
        <v>1.8760305739551879E-2</v>
      </c>
      <c r="U174" s="235">
        <f t="shared" si="14"/>
        <v>1.8881052356253033E-2</v>
      </c>
      <c r="V174" s="235">
        <f t="shared" si="14"/>
        <v>1.8868102092264003E-2</v>
      </c>
      <c r="W174" s="235">
        <f t="shared" si="14"/>
        <v>1.869422236258457E-2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3.2300659688926445E-4</v>
      </c>
      <c r="C175" s="235">
        <f t="shared" si="15"/>
        <v>3.2153838111978055E-4</v>
      </c>
      <c r="D175" s="235">
        <f t="shared" si="15"/>
        <v>3.2103945765087229E-4</v>
      </c>
      <c r="E175" s="235">
        <f t="shared" si="15"/>
        <v>3.2122201128100052E-4</v>
      </c>
      <c r="F175" s="235">
        <f t="shared" si="15"/>
        <v>3.2089755633398935E-4</v>
      </c>
      <c r="G175" s="235">
        <f t="shared" si="15"/>
        <v>3.2117326234208329E-4</v>
      </c>
      <c r="H175" s="235">
        <f t="shared" si="15"/>
        <v>3.2118750985447739E-4</v>
      </c>
      <c r="I175" s="235">
        <f t="shared" si="15"/>
        <v>3.210301739709411E-4</v>
      </c>
      <c r="J175" s="235">
        <f t="shared" si="15"/>
        <v>3.2155589026927308E-4</v>
      </c>
      <c r="K175" s="235">
        <f t="shared" si="15"/>
        <v>3.2120701885817018E-4</v>
      </c>
      <c r="L175" s="235">
        <f t="shared" si="15"/>
        <v>3.2189712544267461E-4</v>
      </c>
      <c r="M175" s="235">
        <f t="shared" si="15"/>
        <v>3.2118783063890354E-4</v>
      </c>
      <c r="N175" s="235">
        <f t="shared" si="15"/>
        <v>3.2313561278365992E-4</v>
      </c>
      <c r="O175" s="235">
        <f t="shared" si="15"/>
        <v>3.2150198363648294E-4</v>
      </c>
      <c r="P175" s="235">
        <f t="shared" si="15"/>
        <v>3.214701593534641E-4</v>
      </c>
      <c r="Q175" s="235">
        <f t="shared" si="15"/>
        <v>3.2171289396253105E-4</v>
      </c>
      <c r="R175" s="235">
        <f t="shared" si="15"/>
        <v>3.2191165048532731E-4</v>
      </c>
      <c r="S175" s="235">
        <f t="shared" si="15"/>
        <v>3.2180180755184818E-4</v>
      </c>
      <c r="T175" s="235">
        <f t="shared" si="15"/>
        <v>3.2187344692708722E-4</v>
      </c>
      <c r="U175" s="235">
        <f t="shared" si="15"/>
        <v>3.2218309967627681E-4</v>
      </c>
      <c r="V175" s="235">
        <f t="shared" si="15"/>
        <v>3.2196211855113155E-4</v>
      </c>
      <c r="W175" s="235">
        <f t="shared" si="15"/>
        <v>3.221775339755389E-4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2.8225711597873971E-3</v>
      </c>
      <c r="C176" s="302">
        <f t="shared" si="16"/>
        <v>2.8134894108566236E-3</v>
      </c>
      <c r="D176" s="302">
        <f t="shared" si="16"/>
        <v>2.8177368774475716E-3</v>
      </c>
      <c r="E176" s="302">
        <f t="shared" si="16"/>
        <v>2.8193063383544202E-3</v>
      </c>
      <c r="F176" s="302">
        <f t="shared" si="16"/>
        <v>2.8181847852872936E-3</v>
      </c>
      <c r="G176" s="302">
        <f t="shared" si="16"/>
        <v>2.8134213314538218E-3</v>
      </c>
      <c r="H176" s="302">
        <f t="shared" si="16"/>
        <v>2.815215190522078E-3</v>
      </c>
      <c r="I176" s="302">
        <f t="shared" si="16"/>
        <v>2.8168033678119819E-3</v>
      </c>
      <c r="J176" s="302">
        <f t="shared" si="16"/>
        <v>2.8152924587148366E-3</v>
      </c>
      <c r="K176" s="302">
        <f t="shared" si="16"/>
        <v>2.8134477400611193E-3</v>
      </c>
      <c r="L176" s="302">
        <f t="shared" si="16"/>
        <v>2.8157675763288014E-3</v>
      </c>
      <c r="M176" s="302">
        <f t="shared" si="16"/>
        <v>2.8153975985687981E-3</v>
      </c>
      <c r="N176" s="302">
        <f t="shared" si="16"/>
        <v>2.8319699960167762E-3</v>
      </c>
      <c r="O176" s="302">
        <f t="shared" si="16"/>
        <v>2.8156219593610688E-3</v>
      </c>
      <c r="P176" s="302">
        <f t="shared" si="16"/>
        <v>2.8117414115376958E-3</v>
      </c>
      <c r="Q176" s="302">
        <f t="shared" si="16"/>
        <v>2.8109393741500041E-3</v>
      </c>
      <c r="R176" s="302">
        <f t="shared" si="16"/>
        <v>2.8092515084738169E-3</v>
      </c>
      <c r="S176" s="302">
        <f t="shared" si="16"/>
        <v>2.80776923658095E-3</v>
      </c>
      <c r="T176" s="302">
        <f t="shared" si="16"/>
        <v>2.8091042737477959E-3</v>
      </c>
      <c r="U176" s="302">
        <f t="shared" si="16"/>
        <v>2.8109530588019266E-3</v>
      </c>
      <c r="V176" s="302">
        <f t="shared" si="16"/>
        <v>2.806738437287422E-3</v>
      </c>
      <c r="W176" s="302">
        <f t="shared" si="16"/>
        <v>2.8114083668517214E-3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0.84770864030798065</v>
      </c>
      <c r="C177" s="303">
        <f t="shared" si="17"/>
        <v>0.85221687187639805</v>
      </c>
      <c r="D177" s="303">
        <f t="shared" si="17"/>
        <v>0.85251632982940218</v>
      </c>
      <c r="E177" s="303">
        <f t="shared" si="17"/>
        <v>0.85266507066546149</v>
      </c>
      <c r="F177" s="303">
        <f t="shared" si="17"/>
        <v>0.85323008567300973</v>
      </c>
      <c r="G177" s="303">
        <f t="shared" si="17"/>
        <v>0.85393276436033538</v>
      </c>
      <c r="H177" s="303">
        <f t="shared" si="17"/>
        <v>0.85389509364682492</v>
      </c>
      <c r="I177" s="303">
        <f t="shared" si="17"/>
        <v>0.85393002216092639</v>
      </c>
      <c r="J177" s="303">
        <f t="shared" si="17"/>
        <v>0.85170027685368299</v>
      </c>
      <c r="K177" s="303">
        <f t="shared" si="17"/>
        <v>0.85391742446856811</v>
      </c>
      <c r="L177" s="303">
        <f t="shared" si="17"/>
        <v>0.85119281893303067</v>
      </c>
      <c r="M177" s="303">
        <f t="shared" si="17"/>
        <v>0.85252373012913085</v>
      </c>
      <c r="N177" s="303">
        <f t="shared" si="17"/>
        <v>0.85121959188703888</v>
      </c>
      <c r="O177" s="303">
        <f t="shared" si="17"/>
        <v>0.85100907403656101</v>
      </c>
      <c r="P177" s="303">
        <f t="shared" si="17"/>
        <v>0.8508256397755084</v>
      </c>
      <c r="Q177" s="303">
        <f t="shared" si="17"/>
        <v>0.84985843884147683</v>
      </c>
      <c r="R177" s="303">
        <f t="shared" si="17"/>
        <v>0.8502835078810852</v>
      </c>
      <c r="S177" s="303">
        <f t="shared" si="17"/>
        <v>0.85092604143037354</v>
      </c>
      <c r="T177" s="303">
        <f t="shared" si="17"/>
        <v>0.85074047530882546</v>
      </c>
      <c r="U177" s="303">
        <f t="shared" si="17"/>
        <v>0.8494122280779729</v>
      </c>
      <c r="V177" s="303">
        <f t="shared" si="17"/>
        <v>0.85040581988912689</v>
      </c>
      <c r="W177" s="303">
        <f t="shared" si="17"/>
        <v>0.84964900598861182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9.6199997658286435E-2</v>
      </c>
      <c r="C178" s="303">
        <f t="shared" si="18"/>
        <v>9.4764621965394147E-2</v>
      </c>
      <c r="D178" s="303">
        <f t="shared" si="18"/>
        <v>9.4918256866247247E-2</v>
      </c>
      <c r="E178" s="303">
        <f t="shared" si="18"/>
        <v>9.4764385450099853E-2</v>
      </c>
      <c r="F178" s="303">
        <f t="shared" si="18"/>
        <v>9.4844892350135657E-2</v>
      </c>
      <c r="G178" s="303">
        <f t="shared" si="18"/>
        <v>9.4470774642330391E-2</v>
      </c>
      <c r="H178" s="303">
        <f t="shared" si="18"/>
        <v>9.4480485286374372E-2</v>
      </c>
      <c r="I178" s="303">
        <f t="shared" si="18"/>
        <v>9.4564069824096278E-2</v>
      </c>
      <c r="J178" s="303">
        <f t="shared" si="18"/>
        <v>9.5025207883961876E-2</v>
      </c>
      <c r="K178" s="303">
        <f t="shared" si="18"/>
        <v>9.4392705966674914E-2</v>
      </c>
      <c r="L178" s="303">
        <f t="shared" si="18"/>
        <v>9.4958240643414391E-2</v>
      </c>
      <c r="M178" s="303">
        <f t="shared" si="18"/>
        <v>9.4813424496651796E-2</v>
      </c>
      <c r="N178" s="303">
        <f t="shared" si="18"/>
        <v>9.5535508666010738E-2</v>
      </c>
      <c r="O178" s="303">
        <f t="shared" si="18"/>
        <v>9.5054270244849082E-2</v>
      </c>
      <c r="P178" s="303">
        <f t="shared" si="18"/>
        <v>9.4902575126804431E-2</v>
      </c>
      <c r="Q178" s="303">
        <f t="shared" si="18"/>
        <v>9.510653066241781E-2</v>
      </c>
      <c r="R178" s="303">
        <f t="shared" si="18"/>
        <v>9.5167624439719253E-2</v>
      </c>
      <c r="S178" s="303">
        <f t="shared" si="18"/>
        <v>9.5078043410238039E-2</v>
      </c>
      <c r="T178" s="303">
        <f t="shared" si="18"/>
        <v>9.5114789758995039E-2</v>
      </c>
      <c r="U178" s="303">
        <f t="shared" si="18"/>
        <v>9.5379908094730917E-2</v>
      </c>
      <c r="V178" s="303">
        <f t="shared" si="18"/>
        <v>9.5053575987408989E-2</v>
      </c>
      <c r="W178" s="303">
        <f t="shared" si="18"/>
        <v>9.527856817070951E-2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2.2972201151549933E-2</v>
      </c>
      <c r="C179" s="304">
        <f t="shared" si="19"/>
        <v>1.2578900760424288E-2</v>
      </c>
      <c r="D179" s="304">
        <f t="shared" si="19"/>
        <v>8.9796462043905279E-3</v>
      </c>
      <c r="E179" s="304">
        <f t="shared" si="19"/>
        <v>1.0134452564047361E-2</v>
      </c>
      <c r="F179" s="304">
        <f t="shared" si="19"/>
        <v>8.4941096621627687E-3</v>
      </c>
      <c r="G179" s="304">
        <f t="shared" si="19"/>
        <v>1.1491837119277211E-2</v>
      </c>
      <c r="H179" s="304">
        <f t="shared" si="19"/>
        <v>1.1958500369078006E-2</v>
      </c>
      <c r="I179" s="304">
        <f t="shared" si="19"/>
        <v>1.0986375876303821E-2</v>
      </c>
      <c r="J179" s="304">
        <f t="shared" si="19"/>
        <v>1.3993924656296772E-2</v>
      </c>
      <c r="K179" s="304">
        <f t="shared" si="19"/>
        <v>1.1517547582104061E-2</v>
      </c>
      <c r="L179" s="304">
        <f t="shared" si="19"/>
        <v>1.6354537006818531E-2</v>
      </c>
      <c r="M179" s="304">
        <f t="shared" si="19"/>
        <v>1.130575750440547E-2</v>
      </c>
      <c r="N179" s="304">
        <f t="shared" si="19"/>
        <v>1.2136920763229269E-2</v>
      </c>
      <c r="O179" s="304">
        <f t="shared" si="19"/>
        <v>1.2787348216427675E-2</v>
      </c>
      <c r="P179" s="304">
        <f t="shared" si="19"/>
        <v>1.2829665258727387E-2</v>
      </c>
      <c r="Q179" s="304">
        <f t="shared" si="19"/>
        <v>1.4086608644633345E-2</v>
      </c>
      <c r="R179" s="304">
        <f t="shared" si="19"/>
        <v>1.6003028868339552E-2</v>
      </c>
      <c r="S179" s="304">
        <f t="shared" si="19"/>
        <v>1.5652426960476886E-2</v>
      </c>
      <c r="T179" s="304">
        <f t="shared" si="19"/>
        <v>1.6122913547514033E-2</v>
      </c>
      <c r="U179" s="304">
        <f t="shared" si="19"/>
        <v>1.8097884256286827E-2</v>
      </c>
      <c r="V179" s="304">
        <f t="shared" si="19"/>
        <v>1.6456482806697821E-2</v>
      </c>
      <c r="W179" s="304">
        <f t="shared" si="19"/>
        <v>1.7524154342858221E-2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7.3227796506736498E-2</v>
      </c>
      <c r="C180" s="304">
        <f t="shared" si="20"/>
        <v>8.2185721204969836E-2</v>
      </c>
      <c r="D180" s="304">
        <f t="shared" si="20"/>
        <v>8.5938610661856735E-2</v>
      </c>
      <c r="E180" s="304">
        <f t="shared" si="20"/>
        <v>8.4629932886052486E-2</v>
      </c>
      <c r="F180" s="304">
        <f t="shared" si="20"/>
        <v>8.6350782687972888E-2</v>
      </c>
      <c r="G180" s="304">
        <f t="shared" si="20"/>
        <v>8.2978937523053173E-2</v>
      </c>
      <c r="H180" s="304">
        <f t="shared" si="20"/>
        <v>8.252198491729637E-2</v>
      </c>
      <c r="I180" s="304">
        <f t="shared" si="20"/>
        <v>8.3577693947792464E-2</v>
      </c>
      <c r="J180" s="304">
        <f t="shared" si="20"/>
        <v>8.1031283227665118E-2</v>
      </c>
      <c r="K180" s="304">
        <f t="shared" si="20"/>
        <v>8.2875158384570838E-2</v>
      </c>
      <c r="L180" s="304">
        <f t="shared" si="20"/>
        <v>7.8603703636595856E-2</v>
      </c>
      <c r="M180" s="304">
        <f t="shared" si="20"/>
        <v>8.3507666992246321E-2</v>
      </c>
      <c r="N180" s="304">
        <f t="shared" si="20"/>
        <v>8.3398587902781471E-2</v>
      </c>
      <c r="O180" s="304">
        <f t="shared" si="20"/>
        <v>8.2266922028421396E-2</v>
      </c>
      <c r="P180" s="304">
        <f t="shared" si="20"/>
        <v>8.207290986807704E-2</v>
      </c>
      <c r="Q180" s="304">
        <f t="shared" si="20"/>
        <v>8.1019922017784476E-2</v>
      </c>
      <c r="R180" s="304">
        <f t="shared" si="20"/>
        <v>7.9164595571379698E-2</v>
      </c>
      <c r="S180" s="304">
        <f t="shared" si="20"/>
        <v>7.9425616449761163E-2</v>
      </c>
      <c r="T180" s="304">
        <f t="shared" si="20"/>
        <v>7.8991876211481002E-2</v>
      </c>
      <c r="U180" s="304">
        <f t="shared" si="20"/>
        <v>7.7282023838444083E-2</v>
      </c>
      <c r="V180" s="304">
        <f t="shared" si="20"/>
        <v>7.8597093180711147E-2</v>
      </c>
      <c r="W180" s="304">
        <f t="shared" si="20"/>
        <v>7.7754413827851282E-2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3.2921758321610213E-2</v>
      </c>
      <c r="C181" s="303">
        <f t="shared" si="21"/>
        <v>2.9950470956411103E-2</v>
      </c>
      <c r="D181" s="303">
        <f t="shared" si="21"/>
        <v>2.9524559133587525E-2</v>
      </c>
      <c r="E181" s="303">
        <f t="shared" si="21"/>
        <v>2.9516620720899903E-2</v>
      </c>
      <c r="F181" s="303">
        <f t="shared" si="21"/>
        <v>2.8892658634307206E-2</v>
      </c>
      <c r="G181" s="303">
        <f t="shared" si="21"/>
        <v>2.8551493664191779E-2</v>
      </c>
      <c r="H181" s="303">
        <f t="shared" si="21"/>
        <v>2.8576762386423427E-2</v>
      </c>
      <c r="I181" s="303">
        <f t="shared" si="21"/>
        <v>2.846657215719274E-2</v>
      </c>
      <c r="J181" s="303">
        <f t="shared" si="21"/>
        <v>3.0203574065459957E-2</v>
      </c>
      <c r="K181" s="303">
        <f t="shared" si="21"/>
        <v>2.8642749411539582E-2</v>
      </c>
      <c r="L181" s="303">
        <f t="shared" si="21"/>
        <v>3.0756028810658097E-2</v>
      </c>
      <c r="M181" s="303">
        <f t="shared" si="21"/>
        <v>2.9614984078741125E-2</v>
      </c>
      <c r="N181" s="303">
        <f t="shared" si="21"/>
        <v>3.0514891530624942E-2</v>
      </c>
      <c r="O181" s="303">
        <f t="shared" si="21"/>
        <v>3.1011166163943282E-2</v>
      </c>
      <c r="P181" s="303">
        <f t="shared" si="21"/>
        <v>3.120979536316653E-2</v>
      </c>
      <c r="Q181" s="303">
        <f t="shared" si="21"/>
        <v>3.195855230942847E-2</v>
      </c>
      <c r="R181" s="303">
        <f t="shared" si="21"/>
        <v>3.1506821047526626E-2</v>
      </c>
      <c r="S181" s="303">
        <f t="shared" si="21"/>
        <v>3.0917006210133217E-2</v>
      </c>
      <c r="T181" s="303">
        <f t="shared" si="21"/>
        <v>3.1165664705824259E-2</v>
      </c>
      <c r="U181" s="303">
        <f t="shared" si="21"/>
        <v>3.2101752465046839E-2</v>
      </c>
      <c r="V181" s="303">
        <f t="shared" si="21"/>
        <v>3.1452627563276887E-2</v>
      </c>
      <c r="W181" s="303">
        <f t="shared" si="21"/>
        <v>3.2160171166700377E-2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2.2056480610171628E-3</v>
      </c>
      <c r="C182" s="304">
        <f t="shared" si="22"/>
        <v>1.164777118149742E-3</v>
      </c>
      <c r="D182" s="304">
        <f t="shared" si="22"/>
        <v>9.3234988563656372E-4</v>
      </c>
      <c r="E182" s="304">
        <f t="shared" si="22"/>
        <v>9.1577864606033816E-4</v>
      </c>
      <c r="F182" s="304">
        <f t="shared" si="22"/>
        <v>8.8284081406934055E-4</v>
      </c>
      <c r="G182" s="304">
        <f t="shared" si="22"/>
        <v>1.1570394394550688E-3</v>
      </c>
      <c r="H182" s="304">
        <f t="shared" si="22"/>
        <v>1.2144750642167923E-3</v>
      </c>
      <c r="I182" s="304">
        <f t="shared" si="22"/>
        <v>1.1550162096522507E-3</v>
      </c>
      <c r="J182" s="304">
        <f t="shared" si="22"/>
        <v>1.4996626162037808E-3</v>
      </c>
      <c r="K182" s="304">
        <f t="shared" si="22"/>
        <v>1.185480201344882E-3</v>
      </c>
      <c r="L182" s="304">
        <f t="shared" si="22"/>
        <v>1.6751316881923493E-3</v>
      </c>
      <c r="M182" s="304">
        <f t="shared" si="22"/>
        <v>1.2109858876052499E-3</v>
      </c>
      <c r="N182" s="304">
        <f t="shared" si="22"/>
        <v>1.3061049517353474E-3</v>
      </c>
      <c r="O182" s="304">
        <f t="shared" si="22"/>
        <v>1.3716901569314453E-3</v>
      </c>
      <c r="P182" s="304">
        <f t="shared" si="22"/>
        <v>1.4513687697491418E-3</v>
      </c>
      <c r="Q182" s="304">
        <f t="shared" si="22"/>
        <v>1.5355875013268287E-3</v>
      </c>
      <c r="R182" s="304">
        <f t="shared" si="22"/>
        <v>1.7463629302033111E-3</v>
      </c>
      <c r="S182" s="304">
        <f t="shared" si="22"/>
        <v>1.7480011363162021E-3</v>
      </c>
      <c r="T182" s="304">
        <f t="shared" si="22"/>
        <v>1.790774479380571E-3</v>
      </c>
      <c r="U182" s="304">
        <f t="shared" si="22"/>
        <v>1.9552641100968561E-3</v>
      </c>
      <c r="V182" s="304">
        <f t="shared" si="22"/>
        <v>1.819013314257343E-3</v>
      </c>
      <c r="W182" s="304">
        <f t="shared" si="22"/>
        <v>1.8890126948231483E-3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2.1744330390643742E-2</v>
      </c>
      <c r="C183" s="304">
        <f t="shared" si="23"/>
        <v>1.8524406078594673E-2</v>
      </c>
      <c r="D183" s="304">
        <f t="shared" si="23"/>
        <v>1.8043233309597249E-2</v>
      </c>
      <c r="E183" s="304">
        <f t="shared" si="23"/>
        <v>1.8025721474968174E-2</v>
      </c>
      <c r="F183" s="304">
        <f t="shared" si="23"/>
        <v>1.740269155620058E-2</v>
      </c>
      <c r="G183" s="304">
        <f t="shared" si="23"/>
        <v>1.714062966868047E-2</v>
      </c>
      <c r="H183" s="304">
        <f t="shared" si="23"/>
        <v>1.7176798677551095E-2</v>
      </c>
      <c r="I183" s="304">
        <f t="shared" si="23"/>
        <v>1.704752049022094E-2</v>
      </c>
      <c r="J183" s="304">
        <f t="shared" si="23"/>
        <v>1.886714214955678E-2</v>
      </c>
      <c r="K183" s="304">
        <f t="shared" si="23"/>
        <v>1.7226222331015232E-2</v>
      </c>
      <c r="L183" s="304">
        <f t="shared" si="23"/>
        <v>1.9455278742279439E-2</v>
      </c>
      <c r="M183" s="304">
        <f t="shared" si="23"/>
        <v>1.821300041264064E-2</v>
      </c>
      <c r="N183" s="304">
        <f t="shared" si="23"/>
        <v>1.9068433458025471E-2</v>
      </c>
      <c r="O183" s="304">
        <f t="shared" si="23"/>
        <v>1.9643513698121437E-2</v>
      </c>
      <c r="P183" s="304">
        <f t="shared" si="23"/>
        <v>1.9870092470317516E-2</v>
      </c>
      <c r="Q183" s="304">
        <f t="shared" si="23"/>
        <v>2.063686464231498E-2</v>
      </c>
      <c r="R183" s="304">
        <f t="shared" si="23"/>
        <v>2.0250694460471785E-2</v>
      </c>
      <c r="S183" s="304">
        <f t="shared" si="23"/>
        <v>1.9670444405214697E-2</v>
      </c>
      <c r="T183" s="304">
        <f t="shared" si="23"/>
        <v>1.992181930618981E-2</v>
      </c>
      <c r="U183" s="304">
        <f t="shared" si="23"/>
        <v>2.0894576455966884E-2</v>
      </c>
      <c r="V183" s="304">
        <f t="shared" si="23"/>
        <v>2.0217420467110839E-2</v>
      </c>
      <c r="W183" s="304">
        <f t="shared" si="23"/>
        <v>2.0927379395180131E-2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8.9717798699493079E-3</v>
      </c>
      <c r="C184" s="305">
        <f t="shared" si="24"/>
        <v>1.0261287759666688E-2</v>
      </c>
      <c r="D184" s="305">
        <f t="shared" si="24"/>
        <v>1.0548975938353715E-2</v>
      </c>
      <c r="E184" s="305">
        <f t="shared" si="24"/>
        <v>1.0575120599871391E-2</v>
      </c>
      <c r="F184" s="305">
        <f t="shared" si="24"/>
        <v>1.0607126264037285E-2</v>
      </c>
      <c r="G184" s="305">
        <f t="shared" si="24"/>
        <v>1.0253824556056241E-2</v>
      </c>
      <c r="H184" s="305">
        <f t="shared" si="24"/>
        <v>1.0185488644655537E-2</v>
      </c>
      <c r="I184" s="305">
        <f t="shared" si="24"/>
        <v>1.0264035457319553E-2</v>
      </c>
      <c r="J184" s="305">
        <f t="shared" si="24"/>
        <v>9.8367692996993994E-3</v>
      </c>
      <c r="K184" s="305">
        <f t="shared" si="24"/>
        <v>1.0231046879179469E-2</v>
      </c>
      <c r="L184" s="305">
        <f t="shared" si="24"/>
        <v>9.6256183801863085E-3</v>
      </c>
      <c r="M184" s="305">
        <f t="shared" si="24"/>
        <v>1.0190997778495237E-2</v>
      </c>
      <c r="N184" s="305">
        <f t="shared" si="24"/>
        <v>1.0140353120864124E-2</v>
      </c>
      <c r="O184" s="305">
        <f t="shared" si="24"/>
        <v>9.9959623088904017E-3</v>
      </c>
      <c r="P184" s="305">
        <f t="shared" si="24"/>
        <v>9.8883341230998744E-3</v>
      </c>
      <c r="Q184" s="305">
        <f t="shared" si="24"/>
        <v>9.7861001657866594E-3</v>
      </c>
      <c r="R184" s="305">
        <f t="shared" si="24"/>
        <v>9.509763656851529E-3</v>
      </c>
      <c r="S184" s="305">
        <f t="shared" si="24"/>
        <v>9.4985606686023138E-3</v>
      </c>
      <c r="T184" s="305">
        <f t="shared" si="24"/>
        <v>9.4530709202538792E-3</v>
      </c>
      <c r="U184" s="305">
        <f t="shared" si="24"/>
        <v>9.2519118989830961E-3</v>
      </c>
      <c r="V184" s="305">
        <f t="shared" si="24"/>
        <v>9.4161937819087042E-3</v>
      </c>
      <c r="W184" s="305">
        <f t="shared" si="24"/>
        <v>9.3437790766970983E-3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0.99999999999999978</v>
      </c>
      <c r="D187" s="234">
        <f t="shared" si="25"/>
        <v>1</v>
      </c>
      <c r="E187" s="234">
        <f t="shared" si="25"/>
        <v>1.0000000000000004</v>
      </c>
      <c r="F187" s="234">
        <f t="shared" si="25"/>
        <v>0.99999999999999978</v>
      </c>
      <c r="G187" s="234">
        <f t="shared" si="25"/>
        <v>0.99999999999999989</v>
      </c>
      <c r="H187" s="234">
        <f t="shared" si="25"/>
        <v>0.99999999999999989</v>
      </c>
      <c r="I187" s="234">
        <f t="shared" si="25"/>
        <v>0.99999999999999989</v>
      </c>
      <c r="J187" s="234">
        <f t="shared" si="25"/>
        <v>1.0000000000000004</v>
      </c>
      <c r="K187" s="234">
        <f t="shared" si="25"/>
        <v>1.0000000000000002</v>
      </c>
      <c r="L187" s="234">
        <f t="shared" si="25"/>
        <v>0.99999999999999989</v>
      </c>
      <c r="M187" s="234">
        <f t="shared" si="25"/>
        <v>0.99999999999999978</v>
      </c>
      <c r="N187" s="234">
        <f t="shared" si="25"/>
        <v>0.99999999999999978</v>
      </c>
      <c r="O187" s="234">
        <f t="shared" si="25"/>
        <v>1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1.5260716771508421E-3</v>
      </c>
      <c r="C188" s="301">
        <f t="shared" si="26"/>
        <v>1.4885219626970733E-3</v>
      </c>
      <c r="D188" s="301">
        <f t="shared" si="26"/>
        <v>1.4742503867050942E-3</v>
      </c>
      <c r="E188" s="301">
        <f t="shared" si="26"/>
        <v>1.4797411865029133E-3</v>
      </c>
      <c r="F188" s="301">
        <f t="shared" si="26"/>
        <v>1.4701305644757138E-3</v>
      </c>
      <c r="G188" s="301">
        <f t="shared" si="26"/>
        <v>1.478298756391419E-3</v>
      </c>
      <c r="H188" s="301">
        <f t="shared" si="26"/>
        <v>1.4785059346037882E-3</v>
      </c>
      <c r="I188" s="301">
        <f t="shared" si="26"/>
        <v>1.4737701067922217E-3</v>
      </c>
      <c r="J188" s="301">
        <f t="shared" si="26"/>
        <v>1.4880352993751373E-3</v>
      </c>
      <c r="K188" s="301">
        <f t="shared" si="26"/>
        <v>1.4801515417297469E-3</v>
      </c>
      <c r="L188" s="301">
        <f t="shared" si="26"/>
        <v>1.4978304298555428E-3</v>
      </c>
      <c r="M188" s="301">
        <f t="shared" si="26"/>
        <v>1.4775897980499654E-3</v>
      </c>
      <c r="N188" s="301">
        <f t="shared" si="26"/>
        <v>1.4814564278770928E-3</v>
      </c>
      <c r="O188" s="301">
        <f t="shared" si="26"/>
        <v>1.4798399745210465E-3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2.0603047906672919E-4</v>
      </c>
      <c r="C189" s="235">
        <f t="shared" si="27"/>
        <v>2.0096100181113099E-4</v>
      </c>
      <c r="D189" s="235">
        <f t="shared" si="27"/>
        <v>1.9903423802756186E-4</v>
      </c>
      <c r="E189" s="235">
        <f t="shared" si="27"/>
        <v>1.9977553486816388E-4</v>
      </c>
      <c r="F189" s="235">
        <f t="shared" si="27"/>
        <v>1.9847803286348096E-4</v>
      </c>
      <c r="G189" s="235">
        <f t="shared" si="27"/>
        <v>1.9958079659253701E-4</v>
      </c>
      <c r="H189" s="235">
        <f t="shared" si="27"/>
        <v>1.9960876711776578E-4</v>
      </c>
      <c r="I189" s="235">
        <f t="shared" si="27"/>
        <v>1.9896939683955166E-4</v>
      </c>
      <c r="J189" s="235">
        <f t="shared" si="27"/>
        <v>2.0089529881771044E-4</v>
      </c>
      <c r="K189" s="235">
        <f t="shared" si="27"/>
        <v>1.9983093572858084E-4</v>
      </c>
      <c r="L189" s="235">
        <f t="shared" si="27"/>
        <v>2.0221771076966226E-4</v>
      </c>
      <c r="M189" s="235">
        <f t="shared" si="27"/>
        <v>1.9948508219791506E-4</v>
      </c>
      <c r="N189" s="235">
        <f t="shared" si="27"/>
        <v>2.0000710459541098E-4</v>
      </c>
      <c r="O189" s="235">
        <f t="shared" si="27"/>
        <v>2.0040762286274865E-4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2.65231987151218E-2</v>
      </c>
      <c r="C190" s="235">
        <f t="shared" si="28"/>
        <v>2.5870582882546494E-2</v>
      </c>
      <c r="D190" s="235">
        <f t="shared" si="28"/>
        <v>2.5622542209437396E-2</v>
      </c>
      <c r="E190" s="235">
        <f t="shared" si="28"/>
        <v>2.5717972572455734E-2</v>
      </c>
      <c r="F190" s="235">
        <f t="shared" si="28"/>
        <v>2.5550939502109238E-2</v>
      </c>
      <c r="G190" s="235">
        <f t="shared" si="28"/>
        <v>2.5692903068150887E-2</v>
      </c>
      <c r="H190" s="235">
        <f t="shared" si="28"/>
        <v>2.5696503835387692E-2</v>
      </c>
      <c r="I190" s="235">
        <f t="shared" si="28"/>
        <v>2.5614194921587997E-2</v>
      </c>
      <c r="J190" s="235">
        <f t="shared" si="28"/>
        <v>2.5862124650742339E-2</v>
      </c>
      <c r="K190" s="235">
        <f t="shared" si="28"/>
        <v>2.572510456591846E-2</v>
      </c>
      <c r="L190" s="235">
        <f t="shared" si="28"/>
        <v>2.6005831960050432E-2</v>
      </c>
      <c r="M190" s="235">
        <f t="shared" si="28"/>
        <v>2.5680581338278902E-2</v>
      </c>
      <c r="N190" s="235">
        <f t="shared" si="28"/>
        <v>2.5747783549549999E-2</v>
      </c>
      <c r="O190" s="235">
        <f t="shared" si="28"/>
        <v>2.5650548882262526E-2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5.0395464799624936E-4</v>
      </c>
      <c r="C191" s="235">
        <f t="shared" si="29"/>
        <v>4.9155460584014406E-4</v>
      </c>
      <c r="D191" s="235">
        <f t="shared" si="29"/>
        <v>4.8684170331854214E-4</v>
      </c>
      <c r="E191" s="235">
        <f t="shared" si="29"/>
        <v>4.8865493012876246E-4</v>
      </c>
      <c r="F191" s="235">
        <f t="shared" si="29"/>
        <v>4.8548121442899638E-4</v>
      </c>
      <c r="G191" s="235">
        <f t="shared" si="29"/>
        <v>4.8817859643488626E-4</v>
      </c>
      <c r="H191" s="235">
        <f t="shared" si="29"/>
        <v>4.8824701289569198E-4</v>
      </c>
      <c r="I191" s="235">
        <f t="shared" si="29"/>
        <v>4.8668310048352798E-4</v>
      </c>
      <c r="J191" s="235">
        <f t="shared" si="29"/>
        <v>4.9139389501196256E-4</v>
      </c>
      <c r="K191" s="235">
        <f t="shared" si="29"/>
        <v>4.8879044173479557E-4</v>
      </c>
      <c r="L191" s="235">
        <f t="shared" si="29"/>
        <v>4.9462854093799556E-4</v>
      </c>
      <c r="M191" s="235">
        <f t="shared" si="29"/>
        <v>4.8794447712269333E-4</v>
      </c>
      <c r="N191" s="235">
        <f t="shared" si="29"/>
        <v>4.8922135428556678E-4</v>
      </c>
      <c r="O191" s="235">
        <f t="shared" si="29"/>
        <v>4.9020102993038673E-4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3.7808047107028859E-3</v>
      </c>
      <c r="C192" s="302">
        <f t="shared" si="30"/>
        <v>3.9500904889973295E-3</v>
      </c>
      <c r="D192" s="302">
        <f t="shared" si="30"/>
        <v>3.9749542318372761E-3</v>
      </c>
      <c r="E192" s="302">
        <f t="shared" si="30"/>
        <v>3.9805047010633542E-3</v>
      </c>
      <c r="F192" s="302">
        <f t="shared" si="30"/>
        <v>4.0076686907176235E-3</v>
      </c>
      <c r="G192" s="302">
        <f t="shared" si="30"/>
        <v>4.0258699129362046E-3</v>
      </c>
      <c r="H192" s="302">
        <f t="shared" si="30"/>
        <v>4.0268907525262843E-3</v>
      </c>
      <c r="I192" s="302">
        <f t="shared" si="30"/>
        <v>4.0331066730292112E-3</v>
      </c>
      <c r="J192" s="302">
        <f t="shared" si="30"/>
        <v>3.9335035790380654E-3</v>
      </c>
      <c r="K192" s="302">
        <f t="shared" si="30"/>
        <v>4.0236824394674995E-3</v>
      </c>
      <c r="L192" s="302">
        <f t="shared" si="30"/>
        <v>3.9092006157172418E-3</v>
      </c>
      <c r="M192" s="302">
        <f t="shared" si="30"/>
        <v>3.9700690973314022E-3</v>
      </c>
      <c r="N192" s="302">
        <f t="shared" si="30"/>
        <v>3.9317024945086697E-3</v>
      </c>
      <c r="O192" s="302">
        <f t="shared" si="30"/>
        <v>3.9005824111056865E-3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0.2212576553714127</v>
      </c>
      <c r="C193" s="303">
        <f t="shared" si="31"/>
        <v>0.22845038427393793</v>
      </c>
      <c r="D193" s="303">
        <f t="shared" si="31"/>
        <v>0.22991396405460282</v>
      </c>
      <c r="E193" s="303">
        <f t="shared" si="31"/>
        <v>0.22973381403076357</v>
      </c>
      <c r="F193" s="303">
        <f t="shared" si="31"/>
        <v>0.23159020787074505</v>
      </c>
      <c r="G193" s="303">
        <f t="shared" si="31"/>
        <v>0.2321166728852434</v>
      </c>
      <c r="H193" s="303">
        <f t="shared" si="31"/>
        <v>0.23205143822098662</v>
      </c>
      <c r="I193" s="303">
        <f t="shared" si="31"/>
        <v>0.2324840868161194</v>
      </c>
      <c r="J193" s="303">
        <f t="shared" si="31"/>
        <v>0.22797055673792491</v>
      </c>
      <c r="K193" s="303">
        <f t="shared" si="31"/>
        <v>0.2317966633655249</v>
      </c>
      <c r="L193" s="303">
        <f t="shared" si="31"/>
        <v>0.22636418427374158</v>
      </c>
      <c r="M193" s="303">
        <f t="shared" si="31"/>
        <v>0.22956837565475191</v>
      </c>
      <c r="N193" s="303">
        <f t="shared" si="31"/>
        <v>0.22774073573132922</v>
      </c>
      <c r="O193" s="303">
        <f t="shared" si="31"/>
        <v>0.22610524934689544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5.283550404613329E-2</v>
      </c>
      <c r="C194" s="304">
        <f t="shared" si="32"/>
        <v>3.0324129963944249E-2</v>
      </c>
      <c r="D194" s="304">
        <f t="shared" si="32"/>
        <v>2.175077927914881E-2</v>
      </c>
      <c r="E194" s="304">
        <f t="shared" si="32"/>
        <v>2.4568580586410566E-2</v>
      </c>
      <c r="F194" s="304">
        <f t="shared" si="32"/>
        <v>2.0740733355203867E-2</v>
      </c>
      <c r="G194" s="304">
        <f t="shared" si="32"/>
        <v>2.8235684607909813E-2</v>
      </c>
      <c r="H194" s="304">
        <f t="shared" si="32"/>
        <v>2.9371009274557023E-2</v>
      </c>
      <c r="I194" s="304">
        <f t="shared" si="32"/>
        <v>2.7009810044896148E-2</v>
      </c>
      <c r="J194" s="304">
        <f t="shared" si="32"/>
        <v>3.3572173804031047E-2</v>
      </c>
      <c r="K194" s="304">
        <f t="shared" si="32"/>
        <v>2.8283213966002113E-2</v>
      </c>
      <c r="L194" s="304">
        <f t="shared" si="32"/>
        <v>3.8986415540544703E-2</v>
      </c>
      <c r="M194" s="304">
        <f t="shared" si="32"/>
        <v>2.7374228909161902E-2</v>
      </c>
      <c r="N194" s="304">
        <f t="shared" si="32"/>
        <v>2.8932396997997767E-2</v>
      </c>
      <c r="O194" s="304">
        <f t="shared" si="32"/>
        <v>3.0417219021442485E-2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0.16842215132527943</v>
      </c>
      <c r="C195" s="304">
        <f t="shared" si="33"/>
        <v>0.1981262543099937</v>
      </c>
      <c r="D195" s="304">
        <f t="shared" si="33"/>
        <v>0.20816318477545404</v>
      </c>
      <c r="E195" s="304">
        <f t="shared" si="33"/>
        <v>0.205165233444353</v>
      </c>
      <c r="F195" s="304">
        <f t="shared" si="33"/>
        <v>0.21084947451554117</v>
      </c>
      <c r="G195" s="304">
        <f t="shared" si="33"/>
        <v>0.20388098827733359</v>
      </c>
      <c r="H195" s="304">
        <f t="shared" si="33"/>
        <v>0.2026804289464296</v>
      </c>
      <c r="I195" s="304">
        <f t="shared" si="33"/>
        <v>0.20547427677122324</v>
      </c>
      <c r="J195" s="304">
        <f t="shared" si="33"/>
        <v>0.19439838293389386</v>
      </c>
      <c r="K195" s="304">
        <f t="shared" si="33"/>
        <v>0.20351344939952279</v>
      </c>
      <c r="L195" s="304">
        <f t="shared" si="33"/>
        <v>0.18737776873319689</v>
      </c>
      <c r="M195" s="304">
        <f t="shared" si="33"/>
        <v>0.20219414674559003</v>
      </c>
      <c r="N195" s="304">
        <f t="shared" si="33"/>
        <v>0.19880833873333145</v>
      </c>
      <c r="O195" s="304">
        <f t="shared" si="33"/>
        <v>0.19568803032545293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0.43683782325160225</v>
      </c>
      <c r="C196" s="303">
        <f t="shared" si="34"/>
        <v>0.45103871511111121</v>
      </c>
      <c r="D196" s="303">
        <f t="shared" si="34"/>
        <v>0.4539283191090725</v>
      </c>
      <c r="E196" s="303">
        <f t="shared" si="34"/>
        <v>0.4535726417240773</v>
      </c>
      <c r="F196" s="303">
        <f t="shared" si="34"/>
        <v>0.45723779420340632</v>
      </c>
      <c r="G196" s="303">
        <f t="shared" si="34"/>
        <v>0.45827721510193092</v>
      </c>
      <c r="H196" s="303">
        <f t="shared" si="34"/>
        <v>0.45814841969963582</v>
      </c>
      <c r="I196" s="303">
        <f t="shared" si="34"/>
        <v>0.45900261509555756</v>
      </c>
      <c r="J196" s="303">
        <f t="shared" si="34"/>
        <v>0.45009137244847541</v>
      </c>
      <c r="K196" s="303">
        <f t="shared" si="34"/>
        <v>0.45764540752999039</v>
      </c>
      <c r="L196" s="303">
        <f t="shared" si="34"/>
        <v>0.4469198471540976</v>
      </c>
      <c r="M196" s="303">
        <f t="shared" si="34"/>
        <v>0.4532460101327862</v>
      </c>
      <c r="N196" s="303">
        <f t="shared" si="34"/>
        <v>0.44963762765898896</v>
      </c>
      <c r="O196" s="303">
        <f t="shared" si="34"/>
        <v>0.44640862158941652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0.1043152452247136</v>
      </c>
      <c r="C197" s="304">
        <f t="shared" si="35"/>
        <v>5.9870140552703406E-2</v>
      </c>
      <c r="D197" s="304">
        <f t="shared" si="35"/>
        <v>4.2943431983764248E-2</v>
      </c>
      <c r="E197" s="304">
        <f t="shared" si="35"/>
        <v>4.8506729612284576E-2</v>
      </c>
      <c r="F197" s="304">
        <f t="shared" si="35"/>
        <v>4.0949257987571437E-2</v>
      </c>
      <c r="G197" s="304">
        <f t="shared" si="35"/>
        <v>5.5746839500007354E-2</v>
      </c>
      <c r="H197" s="304">
        <f t="shared" si="35"/>
        <v>5.7988356319976793E-2</v>
      </c>
      <c r="I197" s="304">
        <f t="shared" si="35"/>
        <v>5.3326546404216094E-2</v>
      </c>
      <c r="J197" s="304">
        <f t="shared" si="35"/>
        <v>6.6282883192263206E-2</v>
      </c>
      <c r="K197" s="304">
        <f t="shared" si="35"/>
        <v>5.5840678609414607E-2</v>
      </c>
      <c r="L197" s="304">
        <f t="shared" si="35"/>
        <v>7.6972436829475743E-2</v>
      </c>
      <c r="M197" s="304">
        <f t="shared" si="35"/>
        <v>5.4046033118248397E-2</v>
      </c>
      <c r="N197" s="304">
        <f t="shared" si="35"/>
        <v>5.7122386589700362E-2</v>
      </c>
      <c r="O197" s="304">
        <f t="shared" si="35"/>
        <v>6.0053929995729935E-2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0.33252257802688856</v>
      </c>
      <c r="C198" s="304">
        <f t="shared" si="36"/>
        <v>0.39116857455840787</v>
      </c>
      <c r="D198" s="304">
        <f t="shared" si="36"/>
        <v>0.4109848871253079</v>
      </c>
      <c r="E198" s="304">
        <f t="shared" si="36"/>
        <v>0.40506591211179283</v>
      </c>
      <c r="F198" s="304">
        <f t="shared" si="36"/>
        <v>0.416288536215835</v>
      </c>
      <c r="G198" s="304">
        <f t="shared" si="36"/>
        <v>0.40253037560192378</v>
      </c>
      <c r="H198" s="304">
        <f t="shared" si="36"/>
        <v>0.40016006337965926</v>
      </c>
      <c r="I198" s="304">
        <f t="shared" si="36"/>
        <v>0.40567606869134121</v>
      </c>
      <c r="J198" s="304">
        <f t="shared" si="36"/>
        <v>0.38380848925621253</v>
      </c>
      <c r="K198" s="304">
        <f t="shared" si="36"/>
        <v>0.40180472892057584</v>
      </c>
      <c r="L198" s="304">
        <f t="shared" si="36"/>
        <v>0.36994741032462192</v>
      </c>
      <c r="M198" s="304">
        <f t="shared" si="36"/>
        <v>0.39919997701453791</v>
      </c>
      <c r="N198" s="304">
        <f t="shared" si="36"/>
        <v>0.3925152410692887</v>
      </c>
      <c r="O198" s="304">
        <f t="shared" si="36"/>
        <v>0.38635469159368646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0.30936446114694655</v>
      </c>
      <c r="C199" s="303">
        <f t="shared" si="37"/>
        <v>0.2885091896730585</v>
      </c>
      <c r="D199" s="303">
        <f t="shared" si="37"/>
        <v>0.28440009406699912</v>
      </c>
      <c r="E199" s="303">
        <f t="shared" si="37"/>
        <v>0.28482689532014044</v>
      </c>
      <c r="F199" s="303">
        <f t="shared" si="37"/>
        <v>0.27945929992125323</v>
      </c>
      <c r="G199" s="303">
        <f t="shared" si="37"/>
        <v>0.27772128088231934</v>
      </c>
      <c r="H199" s="303">
        <f t="shared" si="37"/>
        <v>0.27791038577684601</v>
      </c>
      <c r="I199" s="303">
        <f t="shared" si="37"/>
        <v>0.27670657388959069</v>
      </c>
      <c r="J199" s="303">
        <f t="shared" si="37"/>
        <v>0.28996211809061445</v>
      </c>
      <c r="K199" s="303">
        <f t="shared" si="37"/>
        <v>0.27864036917990581</v>
      </c>
      <c r="L199" s="303">
        <f t="shared" si="37"/>
        <v>0.29460625931482975</v>
      </c>
      <c r="M199" s="303">
        <f t="shared" si="37"/>
        <v>0.2853699444194806</v>
      </c>
      <c r="N199" s="303">
        <f t="shared" si="37"/>
        <v>0.29077146567886475</v>
      </c>
      <c r="O199" s="303">
        <f t="shared" si="37"/>
        <v>0.29576454914300576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2.2266236738998513E-2</v>
      </c>
      <c r="C200" s="304">
        <f t="shared" si="38"/>
        <v>1.152158749574719E-2</v>
      </c>
      <c r="D200" s="304">
        <f t="shared" si="38"/>
        <v>9.1482668650830802E-3</v>
      </c>
      <c r="E200" s="304">
        <f t="shared" si="38"/>
        <v>9.0140101589675659E-3</v>
      </c>
      <c r="F200" s="304">
        <f t="shared" si="38"/>
        <v>8.6420935897567556E-3</v>
      </c>
      <c r="G200" s="304">
        <f t="shared" si="38"/>
        <v>1.1379365762298888E-2</v>
      </c>
      <c r="H200" s="304">
        <f t="shared" si="38"/>
        <v>1.1945383352469269E-2</v>
      </c>
      <c r="I200" s="304">
        <f t="shared" si="38"/>
        <v>1.1329716274023962E-2</v>
      </c>
      <c r="J200" s="304">
        <f t="shared" si="38"/>
        <v>1.482850594165949E-2</v>
      </c>
      <c r="K200" s="304">
        <f t="shared" si="38"/>
        <v>1.167246354316934E-2</v>
      </c>
      <c r="L200" s="304">
        <f t="shared" si="38"/>
        <v>1.6654882418221769E-2</v>
      </c>
      <c r="M200" s="304">
        <f t="shared" si="38"/>
        <v>1.1903671945418505E-2</v>
      </c>
      <c r="N200" s="304">
        <f t="shared" si="38"/>
        <v>1.2794673272908737E-2</v>
      </c>
      <c r="O200" s="304">
        <f t="shared" si="38"/>
        <v>1.3532471704287034E-2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0.19652721351768518</v>
      </c>
      <c r="C201" s="304">
        <f t="shared" si="39"/>
        <v>0.17548635966505891</v>
      </c>
      <c r="D201" s="304">
        <f t="shared" si="39"/>
        <v>0.17174471198249261</v>
      </c>
      <c r="E201" s="304">
        <f t="shared" si="39"/>
        <v>0.1717219621748913</v>
      </c>
      <c r="F201" s="304">
        <f t="shared" si="39"/>
        <v>0.16698446952173537</v>
      </c>
      <c r="G201" s="304">
        <f t="shared" si="39"/>
        <v>0.16549658858494601</v>
      </c>
      <c r="H201" s="304">
        <f t="shared" si="39"/>
        <v>0.16578215793666629</v>
      </c>
      <c r="I201" s="304">
        <f t="shared" si="39"/>
        <v>0.16469549177312182</v>
      </c>
      <c r="J201" s="304">
        <f t="shared" si="39"/>
        <v>0.17786867373462997</v>
      </c>
      <c r="K201" s="304">
        <f t="shared" si="39"/>
        <v>0.16623107209856378</v>
      </c>
      <c r="L201" s="304">
        <f t="shared" si="39"/>
        <v>0.18224932346720074</v>
      </c>
      <c r="M201" s="304">
        <f t="shared" si="39"/>
        <v>0.17329145161666157</v>
      </c>
      <c r="N201" s="304">
        <f t="shared" si="39"/>
        <v>0.17864135624441674</v>
      </c>
      <c r="O201" s="304">
        <f t="shared" si="39"/>
        <v>0.18361645610570101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9.0571010890262871E-2</v>
      </c>
      <c r="C202" s="305">
        <f t="shared" si="40"/>
        <v>0.10150124251225236</v>
      </c>
      <c r="D202" s="305">
        <f t="shared" si="40"/>
        <v>0.10350711521942342</v>
      </c>
      <c r="E202" s="305">
        <f t="shared" si="40"/>
        <v>0.10409092298628159</v>
      </c>
      <c r="F202" s="305">
        <f t="shared" si="40"/>
        <v>0.10383273680976111</v>
      </c>
      <c r="G202" s="305">
        <f t="shared" si="40"/>
        <v>0.10084532653507448</v>
      </c>
      <c r="H202" s="305">
        <f t="shared" si="40"/>
        <v>0.10018284448771045</v>
      </c>
      <c r="I202" s="305">
        <f t="shared" si="40"/>
        <v>0.10068136584244493</v>
      </c>
      <c r="J202" s="305">
        <f t="shared" si="40"/>
        <v>9.7264938414325014E-2</v>
      </c>
      <c r="K202" s="305">
        <f t="shared" si="40"/>
        <v>0.1007368335381727</v>
      </c>
      <c r="L202" s="305">
        <f t="shared" si="40"/>
        <v>9.57020534294072E-2</v>
      </c>
      <c r="M202" s="305">
        <f t="shared" si="40"/>
        <v>0.10017482085740052</v>
      </c>
      <c r="N202" s="305">
        <f t="shared" si="40"/>
        <v>9.9335436161539295E-2</v>
      </c>
      <c r="O202" s="305">
        <f t="shared" si="40"/>
        <v>9.8615621333017725E-2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0.99999999999999989</v>
      </c>
      <c r="D204" s="234">
        <f t="shared" si="41"/>
        <v>1</v>
      </c>
      <c r="E204" s="234">
        <f t="shared" si="41"/>
        <v>1</v>
      </c>
      <c r="F204" s="234">
        <f t="shared" si="41"/>
        <v>1</v>
      </c>
      <c r="G204" s="234">
        <f t="shared" si="41"/>
        <v>1</v>
      </c>
      <c r="H204" s="234">
        <f t="shared" si="41"/>
        <v>1</v>
      </c>
      <c r="I204" s="234">
        <f t="shared" si="41"/>
        <v>1</v>
      </c>
      <c r="J204" s="234">
        <f t="shared" si="41"/>
        <v>1.0000000000000002</v>
      </c>
      <c r="K204" s="234">
        <f t="shared" si="41"/>
        <v>0.99999999999999989</v>
      </c>
      <c r="L204" s="234">
        <f t="shared" si="41"/>
        <v>0.99999999999999989</v>
      </c>
      <c r="M204" s="234">
        <f t="shared" si="41"/>
        <v>1</v>
      </c>
      <c r="N204" s="234">
        <f t="shared" si="41"/>
        <v>0.99999999999999989</v>
      </c>
      <c r="O204" s="234">
        <f t="shared" si="41"/>
        <v>1</v>
      </c>
      <c r="P204" s="234">
        <f t="shared" si="41"/>
        <v>1</v>
      </c>
      <c r="Q204" s="234">
        <f t="shared" si="41"/>
        <v>1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0.99999999999999978</v>
      </c>
      <c r="U204" s="234">
        <f t="shared" si="41"/>
        <v>0.99999999999999989</v>
      </c>
      <c r="V204" s="234">
        <f t="shared" si="41"/>
        <v>1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1.876659791344113E-3</v>
      </c>
      <c r="C205" s="301">
        <f t="shared" si="42"/>
        <v>1.8058691222809669E-3</v>
      </c>
      <c r="D205" s="301">
        <f t="shared" si="42"/>
        <v>1.788906151334398E-3</v>
      </c>
      <c r="E205" s="301">
        <f t="shared" si="42"/>
        <v>1.7909360762027886E-3</v>
      </c>
      <c r="F205" s="301">
        <f t="shared" si="42"/>
        <v>1.7730877591068076E-3</v>
      </c>
      <c r="G205" s="301">
        <f t="shared" si="42"/>
        <v>1.7742676554366118E-3</v>
      </c>
      <c r="H205" s="301">
        <f t="shared" si="42"/>
        <v>1.7737220232339299E-3</v>
      </c>
      <c r="I205" s="301">
        <f t="shared" si="42"/>
        <v>1.7691729242087391E-3</v>
      </c>
      <c r="J205" s="301">
        <f t="shared" si="42"/>
        <v>1.8042639246818456E-3</v>
      </c>
      <c r="K205" s="301">
        <f t="shared" si="42"/>
        <v>1.7974343433593734E-3</v>
      </c>
      <c r="L205" s="301">
        <f t="shared" si="42"/>
        <v>1.8200458476533038E-3</v>
      </c>
      <c r="M205" s="301">
        <f t="shared" si="42"/>
        <v>1.7751593072273023E-3</v>
      </c>
      <c r="N205" s="301">
        <f t="shared" si="42"/>
        <v>1.7804259293518285E-3</v>
      </c>
      <c r="O205" s="301">
        <f t="shared" si="42"/>
        <v>1.7838746182669892E-3</v>
      </c>
      <c r="P205" s="301">
        <f t="shared" si="42"/>
        <v>1.7888289869303668E-3</v>
      </c>
      <c r="Q205" s="301">
        <f t="shared" si="42"/>
        <v>1.7987861769882968E-3</v>
      </c>
      <c r="R205" s="301">
        <f t="shared" si="42"/>
        <v>1.8033655128752613E-3</v>
      </c>
      <c r="S205" s="301">
        <f t="shared" si="42"/>
        <v>1.7859363653866651E-3</v>
      </c>
      <c r="T205" s="301">
        <f t="shared" si="42"/>
        <v>1.769014463039334E-3</v>
      </c>
      <c r="U205" s="301">
        <f t="shared" si="42"/>
        <v>1.7972205516792639E-3</v>
      </c>
      <c r="V205" s="301">
        <f t="shared" si="42"/>
        <v>1.8044035205126935E-3</v>
      </c>
      <c r="W205" s="301">
        <f t="shared" si="42"/>
        <v>1.7833300332418926E-3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2.4309397608069535E-4</v>
      </c>
      <c r="C206" s="235">
        <f t="shared" si="43"/>
        <v>2.3392407469987676E-4</v>
      </c>
      <c r="D206" s="235">
        <f t="shared" si="43"/>
        <v>2.3172676857515336E-4</v>
      </c>
      <c r="E206" s="235">
        <f t="shared" si="43"/>
        <v>2.319897158124085E-4</v>
      </c>
      <c r="F206" s="235">
        <f t="shared" si="43"/>
        <v>2.2967772597321499E-4</v>
      </c>
      <c r="G206" s="235">
        <f t="shared" si="43"/>
        <v>2.2983056437871497E-4</v>
      </c>
      <c r="H206" s="235">
        <f t="shared" si="43"/>
        <v>2.2975988566420371E-4</v>
      </c>
      <c r="I206" s="235">
        <f t="shared" si="43"/>
        <v>2.2917061606151951E-4</v>
      </c>
      <c r="J206" s="235">
        <f t="shared" si="43"/>
        <v>2.3371614470182086E-4</v>
      </c>
      <c r="K206" s="235">
        <f t="shared" si="43"/>
        <v>2.3283147179184343E-4</v>
      </c>
      <c r="L206" s="235">
        <f t="shared" si="43"/>
        <v>2.3576046324214802E-4</v>
      </c>
      <c r="M206" s="235">
        <f t="shared" si="43"/>
        <v>2.2994606489728429E-4</v>
      </c>
      <c r="N206" s="235">
        <f t="shared" si="43"/>
        <v>2.3113754195667885E-4</v>
      </c>
      <c r="O206" s="235">
        <f t="shared" si="43"/>
        <v>2.3107500666029825E-4</v>
      </c>
      <c r="P206" s="235">
        <f t="shared" si="43"/>
        <v>2.3171677304912632E-4</v>
      </c>
      <c r="Q206" s="235">
        <f t="shared" si="43"/>
        <v>2.330065821732616E-4</v>
      </c>
      <c r="R206" s="235">
        <f t="shared" si="43"/>
        <v>2.3359976852153111E-4</v>
      </c>
      <c r="S206" s="235">
        <f t="shared" si="43"/>
        <v>2.3333607463976171E-4</v>
      </c>
      <c r="T206" s="235">
        <f t="shared" si="43"/>
        <v>2.3329091518922116E-4</v>
      </c>
      <c r="U206" s="235">
        <f t="shared" si="43"/>
        <v>2.3543738081583499E-4</v>
      </c>
      <c r="V206" s="235">
        <f t="shared" si="43"/>
        <v>2.3497459740901819E-4</v>
      </c>
      <c r="W206" s="235">
        <f t="shared" si="43"/>
        <v>2.3546391656880885E-4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3.3962470352567616E-2</v>
      </c>
      <c r="C207" s="235">
        <f t="shared" si="44"/>
        <v>3.268135056176439E-2</v>
      </c>
      <c r="D207" s="235">
        <f t="shared" si="44"/>
        <v>3.2374366631847243E-2</v>
      </c>
      <c r="E207" s="235">
        <f t="shared" si="44"/>
        <v>3.2411102785879331E-2</v>
      </c>
      <c r="F207" s="235">
        <f t="shared" si="44"/>
        <v>3.208809648339904E-2</v>
      </c>
      <c r="G207" s="235">
        <f t="shared" si="44"/>
        <v>3.2109449418174389E-2</v>
      </c>
      <c r="H207" s="235">
        <f t="shared" si="44"/>
        <v>3.209957494993438E-2</v>
      </c>
      <c r="I207" s="235">
        <f t="shared" si="44"/>
        <v>3.2017248551997696E-2</v>
      </c>
      <c r="J207" s="235">
        <f t="shared" si="44"/>
        <v>3.2652300823435863E-2</v>
      </c>
      <c r="K207" s="235">
        <f t="shared" si="44"/>
        <v>3.252870385916206E-2</v>
      </c>
      <c r="L207" s="235">
        <f t="shared" si="44"/>
        <v>3.2937910976910088E-2</v>
      </c>
      <c r="M207" s="235">
        <f t="shared" si="44"/>
        <v>3.2125585905803014E-2</v>
      </c>
      <c r="N207" s="235">
        <f t="shared" si="44"/>
        <v>3.2139280994566491E-2</v>
      </c>
      <c r="O207" s="235">
        <f t="shared" si="44"/>
        <v>3.2283309481575248E-2</v>
      </c>
      <c r="P207" s="235">
        <f t="shared" si="44"/>
        <v>3.2372970164679188E-2</v>
      </c>
      <c r="Q207" s="235">
        <f t="shared" si="44"/>
        <v>3.2553168394372778E-2</v>
      </c>
      <c r="R207" s="235">
        <f t="shared" si="44"/>
        <v>3.2636041997789265E-2</v>
      </c>
      <c r="S207" s="235">
        <f t="shared" si="44"/>
        <v>3.2239611717472527E-2</v>
      </c>
      <c r="T207" s="235">
        <f t="shared" si="44"/>
        <v>3.186305254875909E-2</v>
      </c>
      <c r="U207" s="235">
        <f t="shared" si="44"/>
        <v>3.230700696548082E-2</v>
      </c>
      <c r="V207" s="235">
        <f t="shared" si="44"/>
        <v>3.2378946144031175E-2</v>
      </c>
      <c r="W207" s="235">
        <f t="shared" si="44"/>
        <v>3.1950502579627817E-2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6.198256977121082E-4</v>
      </c>
      <c r="C208" s="235">
        <f t="shared" si="45"/>
        <v>5.9644486116093684E-4</v>
      </c>
      <c r="D208" s="235">
        <f t="shared" si="45"/>
        <v>5.9084230850289918E-4</v>
      </c>
      <c r="E208" s="235">
        <f t="shared" si="45"/>
        <v>5.915127547945799E-4</v>
      </c>
      <c r="F208" s="235">
        <f t="shared" si="45"/>
        <v>5.8561778883003512E-4</v>
      </c>
      <c r="G208" s="235">
        <f t="shared" si="45"/>
        <v>5.860074865627952E-4</v>
      </c>
      <c r="H208" s="235">
        <f t="shared" si="45"/>
        <v>5.8582727443149654E-4</v>
      </c>
      <c r="I208" s="235">
        <f t="shared" si="45"/>
        <v>5.8432479194092657E-4</v>
      </c>
      <c r="J208" s="235">
        <f t="shared" si="45"/>
        <v>5.9591469435796524E-4</v>
      </c>
      <c r="K208" s="235">
        <f t="shared" si="45"/>
        <v>5.9365901113407637E-4</v>
      </c>
      <c r="L208" s="235">
        <f t="shared" si="45"/>
        <v>6.0112716891629612E-4</v>
      </c>
      <c r="M208" s="235">
        <f t="shared" si="45"/>
        <v>5.8630198250491034E-4</v>
      </c>
      <c r="N208" s="235">
        <f t="shared" si="45"/>
        <v>5.8933993561075774E-4</v>
      </c>
      <c r="O208" s="235">
        <f t="shared" si="45"/>
        <v>5.8918048705371964E-4</v>
      </c>
      <c r="P208" s="235">
        <f t="shared" si="45"/>
        <v>5.9081682254066555E-4</v>
      </c>
      <c r="Q208" s="235">
        <f t="shared" si="45"/>
        <v>5.9410549654720357E-4</v>
      </c>
      <c r="R208" s="235">
        <f t="shared" si="45"/>
        <v>5.9561796570878984E-4</v>
      </c>
      <c r="S208" s="235">
        <f t="shared" si="45"/>
        <v>5.9494561566998878E-4</v>
      </c>
      <c r="T208" s="235">
        <f t="shared" si="45"/>
        <v>5.9483047094945345E-4</v>
      </c>
      <c r="U208" s="235">
        <f t="shared" si="45"/>
        <v>6.0030339370994719E-4</v>
      </c>
      <c r="V208" s="235">
        <f t="shared" si="45"/>
        <v>5.9912341774902701E-4</v>
      </c>
      <c r="W208" s="235">
        <f t="shared" si="45"/>
        <v>6.003710529003005E-4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4.5410407474793194E-3</v>
      </c>
      <c r="C209" s="302">
        <f t="shared" si="46"/>
        <v>4.7537283108815874E-3</v>
      </c>
      <c r="D209" s="302">
        <f t="shared" si="46"/>
        <v>4.7850360052074095E-3</v>
      </c>
      <c r="E209" s="302">
        <f t="shared" si="46"/>
        <v>4.7903419000411137E-3</v>
      </c>
      <c r="F209" s="302">
        <f t="shared" si="46"/>
        <v>4.8180314303167878E-3</v>
      </c>
      <c r="G209" s="302">
        <f t="shared" si="46"/>
        <v>4.8296411675219286E-3</v>
      </c>
      <c r="H209" s="302">
        <f t="shared" si="46"/>
        <v>4.8303498232948943E-3</v>
      </c>
      <c r="I209" s="302">
        <f t="shared" si="46"/>
        <v>4.8378063031973414E-3</v>
      </c>
      <c r="J209" s="302">
        <f t="shared" si="46"/>
        <v>4.732657580424844E-3</v>
      </c>
      <c r="K209" s="302">
        <f t="shared" si="46"/>
        <v>4.8337664637265847E-3</v>
      </c>
      <c r="L209" s="302">
        <f t="shared" si="46"/>
        <v>4.7100584337086519E-3</v>
      </c>
      <c r="M209" s="302">
        <f t="shared" si="46"/>
        <v>4.7795027118747481E-3</v>
      </c>
      <c r="N209" s="302">
        <f t="shared" si="46"/>
        <v>4.7419278854725945E-3</v>
      </c>
      <c r="O209" s="302">
        <f t="shared" si="46"/>
        <v>4.7153441995616352E-3</v>
      </c>
      <c r="P209" s="302">
        <f t="shared" si="46"/>
        <v>4.7126552729307072E-3</v>
      </c>
      <c r="Q209" s="302">
        <f t="shared" si="46"/>
        <v>4.6685264559414227E-3</v>
      </c>
      <c r="R209" s="302">
        <f t="shared" si="46"/>
        <v>4.6716982224777196E-3</v>
      </c>
      <c r="S209" s="302">
        <f t="shared" si="46"/>
        <v>4.6953689604870164E-3</v>
      </c>
      <c r="T209" s="302">
        <f t="shared" si="46"/>
        <v>4.690731124121706E-3</v>
      </c>
      <c r="U209" s="302">
        <f t="shared" si="46"/>
        <v>4.6403869040052342E-3</v>
      </c>
      <c r="V209" s="302">
        <f t="shared" si="46"/>
        <v>4.6734006208457735E-3</v>
      </c>
      <c r="W209" s="302">
        <f t="shared" si="46"/>
        <v>4.6481342572479312E-3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0.4821411243935052</v>
      </c>
      <c r="C210" s="303">
        <f t="shared" si="47"/>
        <v>0.48335821298601833</v>
      </c>
      <c r="D210" s="303">
        <f t="shared" si="47"/>
        <v>0.48351321228027228</v>
      </c>
      <c r="E210" s="303">
        <f t="shared" si="47"/>
        <v>0.48381309516552196</v>
      </c>
      <c r="F210" s="303">
        <f t="shared" si="47"/>
        <v>0.48458604964797686</v>
      </c>
      <c r="G210" s="303">
        <f t="shared" si="47"/>
        <v>0.48554417699375763</v>
      </c>
      <c r="H210" s="303">
        <f t="shared" si="47"/>
        <v>0.48554026580284626</v>
      </c>
      <c r="I210" s="303">
        <f t="shared" si="47"/>
        <v>0.48561679863239776</v>
      </c>
      <c r="J210" s="303">
        <f t="shared" si="47"/>
        <v>0.48296108653916425</v>
      </c>
      <c r="K210" s="303">
        <f t="shared" si="47"/>
        <v>0.48450116550861688</v>
      </c>
      <c r="L210" s="303">
        <f t="shared" si="47"/>
        <v>0.48190073266590983</v>
      </c>
      <c r="M210" s="303">
        <f t="shared" si="47"/>
        <v>0.48338083644194579</v>
      </c>
      <c r="N210" s="303">
        <f t="shared" si="47"/>
        <v>0.48225692201830467</v>
      </c>
      <c r="O210" s="303">
        <f t="shared" si="47"/>
        <v>0.48065293096455891</v>
      </c>
      <c r="P210" s="303">
        <f t="shared" si="47"/>
        <v>0.47949942190065603</v>
      </c>
      <c r="Q210" s="303">
        <f t="shared" si="47"/>
        <v>0.478584266262566</v>
      </c>
      <c r="R210" s="303">
        <f t="shared" si="47"/>
        <v>0.4798261078321655</v>
      </c>
      <c r="S210" s="303">
        <f t="shared" si="47"/>
        <v>0.48118940180926456</v>
      </c>
      <c r="T210" s="303">
        <f t="shared" si="47"/>
        <v>0.48071405993531063</v>
      </c>
      <c r="U210" s="303">
        <f t="shared" si="47"/>
        <v>0.47926912560003015</v>
      </c>
      <c r="V210" s="303">
        <f t="shared" si="47"/>
        <v>0.48010181209251235</v>
      </c>
      <c r="W210" s="303">
        <f t="shared" si="47"/>
        <v>0.47910093007522236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0.21157778987486192</v>
      </c>
      <c r="C211" s="304">
        <f t="shared" si="48"/>
        <v>0.14240761021989731</v>
      </c>
      <c r="D211" s="304">
        <f t="shared" si="48"/>
        <v>0.12806740579158146</v>
      </c>
      <c r="E211" s="304">
        <f t="shared" si="48"/>
        <v>0.12748421122328307</v>
      </c>
      <c r="F211" s="304">
        <f t="shared" si="48"/>
        <v>0.11280319817767866</v>
      </c>
      <c r="G211" s="304">
        <f t="shared" si="48"/>
        <v>0.1142292124195267</v>
      </c>
      <c r="H211" s="304">
        <f t="shared" si="48"/>
        <v>0.11499729955495519</v>
      </c>
      <c r="I211" s="304">
        <f t="shared" si="48"/>
        <v>0.11195623356658285</v>
      </c>
      <c r="J211" s="304">
        <f t="shared" si="48"/>
        <v>0.14665984583881575</v>
      </c>
      <c r="K211" s="304">
        <f t="shared" si="48"/>
        <v>0.13819862338441397</v>
      </c>
      <c r="L211" s="304">
        <f t="shared" si="48"/>
        <v>0.16136570078649359</v>
      </c>
      <c r="M211" s="304">
        <f t="shared" si="48"/>
        <v>0.11716546131684406</v>
      </c>
      <c r="N211" s="304">
        <f t="shared" si="48"/>
        <v>0.12615678982891654</v>
      </c>
      <c r="O211" s="304">
        <f t="shared" si="48"/>
        <v>0.12636330200904008</v>
      </c>
      <c r="P211" s="304">
        <f t="shared" si="48"/>
        <v>0.13216047348072818</v>
      </c>
      <c r="Q211" s="304">
        <f t="shared" si="48"/>
        <v>0.14079136259072414</v>
      </c>
      <c r="R211" s="304">
        <f t="shared" si="48"/>
        <v>0.14546344371798078</v>
      </c>
      <c r="S211" s="304">
        <f t="shared" si="48"/>
        <v>0.14314376811882057</v>
      </c>
      <c r="T211" s="304">
        <f t="shared" si="48"/>
        <v>0.14330559368897436</v>
      </c>
      <c r="U211" s="304">
        <f t="shared" si="48"/>
        <v>0.15892242349648097</v>
      </c>
      <c r="V211" s="304">
        <f t="shared" si="48"/>
        <v>0.15506945161413549</v>
      </c>
      <c r="W211" s="304">
        <f t="shared" si="48"/>
        <v>0.15863618938331758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0.27056333451864312</v>
      </c>
      <c r="C212" s="304">
        <f t="shared" si="49"/>
        <v>0.34095060276612099</v>
      </c>
      <c r="D212" s="304">
        <f t="shared" si="49"/>
        <v>0.35544580648869073</v>
      </c>
      <c r="E212" s="304">
        <f t="shared" si="49"/>
        <v>0.35632888394223888</v>
      </c>
      <c r="F212" s="304">
        <f t="shared" si="49"/>
        <v>0.37178285147029821</v>
      </c>
      <c r="G212" s="304">
        <f t="shared" si="49"/>
        <v>0.37131496457423091</v>
      </c>
      <c r="H212" s="304">
        <f t="shared" si="49"/>
        <v>0.37054296624789107</v>
      </c>
      <c r="I212" s="304">
        <f t="shared" si="49"/>
        <v>0.3736605650658148</v>
      </c>
      <c r="J212" s="304">
        <f t="shared" si="49"/>
        <v>0.3363012407003485</v>
      </c>
      <c r="K212" s="304">
        <f t="shared" si="49"/>
        <v>0.34630254212420303</v>
      </c>
      <c r="L212" s="304">
        <f t="shared" si="49"/>
        <v>0.32053503187941623</v>
      </c>
      <c r="M212" s="304">
        <f t="shared" si="49"/>
        <v>0.36621537512510166</v>
      </c>
      <c r="N212" s="304">
        <f t="shared" si="49"/>
        <v>0.35610013218938807</v>
      </c>
      <c r="O212" s="304">
        <f t="shared" si="49"/>
        <v>0.35428962895551874</v>
      </c>
      <c r="P212" s="304">
        <f t="shared" si="49"/>
        <v>0.3473389484199278</v>
      </c>
      <c r="Q212" s="304">
        <f t="shared" si="49"/>
        <v>0.33779290367184184</v>
      </c>
      <c r="R212" s="304">
        <f t="shared" si="49"/>
        <v>0.33436266411418469</v>
      </c>
      <c r="S212" s="304">
        <f t="shared" si="49"/>
        <v>0.33804563369044383</v>
      </c>
      <c r="T212" s="304">
        <f t="shared" si="49"/>
        <v>0.33740846624633625</v>
      </c>
      <c r="U212" s="304">
        <f t="shared" si="49"/>
        <v>0.32034670210354921</v>
      </c>
      <c r="V212" s="304">
        <f t="shared" si="49"/>
        <v>0.32503236047837686</v>
      </c>
      <c r="W212" s="304">
        <f t="shared" si="49"/>
        <v>0.32046474069190489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0.31889204017782835</v>
      </c>
      <c r="C213" s="303">
        <f t="shared" si="50"/>
        <v>0.3299084389630334</v>
      </c>
      <c r="D213" s="303">
        <f t="shared" si="50"/>
        <v>0.33211817778522051</v>
      </c>
      <c r="E213" s="303">
        <f t="shared" si="50"/>
        <v>0.33176266615212724</v>
      </c>
      <c r="F213" s="303">
        <f t="shared" si="50"/>
        <v>0.3340967332273172</v>
      </c>
      <c r="G213" s="303">
        <f t="shared" si="50"/>
        <v>0.3341455514522258</v>
      </c>
      <c r="H213" s="303">
        <f t="shared" si="50"/>
        <v>0.33401596149556989</v>
      </c>
      <c r="I213" s="303">
        <f t="shared" si="50"/>
        <v>0.33463874132610943</v>
      </c>
      <c r="J213" s="303">
        <f t="shared" si="50"/>
        <v>0.32913836925331219</v>
      </c>
      <c r="K213" s="303">
        <f t="shared" si="50"/>
        <v>0.33415146257076522</v>
      </c>
      <c r="L213" s="303">
        <f t="shared" si="50"/>
        <v>0.32728060497913469</v>
      </c>
      <c r="M213" s="303">
        <f t="shared" si="50"/>
        <v>0.33164307074435129</v>
      </c>
      <c r="N213" s="303">
        <f t="shared" si="50"/>
        <v>0.32960154277950621</v>
      </c>
      <c r="O213" s="303">
        <f t="shared" si="50"/>
        <v>0.32799619570996319</v>
      </c>
      <c r="P213" s="303">
        <f t="shared" si="50"/>
        <v>0.32773770682216263</v>
      </c>
      <c r="Q213" s="303">
        <f t="shared" si="50"/>
        <v>0.32545938785716161</v>
      </c>
      <c r="R213" s="303">
        <f t="shared" si="50"/>
        <v>0.32608551325698104</v>
      </c>
      <c r="S213" s="303">
        <f t="shared" si="50"/>
        <v>0.32760209285574721</v>
      </c>
      <c r="T213" s="303">
        <f t="shared" si="50"/>
        <v>0.32724939307287115</v>
      </c>
      <c r="U213" s="303">
        <f t="shared" si="50"/>
        <v>0.32442597405600299</v>
      </c>
      <c r="V213" s="303">
        <f t="shared" si="50"/>
        <v>0.3261051429759434</v>
      </c>
      <c r="W213" s="303">
        <f t="shared" si="50"/>
        <v>0.32456977255873959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7.6150231506395508E-2</v>
      </c>
      <c r="C214" s="304">
        <f t="shared" si="51"/>
        <v>4.379150602487427E-2</v>
      </c>
      <c r="D214" s="304">
        <f t="shared" si="51"/>
        <v>3.1419706103122239E-2</v>
      </c>
      <c r="E214" s="304">
        <f t="shared" si="51"/>
        <v>3.5479921984098842E-2</v>
      </c>
      <c r="F214" s="304">
        <f t="shared" si="51"/>
        <v>2.9921002802415147E-2</v>
      </c>
      <c r="G214" s="304">
        <f t="shared" si="51"/>
        <v>4.0646922457852293E-2</v>
      </c>
      <c r="H214" s="304">
        <f t="shared" si="51"/>
        <v>4.2276772676555718E-2</v>
      </c>
      <c r="I214" s="304">
        <f t="shared" si="51"/>
        <v>3.8878053808604429E-2</v>
      </c>
      <c r="J214" s="304">
        <f t="shared" si="51"/>
        <v>4.8470691550095701E-2</v>
      </c>
      <c r="K214" s="304">
        <f t="shared" si="51"/>
        <v>4.0772275043658476E-2</v>
      </c>
      <c r="L214" s="304">
        <f t="shared" si="51"/>
        <v>5.6367122321115029E-2</v>
      </c>
      <c r="M214" s="304">
        <f t="shared" si="51"/>
        <v>3.9545836001150143E-2</v>
      </c>
      <c r="N214" s="304">
        <f t="shared" si="51"/>
        <v>4.1872889609433951E-2</v>
      </c>
      <c r="O214" s="304">
        <f t="shared" si="51"/>
        <v>4.4124283500394761E-2</v>
      </c>
      <c r="P214" s="304">
        <f t="shared" si="51"/>
        <v>4.430612199482542E-2</v>
      </c>
      <c r="Q214" s="304">
        <f t="shared" si="51"/>
        <v>4.8205091643379869E-2</v>
      </c>
      <c r="R214" s="304">
        <f t="shared" si="51"/>
        <v>5.4833310308214943E-2</v>
      </c>
      <c r="S214" s="304">
        <f t="shared" si="51"/>
        <v>5.3932197662071218E-2</v>
      </c>
      <c r="T214" s="304">
        <f t="shared" si="51"/>
        <v>5.5472063664960845E-2</v>
      </c>
      <c r="U214" s="304">
        <f t="shared" si="51"/>
        <v>6.1558286702972947E-2</v>
      </c>
      <c r="V214" s="304">
        <f t="shared" si="51"/>
        <v>5.645809347846327E-2</v>
      </c>
      <c r="W214" s="304">
        <f t="shared" si="51"/>
        <v>5.9696644256397272E-2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0.24274180867143286</v>
      </c>
      <c r="C215" s="304">
        <f t="shared" si="52"/>
        <v>0.28611693293815921</v>
      </c>
      <c r="D215" s="304">
        <f t="shared" si="52"/>
        <v>0.30069847168209818</v>
      </c>
      <c r="E215" s="304">
        <f t="shared" si="52"/>
        <v>0.29628274416802836</v>
      </c>
      <c r="F215" s="304">
        <f t="shared" si="52"/>
        <v>0.30417573042490209</v>
      </c>
      <c r="G215" s="304">
        <f t="shared" si="52"/>
        <v>0.29349862899437357</v>
      </c>
      <c r="H215" s="304">
        <f t="shared" si="52"/>
        <v>0.29173918881901417</v>
      </c>
      <c r="I215" s="304">
        <f t="shared" si="52"/>
        <v>0.29576068751750501</v>
      </c>
      <c r="J215" s="304">
        <f t="shared" si="52"/>
        <v>0.28066767770321666</v>
      </c>
      <c r="K215" s="304">
        <f t="shared" si="52"/>
        <v>0.29337918752710679</v>
      </c>
      <c r="L215" s="304">
        <f t="shared" si="52"/>
        <v>0.27091348265801962</v>
      </c>
      <c r="M215" s="304">
        <f t="shared" si="52"/>
        <v>0.2920972347432011</v>
      </c>
      <c r="N215" s="304">
        <f t="shared" si="52"/>
        <v>0.28772865317007223</v>
      </c>
      <c r="O215" s="304">
        <f t="shared" si="52"/>
        <v>0.28387191220956831</v>
      </c>
      <c r="P215" s="304">
        <f t="shared" si="52"/>
        <v>0.28343158482733716</v>
      </c>
      <c r="Q215" s="304">
        <f t="shared" si="52"/>
        <v>0.27725429621378173</v>
      </c>
      <c r="R215" s="304">
        <f t="shared" si="52"/>
        <v>0.27125220294876601</v>
      </c>
      <c r="S215" s="304">
        <f t="shared" si="52"/>
        <v>0.2736698951936759</v>
      </c>
      <c r="T215" s="304">
        <f t="shared" si="52"/>
        <v>0.27177732940791022</v>
      </c>
      <c r="U215" s="304">
        <f t="shared" si="52"/>
        <v>0.26286768735303001</v>
      </c>
      <c r="V215" s="304">
        <f t="shared" si="52"/>
        <v>0.26964704949748008</v>
      </c>
      <c r="W215" s="304">
        <f t="shared" si="52"/>
        <v>0.26487312830234233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0.1577237448634827</v>
      </c>
      <c r="C216" s="303">
        <f t="shared" si="53"/>
        <v>0.14666203112016041</v>
      </c>
      <c r="D216" s="303">
        <f t="shared" si="53"/>
        <v>0.14459773206904011</v>
      </c>
      <c r="E216" s="303">
        <f t="shared" si="53"/>
        <v>0.14460835544962056</v>
      </c>
      <c r="F216" s="303">
        <f t="shared" si="53"/>
        <v>0.14182270593708005</v>
      </c>
      <c r="G216" s="303">
        <f t="shared" si="53"/>
        <v>0.14078107526194206</v>
      </c>
      <c r="H216" s="303">
        <f t="shared" si="53"/>
        <v>0.14092453874502492</v>
      </c>
      <c r="I216" s="303">
        <f t="shared" si="53"/>
        <v>0.14030673685408676</v>
      </c>
      <c r="J216" s="303">
        <f t="shared" si="53"/>
        <v>0.14788169103992124</v>
      </c>
      <c r="K216" s="303">
        <f t="shared" si="53"/>
        <v>0.14136097677144388</v>
      </c>
      <c r="L216" s="303">
        <f t="shared" si="53"/>
        <v>0.15051375946452489</v>
      </c>
      <c r="M216" s="303">
        <f t="shared" si="53"/>
        <v>0.14547959684139578</v>
      </c>
      <c r="N216" s="303">
        <f t="shared" si="53"/>
        <v>0.14865942291523074</v>
      </c>
      <c r="O216" s="303">
        <f t="shared" si="53"/>
        <v>0.15174808953236024</v>
      </c>
      <c r="P216" s="303">
        <f t="shared" si="53"/>
        <v>0.15306588325705131</v>
      </c>
      <c r="Q216" s="303">
        <f t="shared" si="53"/>
        <v>0.15610875277424965</v>
      </c>
      <c r="R216" s="303">
        <f t="shared" si="53"/>
        <v>0.1541480554434809</v>
      </c>
      <c r="S216" s="303">
        <f t="shared" si="53"/>
        <v>0.15165930660133242</v>
      </c>
      <c r="T216" s="303">
        <f t="shared" si="53"/>
        <v>0.15288562746975934</v>
      </c>
      <c r="U216" s="303">
        <f t="shared" si="53"/>
        <v>0.15672454514827575</v>
      </c>
      <c r="V216" s="303">
        <f t="shared" si="53"/>
        <v>0.15410219663099656</v>
      </c>
      <c r="W216" s="303">
        <f t="shared" si="53"/>
        <v>0.15711149552645129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7.6401844506948516E-3</v>
      </c>
      <c r="C217" s="304">
        <f t="shared" si="54"/>
        <v>4.0967248608043128E-3</v>
      </c>
      <c r="D217" s="304">
        <f t="shared" si="54"/>
        <v>3.2777243428938211E-3</v>
      </c>
      <c r="E217" s="304">
        <f t="shared" si="54"/>
        <v>3.2211167864209713E-3</v>
      </c>
      <c r="F217" s="304">
        <f t="shared" si="54"/>
        <v>3.1204084100417938E-3</v>
      </c>
      <c r="G217" s="304">
        <f t="shared" si="54"/>
        <v>4.1253259604138786E-3</v>
      </c>
      <c r="H217" s="304">
        <f t="shared" si="54"/>
        <v>4.3322723306866264E-3</v>
      </c>
      <c r="I217" s="304">
        <f t="shared" si="54"/>
        <v>4.1172652932685077E-3</v>
      </c>
      <c r="J217" s="304">
        <f t="shared" si="54"/>
        <v>5.2897567847227161E-3</v>
      </c>
      <c r="K217" s="304">
        <f t="shared" si="54"/>
        <v>4.2241218775044241E-3</v>
      </c>
      <c r="L217" s="304">
        <f t="shared" si="54"/>
        <v>5.9004667467743742E-3</v>
      </c>
      <c r="M217" s="304">
        <f t="shared" si="54"/>
        <v>4.280055831101014E-3</v>
      </c>
      <c r="N217" s="304">
        <f t="shared" si="54"/>
        <v>4.5681032463090725E-3</v>
      </c>
      <c r="O217" s="304">
        <f t="shared" si="54"/>
        <v>4.8070494231600555E-3</v>
      </c>
      <c r="P217" s="304">
        <f t="shared" si="54"/>
        <v>5.0905451900718456E-3</v>
      </c>
      <c r="Q217" s="304">
        <f t="shared" si="54"/>
        <v>5.3591758226298443E-3</v>
      </c>
      <c r="R217" s="304">
        <f t="shared" si="54"/>
        <v>6.141852249906995E-3</v>
      </c>
      <c r="S217" s="304">
        <f t="shared" si="54"/>
        <v>6.1794091827294282E-3</v>
      </c>
      <c r="T217" s="304">
        <f t="shared" si="54"/>
        <v>6.326103593708117E-3</v>
      </c>
      <c r="U217" s="304">
        <f t="shared" si="54"/>
        <v>6.8712115970150246E-3</v>
      </c>
      <c r="V217" s="304">
        <f t="shared" si="54"/>
        <v>6.408988370382388E-3</v>
      </c>
      <c r="W217" s="304">
        <f t="shared" si="54"/>
        <v>6.6275546122817391E-3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0.11900604887822647</v>
      </c>
      <c r="C218" s="304">
        <f t="shared" si="55"/>
        <v>0.10647456236178478</v>
      </c>
      <c r="D218" s="304">
        <f t="shared" si="55"/>
        <v>0.10423453610393882</v>
      </c>
      <c r="E218" s="304">
        <f t="shared" si="55"/>
        <v>0.10419080628381037</v>
      </c>
      <c r="F218" s="304">
        <f t="shared" si="55"/>
        <v>0.10121131900270659</v>
      </c>
      <c r="G218" s="304">
        <f t="shared" si="55"/>
        <v>0.10009660776133111</v>
      </c>
      <c r="H218" s="304">
        <f t="shared" si="55"/>
        <v>0.10025861747423362</v>
      </c>
      <c r="I218" s="304">
        <f t="shared" si="55"/>
        <v>9.9601450887045515E-2</v>
      </c>
      <c r="J218" s="304">
        <f t="shared" si="55"/>
        <v>0.1078947186410924</v>
      </c>
      <c r="K218" s="304">
        <f t="shared" si="55"/>
        <v>0.10068142619670173</v>
      </c>
      <c r="L218" s="304">
        <f t="shared" si="55"/>
        <v>0.110708112862477</v>
      </c>
      <c r="M218" s="304">
        <f t="shared" si="55"/>
        <v>0.10518092187275752</v>
      </c>
      <c r="N218" s="304">
        <f t="shared" si="55"/>
        <v>0.10862542548592045</v>
      </c>
      <c r="O218" s="304">
        <f t="shared" si="55"/>
        <v>0.11191047244924517</v>
      </c>
      <c r="P218" s="304">
        <f t="shared" si="55"/>
        <v>0.11329289707931112</v>
      </c>
      <c r="Q218" s="304">
        <f t="shared" si="55"/>
        <v>0.11659624387160827</v>
      </c>
      <c r="R218" s="304">
        <f t="shared" si="55"/>
        <v>0.11456094258836995</v>
      </c>
      <c r="S218" s="304">
        <f t="shared" si="55"/>
        <v>0.1119012619138397</v>
      </c>
      <c r="T218" s="304">
        <f t="shared" si="55"/>
        <v>0.11316553339385439</v>
      </c>
      <c r="U218" s="304">
        <f t="shared" si="55"/>
        <v>0.11734015847349342</v>
      </c>
      <c r="V218" s="304">
        <f t="shared" si="55"/>
        <v>0.11451682853402678</v>
      </c>
      <c r="W218" s="304">
        <f t="shared" si="55"/>
        <v>0.11770152167177104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3.107751153456138E-2</v>
      </c>
      <c r="C219" s="305">
        <f t="shared" si="56"/>
        <v>3.6090743897571324E-2</v>
      </c>
      <c r="D219" s="305">
        <f t="shared" si="56"/>
        <v>3.7085471622207475E-2</v>
      </c>
      <c r="E219" s="305">
        <f t="shared" si="56"/>
        <v>3.7196432379389202E-2</v>
      </c>
      <c r="F219" s="305">
        <f t="shared" si="56"/>
        <v>3.7490978524331656E-2</v>
      </c>
      <c r="G219" s="305">
        <f t="shared" si="56"/>
        <v>3.6559141540197057E-2</v>
      </c>
      <c r="H219" s="305">
        <f t="shared" si="56"/>
        <v>3.6333648940104671E-2</v>
      </c>
      <c r="I219" s="305">
        <f t="shared" si="56"/>
        <v>3.6588020673772717E-2</v>
      </c>
      <c r="J219" s="305">
        <f t="shared" si="56"/>
        <v>3.469721561410611E-2</v>
      </c>
      <c r="K219" s="305">
        <f t="shared" si="56"/>
        <v>3.6455428697237717E-2</v>
      </c>
      <c r="L219" s="305">
        <f t="shared" si="56"/>
        <v>3.3905179855273498E-2</v>
      </c>
      <c r="M219" s="305">
        <f t="shared" si="56"/>
        <v>3.6018619137537275E-2</v>
      </c>
      <c r="N219" s="305">
        <f t="shared" si="56"/>
        <v>3.5465894183001216E-2</v>
      </c>
      <c r="O219" s="305">
        <f t="shared" si="56"/>
        <v>3.5030567659955006E-2</v>
      </c>
      <c r="P219" s="305">
        <f t="shared" si="56"/>
        <v>3.4682440987668317E-2</v>
      </c>
      <c r="Q219" s="305">
        <f t="shared" si="56"/>
        <v>3.4153333080011526E-2</v>
      </c>
      <c r="R219" s="305">
        <f t="shared" si="56"/>
        <v>3.3445260605203968E-2</v>
      </c>
      <c r="S219" s="305">
        <f t="shared" si="56"/>
        <v>3.3578635504763268E-2</v>
      </c>
      <c r="T219" s="305">
        <f t="shared" si="56"/>
        <v>3.3393990482196836E-2</v>
      </c>
      <c r="U219" s="305">
        <f t="shared" si="56"/>
        <v>3.2513175077767305E-2</v>
      </c>
      <c r="V219" s="305">
        <f t="shared" si="56"/>
        <v>3.3176379726587372E-2</v>
      </c>
      <c r="W219" s="305">
        <f t="shared" si="56"/>
        <v>3.2782419242398525E-2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0.53572627507768378</v>
      </c>
      <c r="C233" s="306">
        <f>IF(C$34=0,0,C$34/NFM_fec!C$34)</f>
        <v>0.53817252041355657</v>
      </c>
      <c r="D233" s="306">
        <f>IF(D$34=0,0,D$34/NFM_fec!D$34)</f>
        <v>0.53900888770397548</v>
      </c>
      <c r="E233" s="306">
        <f>IF(E$34=0,0,E$34/NFM_fec!E$34)</f>
        <v>0.5387025636484728</v>
      </c>
      <c r="F233" s="306">
        <f>IF(F$34=0,0,F$34/NFM_fec!F$34)</f>
        <v>0.53924723813378495</v>
      </c>
      <c r="G233" s="306">
        <f>IF(G$34=0,0,G$34/NFM_fec!G$34)</f>
        <v>0.53878433003822657</v>
      </c>
      <c r="H233" s="306">
        <f>IF(H$34=0,0,H$34/NFM_fec!H$34)</f>
        <v>0.53876043017846709</v>
      </c>
      <c r="I233" s="306">
        <f>IF(I$34=0,0,I$34/NFM_fec!I$34)</f>
        <v>0.53902447497902439</v>
      </c>
      <c r="J233" s="306">
        <f>IF(J$34=0,0,J$34/NFM_fec!J$34)</f>
        <v>0.54378482648496251</v>
      </c>
      <c r="K233" s="306">
        <f>IF(K$34=0,0,K$34/NFM_fec!K$34)</f>
        <v>0.54437544552154227</v>
      </c>
      <c r="L233" s="306">
        <f>IF(L$34=0,0,L$34/NFM_fec!L$34)</f>
        <v>0.54320837365409425</v>
      </c>
      <c r="M233" s="306">
        <f>IF(M$34=0,0,M$34/NFM_fec!M$34)</f>
        <v>0.5444079672871196</v>
      </c>
      <c r="N233" s="306">
        <f>IF(N$34=0,0,N$34/NFM_fec!N$34)</f>
        <v>0.56394922650312296</v>
      </c>
      <c r="O233" s="306">
        <f>IF(O$34=0,0,O$34/NFM_fec!O$34)</f>
        <v>0.56681478858718726</v>
      </c>
      <c r="P233" s="306">
        <f>IF(P$34=0,0,P$34/NFM_fec!P$34)</f>
        <v>0.56687090102464799</v>
      </c>
      <c r="Q233" s="306">
        <f>IF(Q$34=0,0,Q$34/NFM_fec!Q$34)</f>
        <v>0.56644319299872781</v>
      </c>
      <c r="R233" s="306">
        <f>IF(R$34=0,0,R$34/NFM_fec!R$34)</f>
        <v>0.57503105307682645</v>
      </c>
      <c r="S233" s="306">
        <f>IF(S$34=0,0,S$34/NFM_fec!S$34)</f>
        <v>0.57522733257713421</v>
      </c>
      <c r="T233" s="306">
        <f>IF(T$34=0,0,T$34/NFM_fec!T$34)</f>
        <v>0.58494850850391733</v>
      </c>
      <c r="U233" s="306">
        <f>IF(U$34=0,0,U$34/NFM_fec!U$34)</f>
        <v>0.58438630982242745</v>
      </c>
      <c r="V233" s="306">
        <f>IF(V$34=0,0,V$34/NFM_fec!V$34)</f>
        <v>0.58478740776693716</v>
      </c>
      <c r="W233" s="306">
        <f>IF(W$34=0,0,W$34/NFM_fec!W$34)</f>
        <v>0.59596054840073109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0.45139959057652967</v>
      </c>
      <c r="C234" s="307">
        <f>IF(C$35=0,0,C$35/NFM_fec!C$35)</f>
        <v>0.45139959057652951</v>
      </c>
      <c r="D234" s="307">
        <f>IF(D$35=0,0,D$35/NFM_fec!D$35)</f>
        <v>0.4513995905765294</v>
      </c>
      <c r="E234" s="307">
        <f>IF(E$35=0,0,E$35/NFM_fec!E$35)</f>
        <v>0.45139959057652984</v>
      </c>
      <c r="F234" s="307">
        <f>IF(F$35=0,0,F$35/NFM_fec!F$35)</f>
        <v>0.45139959057652984</v>
      </c>
      <c r="G234" s="307">
        <f>IF(G$35=0,0,G$35/NFM_fec!G$35)</f>
        <v>0.45139959057652956</v>
      </c>
      <c r="H234" s="307">
        <f>IF(H$35=0,0,H$35/NFM_fec!H$35)</f>
        <v>0.45139959057652962</v>
      </c>
      <c r="I234" s="307">
        <f>IF(I$35=0,0,I$35/NFM_fec!I$35)</f>
        <v>0.45139959057652973</v>
      </c>
      <c r="J234" s="307">
        <f>IF(J$35=0,0,J$35/NFM_fec!J$35)</f>
        <v>0.45613182634008137</v>
      </c>
      <c r="K234" s="307">
        <f>IF(K$35=0,0,K$35/NFM_fec!K$35)</f>
        <v>0.45613182634008137</v>
      </c>
      <c r="L234" s="307">
        <f>IF(L$35=0,0,L$35/NFM_fec!L$35)</f>
        <v>0.4561318263400812</v>
      </c>
      <c r="M234" s="307">
        <f>IF(M$35=0,0,M$35/NFM_fec!M$35)</f>
        <v>0.45613182634008137</v>
      </c>
      <c r="N234" s="307">
        <f>IF(N$35=0,0,N$35/NFM_fec!N$35)</f>
        <v>0.46551864370607343</v>
      </c>
      <c r="O234" s="307">
        <f>IF(O$35=0,0,O$35/NFM_fec!O$35)</f>
        <v>0.4739667793354661</v>
      </c>
      <c r="P234" s="307">
        <f>IF(P$35=0,0,P$35/NFM_fec!P$35)</f>
        <v>0.47536986927969682</v>
      </c>
      <c r="Q234" s="307">
        <f>IF(Q$35=0,0,Q$35/NFM_fec!Q$35)</f>
        <v>0.47536986927969682</v>
      </c>
      <c r="R234" s="307">
        <f>IF(R$35=0,0,R$35/NFM_fec!R$35)</f>
        <v>0.482832882351727</v>
      </c>
      <c r="S234" s="307">
        <f>IF(S$35=0,0,S$35/NFM_fec!S$35)</f>
        <v>0.48287510380707105</v>
      </c>
      <c r="T234" s="307">
        <f>IF(T$35=0,0,T$35/NFM_fec!T$35)</f>
        <v>0.48958759342636399</v>
      </c>
      <c r="U234" s="307">
        <f>IF(U$35=0,0,U$35/NFM_fec!U$35)</f>
        <v>0.4911448678340779</v>
      </c>
      <c r="V234" s="307">
        <f>IF(V$35=0,0,V$35/NFM_fec!V$35)</f>
        <v>0.49114486783407779</v>
      </c>
      <c r="W234" s="307">
        <f>IF(W$35=0,0,W$35/NFM_fec!W$35)</f>
        <v>0.49703038105066993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0.11712988388130093</v>
      </c>
      <c r="C235" s="308">
        <f>IF(C$36=0,0,C$36/NFM_fec!C$36)</f>
        <v>0.11712988388130093</v>
      </c>
      <c r="D235" s="308">
        <f>IF(D$36=0,0,D$36/NFM_fec!D$36)</f>
        <v>0.11712988388130091</v>
      </c>
      <c r="E235" s="308">
        <f>IF(E$36=0,0,E$36/NFM_fec!E$36)</f>
        <v>0.11712988388130093</v>
      </c>
      <c r="F235" s="308">
        <f>IF(F$36=0,0,F$36/NFM_fec!F$36)</f>
        <v>0.11712988388130095</v>
      </c>
      <c r="G235" s="308">
        <f>IF(G$36=0,0,G$36/NFM_fec!G$36)</f>
        <v>0.11712988388130094</v>
      </c>
      <c r="H235" s="308">
        <f>IF(H$36=0,0,H$36/NFM_fec!H$36)</f>
        <v>0.1171298838813009</v>
      </c>
      <c r="I235" s="308">
        <f>IF(I$36=0,0,I$36/NFM_fec!I$36)</f>
        <v>0.11712988388130094</v>
      </c>
      <c r="J235" s="308">
        <f>IF(J$36=0,0,J$36/NFM_fec!J$36)</f>
        <v>0.11835781194560384</v>
      </c>
      <c r="K235" s="308">
        <f>IF(K$36=0,0,K$36/NFM_fec!K$36)</f>
        <v>0.11835781194560384</v>
      </c>
      <c r="L235" s="308">
        <f>IF(L$36=0,0,L$36/NFM_fec!L$36)</f>
        <v>0.11835781194560382</v>
      </c>
      <c r="M235" s="308">
        <f>IF(M$36=0,0,M$36/NFM_fec!M$36)</f>
        <v>0.11835781194560381</v>
      </c>
      <c r="N235" s="308">
        <f>IF(N$36=0,0,N$36/NFM_fec!N$36)</f>
        <v>0.12329741690630085</v>
      </c>
      <c r="O235" s="308">
        <f>IF(O$36=0,0,O$36/NFM_fec!O$36)</f>
        <v>0.12334972993281913</v>
      </c>
      <c r="P235" s="308">
        <f>IF(P$36=0,0,P$36/NFM_fec!P$36)</f>
        <v>0.12334972993281917</v>
      </c>
      <c r="Q235" s="308">
        <f>IF(Q$36=0,0,Q$36/NFM_fec!Q$36)</f>
        <v>0.1233497299328192</v>
      </c>
      <c r="R235" s="308">
        <f>IF(R$36=0,0,R$36/NFM_fec!R$36)</f>
        <v>0.12529720012784201</v>
      </c>
      <c r="S235" s="308">
        <f>IF(S$36=0,0,S$36/NFM_fec!S$36)</f>
        <v>0.12529720012784196</v>
      </c>
      <c r="T235" s="308">
        <f>IF(T$36=0,0,T$36/NFM_fec!T$36)</f>
        <v>0.12744305165369724</v>
      </c>
      <c r="U235" s="308">
        <f>IF(U$36=0,0,U$36/NFM_fec!U$36)</f>
        <v>0.12744305165369713</v>
      </c>
      <c r="V235" s="308">
        <f>IF(V$36=0,0,V$36/NFM_fec!V$36)</f>
        <v>0.12744305165369721</v>
      </c>
      <c r="W235" s="308">
        <f>IF(W$36=0,0,W$36/NFM_fec!W$36)</f>
        <v>0.1299649181126791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0.64180952277166725</v>
      </c>
      <c r="C236" s="308">
        <f>IF(C$37=0,0,C$37/NFM_fec!C$37)</f>
        <v>0.64180952277166725</v>
      </c>
      <c r="D236" s="308">
        <f>IF(D$37=0,0,D$37/NFM_fec!D$37)</f>
        <v>0.64180952277166725</v>
      </c>
      <c r="E236" s="308">
        <f>IF(E$37=0,0,E$37/NFM_fec!E$37)</f>
        <v>0.64180952277166681</v>
      </c>
      <c r="F236" s="308">
        <f>IF(F$37=0,0,F$37/NFM_fec!F$37)</f>
        <v>0.64180952277166714</v>
      </c>
      <c r="G236" s="308">
        <f>IF(G$37=0,0,G$37/NFM_fec!G$37)</f>
        <v>0.64180952277166703</v>
      </c>
      <c r="H236" s="308">
        <f>IF(H$37=0,0,H$37/NFM_fec!H$37)</f>
        <v>0.64180952277166714</v>
      </c>
      <c r="I236" s="308">
        <f>IF(I$37=0,0,I$37/NFM_fec!I$37)</f>
        <v>0.64180952277166725</v>
      </c>
      <c r="J236" s="308">
        <f>IF(J$37=0,0,J$37/NFM_fec!J$37)</f>
        <v>0.6485379160632273</v>
      </c>
      <c r="K236" s="308">
        <f>IF(K$37=0,0,K$37/NFM_fec!K$37)</f>
        <v>0.64853791606322742</v>
      </c>
      <c r="L236" s="308">
        <f>IF(L$37=0,0,L$37/NFM_fec!L$37)</f>
        <v>0.64853791606322764</v>
      </c>
      <c r="M236" s="308">
        <f>IF(M$37=0,0,M$37/NFM_fec!M$37)</f>
        <v>0.6485379160632273</v>
      </c>
      <c r="N236" s="308">
        <f>IF(N$37=0,0,N$37/NFM_fec!N$37)</f>
        <v>0.66030012637263791</v>
      </c>
      <c r="O236" s="308">
        <f>IF(O$37=0,0,O$37/NFM_fec!O$37)</f>
        <v>0.67088611565110712</v>
      </c>
      <c r="P236" s="308">
        <f>IF(P$37=0,0,P$37/NFM_fec!P$37)</f>
        <v>0.67589097400988052</v>
      </c>
      <c r="Q236" s="308">
        <f>IF(Q$37=0,0,Q$37/NFM_fec!Q$37)</f>
        <v>0.67589097400988052</v>
      </c>
      <c r="R236" s="308">
        <f>IF(R$37=0,0,R$37/NFM_fec!R$37)</f>
        <v>0.68491787852462549</v>
      </c>
      <c r="S236" s="308">
        <f>IF(S$37=0,0,S$37/NFM_fec!S$37)</f>
        <v>0.68656207582490736</v>
      </c>
      <c r="T236" s="308">
        <f>IF(T$37=0,0,T$37/NFM_fec!T$37)</f>
        <v>0.69452187015814992</v>
      </c>
      <c r="U236" s="308">
        <f>IF(U$37=0,0,U$37/NFM_fec!U$37)</f>
        <v>0.69832020191631272</v>
      </c>
      <c r="V236" s="308">
        <f>IF(V$37=0,0,V$37/NFM_fec!V$37)</f>
        <v>0.69832020191631261</v>
      </c>
      <c r="W236" s="308">
        <f>IF(W$37=0,0,W$37/NFM_fec!W$37)</f>
        <v>0.70510418364041483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0.44775366093569108</v>
      </c>
      <c r="C237" s="308">
        <f>IF(C$38=0,0,C$38/NFM_fec!C$38)</f>
        <v>0.44775366093569091</v>
      </c>
      <c r="D237" s="308">
        <f>IF(D$38=0,0,D$38/NFM_fec!D$38)</f>
        <v>0.44775366093569124</v>
      </c>
      <c r="E237" s="308">
        <f>IF(E$38=0,0,E$38/NFM_fec!E$38)</f>
        <v>0.44775366093569102</v>
      </c>
      <c r="F237" s="308">
        <f>IF(F$38=0,0,F$38/NFM_fec!F$38)</f>
        <v>0.44775366093569119</v>
      </c>
      <c r="G237" s="308">
        <f>IF(G$38=0,0,G$38/NFM_fec!G$38)</f>
        <v>0.44775366093569102</v>
      </c>
      <c r="H237" s="308">
        <f>IF(H$38=0,0,H$38/NFM_fec!H$38)</f>
        <v>0.44775366093569102</v>
      </c>
      <c r="I237" s="308">
        <f>IF(I$38=0,0,I$38/NFM_fec!I$38)</f>
        <v>0.44775366093569113</v>
      </c>
      <c r="J237" s="308">
        <f>IF(J$38=0,0,J$38/NFM_fec!J$38)</f>
        <v>0.45244767469151853</v>
      </c>
      <c r="K237" s="308">
        <f>IF(K$38=0,0,K$38/NFM_fec!K$38)</f>
        <v>0.45244767469151842</v>
      </c>
      <c r="L237" s="308">
        <f>IF(L$38=0,0,L$38/NFM_fec!L$38)</f>
        <v>0.45244767469151842</v>
      </c>
      <c r="M237" s="308">
        <f>IF(M$38=0,0,M$38/NFM_fec!M$38)</f>
        <v>0.45244767469151848</v>
      </c>
      <c r="N237" s="308">
        <f>IF(N$38=0,0,N$38/NFM_fec!N$38)</f>
        <v>0.47153033301747982</v>
      </c>
      <c r="O237" s="308">
        <f>IF(O$38=0,0,O$38/NFM_fec!O$38)</f>
        <v>0.47153033301747987</v>
      </c>
      <c r="P237" s="308">
        <f>IF(P$38=0,0,P$38/NFM_fec!P$38)</f>
        <v>0.47153033301747999</v>
      </c>
      <c r="Q237" s="308">
        <f>IF(Q$38=0,0,Q$38/NFM_fec!Q$38)</f>
        <v>0.47153033301747987</v>
      </c>
      <c r="R237" s="308">
        <f>IF(R$38=0,0,R$38/NFM_fec!R$38)</f>
        <v>0.47897494817878461</v>
      </c>
      <c r="S237" s="308">
        <f>IF(S$38=0,0,S$38/NFM_fec!S$38)</f>
        <v>0.47897494817878467</v>
      </c>
      <c r="T237" s="308">
        <f>IF(T$38=0,0,T$38/NFM_fec!T$38)</f>
        <v>0.48717791777704511</v>
      </c>
      <c r="U237" s="308">
        <f>IF(U$38=0,0,U$38/NFM_fec!U$38)</f>
        <v>0.48717791777704528</v>
      </c>
      <c r="V237" s="308">
        <f>IF(V$38=0,0,V$38/NFM_fec!V$38)</f>
        <v>0.48717791777704517</v>
      </c>
      <c r="W237" s="308">
        <f>IF(W$38=0,0,W$38/NFM_fec!W$38)</f>
        <v>0.49681828368523956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0.76992512699493576</v>
      </c>
      <c r="C238" s="309">
        <f>IF(C$39=0,0,C$39/NFM_fec!C$39)</f>
        <v>0.77935515354023865</v>
      </c>
      <c r="D238" s="309">
        <f>IF(D$39=0,0,D$39/NFM_fec!D$39)</f>
        <v>0.78659465061854905</v>
      </c>
      <c r="E238" s="309">
        <f>IF(E$39=0,0,E$39/NFM_fec!E$39)</f>
        <v>0.78710040356277944</v>
      </c>
      <c r="F238" s="309">
        <f>IF(F$39=0,0,F$39/NFM_fec!F$39)</f>
        <v>0.78710070647894548</v>
      </c>
      <c r="G238" s="309">
        <f>IF(G$39=0,0,G$39/NFM_fec!G$39)</f>
        <v>0.78316067201448447</v>
      </c>
      <c r="H238" s="309">
        <f>IF(H$39=0,0,H$39/NFM_fec!H$39)</f>
        <v>0.78379380934274823</v>
      </c>
      <c r="I238" s="309">
        <f>IF(I$39=0,0,I$39/NFM_fec!I$39)</f>
        <v>0.78505165176264224</v>
      </c>
      <c r="J238" s="309">
        <f>IF(J$39=0,0,J$39/NFM_fec!J$39)</f>
        <v>0.78775269706675</v>
      </c>
      <c r="K238" s="309">
        <f>IF(K$39=0,0,K$39/NFM_fec!K$39)</f>
        <v>0.79172052134632942</v>
      </c>
      <c r="L238" s="309">
        <f>IF(L$39=0,0,L$39/NFM_fec!L$39)</f>
        <v>0.78774649862504853</v>
      </c>
      <c r="M238" s="309">
        <f>IF(M$39=0,0,M$39/NFM_fec!M$39)</f>
        <v>0.79243537006688547</v>
      </c>
      <c r="N238" s="309">
        <f>IF(N$39=0,0,N$39/NFM_fec!N$39)</f>
        <v>0.82594413430024627</v>
      </c>
      <c r="O238" s="309">
        <f>IF(O$39=0,0,O$39/NFM_fec!O$39)</f>
        <v>0.82553376325560701</v>
      </c>
      <c r="P238" s="309">
        <f>IF(P$39=0,0,P$39/NFM_fec!P$39)</f>
        <v>0.82483618830409411</v>
      </c>
      <c r="Q238" s="309">
        <f>IF(Q$39=0,0,Q$39/NFM_fec!Q$39)</f>
        <v>0.82012192606023082</v>
      </c>
      <c r="R238" s="309">
        <f>IF(R$39=0,0,R$39/NFM_fec!R$39)</f>
        <v>0.82662942415346774</v>
      </c>
      <c r="S238" s="309">
        <f>IF(S$39=0,0,S$39/NFM_fec!S$39)</f>
        <v>0.82818521452147142</v>
      </c>
      <c r="T238" s="309">
        <f>IF(T$39=0,0,T$39/NFM_fec!T$39)</f>
        <v>0.84177584413457718</v>
      </c>
      <c r="U238" s="309">
        <f>IF(U$39=0,0,U$39/NFM_fec!U$39)</f>
        <v>0.83910027632712902</v>
      </c>
      <c r="V238" s="309">
        <f>IF(V$39=0,0,V$39/NFM_fec!V$39)</f>
        <v>0.83975173412524817</v>
      </c>
      <c r="W238" s="309">
        <f>IF(W$39=0,0,W$39/NFM_fec!W$39)</f>
        <v>0.85871258575930043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0.54601789988387917</v>
      </c>
      <c r="C239" s="310">
        <f>IF(C$45=0,0,C$45/NFM_fec!C$45)</f>
        <v>0.54601789988387928</v>
      </c>
      <c r="D239" s="310">
        <f>IF(D$45=0,0,D$45/NFM_fec!D$45)</f>
        <v>0.54601789988387939</v>
      </c>
      <c r="E239" s="310">
        <f>IF(E$45=0,0,E$45/NFM_fec!E$45)</f>
        <v>0.54601789988387905</v>
      </c>
      <c r="F239" s="310">
        <f>IF(F$45=0,0,F$45/NFM_fec!F$45)</f>
        <v>0.54601789988387917</v>
      </c>
      <c r="G239" s="310">
        <f>IF(G$45=0,0,G$45/NFM_fec!G$45)</f>
        <v>0.54601789988387905</v>
      </c>
      <c r="H239" s="310">
        <f>IF(H$45=0,0,H$45/NFM_fec!H$45)</f>
        <v>0.54601789988387883</v>
      </c>
      <c r="I239" s="310">
        <f>IF(I$45=0,0,I$45/NFM_fec!I$45)</f>
        <v>0.54601789988387894</v>
      </c>
      <c r="J239" s="310">
        <f>IF(J$45=0,0,J$45/NFM_fec!J$45)</f>
        <v>0.55174206421036787</v>
      </c>
      <c r="K239" s="310">
        <f>IF(K$45=0,0,K$45/NFM_fec!K$45)</f>
        <v>0.55174206421036798</v>
      </c>
      <c r="L239" s="310">
        <f>IF(L$45=0,0,L$45/NFM_fec!L$45)</f>
        <v>0.55174206421036787</v>
      </c>
      <c r="M239" s="310">
        <f>IF(M$45=0,0,M$45/NFM_fec!M$45)</f>
        <v>0.55174206421036831</v>
      </c>
      <c r="N239" s="310">
        <f>IF(N$45=0,0,N$45/NFM_fec!N$45)</f>
        <v>0.57156785778933117</v>
      </c>
      <c r="O239" s="310">
        <f>IF(O$45=0,0,O$45/NFM_fec!O$45)</f>
        <v>0.57501261213077837</v>
      </c>
      <c r="P239" s="310">
        <f>IF(P$45=0,0,P$45/NFM_fec!P$45)</f>
        <v>0.57501261213077792</v>
      </c>
      <c r="Q239" s="310">
        <f>IF(Q$45=0,0,Q$45/NFM_fec!Q$45)</f>
        <v>0.57501261213077792</v>
      </c>
      <c r="R239" s="310">
        <f>IF(R$45=0,0,R$45/NFM_fec!R$45)</f>
        <v>0.58409102620186526</v>
      </c>
      <c r="S239" s="310">
        <f>IF(S$45=0,0,S$45/NFM_fec!S$45)</f>
        <v>0.58409102620186526</v>
      </c>
      <c r="T239" s="310">
        <f>IF(T$45=0,0,T$45/NFM_fec!T$45)</f>
        <v>0.5940942235481329</v>
      </c>
      <c r="U239" s="310">
        <f>IF(U$45=0,0,U$45/NFM_fec!U$45)</f>
        <v>0.59409422354813279</v>
      </c>
      <c r="V239" s="310">
        <f>IF(V$45=0,0,V$45/NFM_fec!V$45)</f>
        <v>0.59409422354813313</v>
      </c>
      <c r="W239" s="310">
        <f>IF(W$45=0,0,W$45/NFM_fec!W$45)</f>
        <v>0.60585026890643201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0.46682777403347137</v>
      </c>
      <c r="C240" s="310">
        <f>IF(C$46=0,0,C$46/NFM_fec!C$46)</f>
        <v>0.48178779232593494</v>
      </c>
      <c r="D240" s="310">
        <f>IF(D$46=0,0,D$46/NFM_fec!D$46)</f>
        <v>0.48861767183633897</v>
      </c>
      <c r="E240" s="310">
        <f>IF(E$46=0,0,E$46/NFM_fec!E$46)</f>
        <v>0.48576699251497524</v>
      </c>
      <c r="F240" s="310">
        <f>IF(F$46=0,0,F$46/NFM_fec!F$46)</f>
        <v>0.48935020401102419</v>
      </c>
      <c r="G240" s="310">
        <f>IF(G$46=0,0,G$46/NFM_fec!G$46)</f>
        <v>0.4839489264134364</v>
      </c>
      <c r="H240" s="310">
        <f>IF(H$46=0,0,H$46/NFM_fec!H$46)</f>
        <v>0.48350016380281929</v>
      </c>
      <c r="I240" s="310">
        <f>IF(I$46=0,0,I$46/NFM_fec!I$46)</f>
        <v>0.48561930783050089</v>
      </c>
      <c r="J240" s="310">
        <f>IF(J$46=0,0,J$46/NFM_fec!J$46)</f>
        <v>0.48636212824935499</v>
      </c>
      <c r="K240" s="310">
        <f>IF(K$46=0,0,K$46/NFM_fec!K$46)</f>
        <v>0.48964512927102277</v>
      </c>
      <c r="L240" s="310">
        <f>IF(L$46=0,0,L$46/NFM_fec!L$46)</f>
        <v>0.48235737096472048</v>
      </c>
      <c r="M240" s="310">
        <f>IF(M$46=0,0,M$46/NFM_fec!M$46)</f>
        <v>0.49017535732460293</v>
      </c>
      <c r="N240" s="310">
        <f>IF(N$46=0,0,N$46/NFM_fec!N$46)</f>
        <v>0.50976902236908839</v>
      </c>
      <c r="O240" s="310">
        <f>IF(O$46=0,0,O$46/NFM_fec!O$46)</f>
        <v>0.50861937608822239</v>
      </c>
      <c r="P240" s="310">
        <f>IF(P$46=0,0,P$46/NFM_fec!P$46)</f>
        <v>0.5089293372848015</v>
      </c>
      <c r="Q240" s="310">
        <f>IF(Q$46=0,0,Q$46/NFM_fec!Q$46)</f>
        <v>0.50654065353226796</v>
      </c>
      <c r="R240" s="310">
        <f>IF(R$46=0,0,R$46/NFM_fec!R$46)</f>
        <v>0.51112362933708921</v>
      </c>
      <c r="S240" s="310">
        <f>IF(S$46=0,0,S$46/NFM_fec!S$46)</f>
        <v>0.51173477894537522</v>
      </c>
      <c r="T240" s="310">
        <f>IF(T$46=0,0,T$46/NFM_fec!T$46)</f>
        <v>0.52000916267097463</v>
      </c>
      <c r="U240" s="310">
        <f>IF(U$46=0,0,U$46/NFM_fec!U$46)</f>
        <v>0.51664305200665306</v>
      </c>
      <c r="V240" s="310">
        <f>IF(V$46=0,0,V$46/NFM_fec!V$46)</f>
        <v>0.519240407884757</v>
      </c>
      <c r="W240" s="310">
        <f>IF(W$46=0,0,W$46/NFM_fec!W$46)</f>
        <v>0.52796426798747598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0.4638622712286754</v>
      </c>
      <c r="C241" s="311">
        <f>IF(C$53=0,0,C$53/NFM_fec!C$53)</f>
        <v>0.46931319941905947</v>
      </c>
      <c r="D241" s="311">
        <f>IF(D$53=0,0,D$53/NFM_fec!D$53)</f>
        <v>0.46938638106510289</v>
      </c>
      <c r="E241" s="311">
        <f>IF(E$53=0,0,E$53/NFM_fec!E$53)</f>
        <v>0.46970254641262738</v>
      </c>
      <c r="F241" s="311">
        <f>IF(F$53=0,0,F$53/NFM_fec!F$53)</f>
        <v>0.47186931136608784</v>
      </c>
      <c r="G241" s="311">
        <f>IF(G$53=0,0,G$53/NFM_fec!G$53)</f>
        <v>0.47501878862209451</v>
      </c>
      <c r="H241" s="311">
        <f>IF(H$53=0,0,H$53/NFM_fec!H$53)</f>
        <v>0.47584135862915561</v>
      </c>
      <c r="I241" s="311">
        <f>IF(I$53=0,0,I$53/NFM_fec!I$53)</f>
        <v>0.47616792561449905</v>
      </c>
      <c r="J241" s="311">
        <f>IF(J$53=0,0,J$53/NFM_fec!J$53)</f>
        <v>0.47592809663736019</v>
      </c>
      <c r="K241" s="311">
        <f>IF(K$53=0,0,K$53/NFM_fec!K$53)</f>
        <v>0.47653317038239629</v>
      </c>
      <c r="L241" s="311">
        <f>IF(L$53=0,0,L$53/NFM_fec!L$53)</f>
        <v>0.47452107677765648</v>
      </c>
      <c r="M241" s="311">
        <f>IF(M$53=0,0,M$53/NFM_fec!M$53)</f>
        <v>0.47862054769501172</v>
      </c>
      <c r="N241" s="311">
        <f>IF(N$53=0,0,N$53/NFM_fec!N$53)</f>
        <v>0.49710175919321264</v>
      </c>
      <c r="O241" s="311">
        <f>IF(O$53=0,0,O$53/NFM_fec!O$53)</f>
        <v>0.49689421024633046</v>
      </c>
      <c r="P241" s="311">
        <f>IF(P$53=0,0,P$53/NFM_fec!P$53)</f>
        <v>0.49562011932734218</v>
      </c>
      <c r="Q241" s="311">
        <f>IF(Q$53=0,0,Q$53/NFM_fec!Q$53)</f>
        <v>0.4942490817586021</v>
      </c>
      <c r="R241" s="311">
        <f>IF(R$53=0,0,R$53/NFM_fec!R$53)</f>
        <v>0.50327120846419404</v>
      </c>
      <c r="S241" s="311">
        <f>IF(S$53=0,0,S$53/NFM_fec!S$53)</f>
        <v>0.50413521785838222</v>
      </c>
      <c r="T241" s="311">
        <f>IF(T$53=0,0,T$53/NFM_fec!T$53)</f>
        <v>0.51315312959135051</v>
      </c>
      <c r="U241" s="311">
        <f>IF(U$53=0,0,U$53/NFM_fec!U$53)</f>
        <v>0.51063031622987842</v>
      </c>
      <c r="V241" s="311">
        <f>IF(V$53=0,0,V$53/NFM_fec!V$53)</f>
        <v>0.51058339644828254</v>
      </c>
      <c r="W241" s="311">
        <f>IF(W$53=0,0,W$53/NFM_fec!W$53)</f>
        <v>0.52033147936894253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0.52996709976923873</v>
      </c>
      <c r="C243" s="306">
        <f>IF(C$72=0,0,C$72/NFM_fec!C$72)</f>
        <v>0.5433361421920706</v>
      </c>
      <c r="D243" s="306">
        <f>IF(D$72=0,0,D$72/NFM_fec!D$72)</f>
        <v>0.54859594277330559</v>
      </c>
      <c r="E243" s="306">
        <f>IF(E$72=0,0,E$72/NFM_fec!E$72)</f>
        <v>0.54885615894947004</v>
      </c>
      <c r="F243" s="306">
        <f>IF(F$72=0,0,F$72/NFM_fec!F$72)</f>
        <v>0.55244417298024007</v>
      </c>
      <c r="G243" s="306">
        <f>IF(G$72=0,0,G$72/NFM_fec!G$72)</f>
        <v>0.55307267414393368</v>
      </c>
      <c r="H243" s="306">
        <f>IF(H$72=0,0,H$72/NFM_fec!H$72)</f>
        <v>0.55299517387476826</v>
      </c>
      <c r="I243" s="306">
        <f>IF(I$72=0,0,I$72/NFM_fec!I$72)</f>
        <v>0.5547721741764422</v>
      </c>
      <c r="J243" s="306">
        <f>IF(J$72=0,0,J$72/NFM_fec!J$72)</f>
        <v>0.55524180119640376</v>
      </c>
      <c r="K243" s="306">
        <f>IF(K$72=0,0,K$72/NFM_fec!K$72)</f>
        <v>0.55819919553876218</v>
      </c>
      <c r="L243" s="306">
        <f>IF(L$72=0,0,L$72/NFM_fec!L$72)</f>
        <v>0.55853369370366723</v>
      </c>
      <c r="M243" s="306">
        <f>IF(M$72=0,0,M$72/NFM_fec!M$72)</f>
        <v>0.56618471759403299</v>
      </c>
      <c r="N243" s="306">
        <f>IF(N$72=0,0,N$72/NFM_fec!N$72)</f>
        <v>0.56470696457032643</v>
      </c>
      <c r="O243" s="306">
        <f>IF(O$72=0,0,O$72/NFM_fec!O$72)</f>
        <v>0.57259325977142062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0.47112765094237841</v>
      </c>
      <c r="C244" s="307">
        <f>IF(C$73=0,0,C$73/NFM_fec!C$73)</f>
        <v>0.4711276509423783</v>
      </c>
      <c r="D244" s="307">
        <f>IF(D$73=0,0,D$73/NFM_fec!D$73)</f>
        <v>0.4711276509423783</v>
      </c>
      <c r="E244" s="307">
        <f>IF(E$73=0,0,E$73/NFM_fec!E$73)</f>
        <v>0.4731066541092534</v>
      </c>
      <c r="F244" s="307">
        <f>IF(F$73=0,0,F$73/NFM_fec!F$73)</f>
        <v>0.47310665410925329</v>
      </c>
      <c r="G244" s="307">
        <f>IF(G$73=0,0,G$73/NFM_fec!G$73)</f>
        <v>0.47627651330701898</v>
      </c>
      <c r="H244" s="307">
        <f>IF(H$73=0,0,H$73/NFM_fec!H$73)</f>
        <v>0.47627651330701898</v>
      </c>
      <c r="I244" s="307">
        <f>IF(I$73=0,0,I$73/NFM_fec!I$73)</f>
        <v>0.47627651330701909</v>
      </c>
      <c r="J244" s="307">
        <f>IF(J$73=0,0,J$73/NFM_fec!J$73)</f>
        <v>0.48129365965594428</v>
      </c>
      <c r="K244" s="307">
        <f>IF(K$73=0,0,K$73/NFM_fec!K$73)</f>
        <v>0.48129365965594417</v>
      </c>
      <c r="L244" s="307">
        <f>IF(L$73=0,0,L$73/NFM_fec!L$73)</f>
        <v>0.48733407519726979</v>
      </c>
      <c r="M244" s="307">
        <f>IF(M$73=0,0,M$73/NFM_fec!M$73)</f>
        <v>0.4873340751972699</v>
      </c>
      <c r="N244" s="307">
        <f>IF(N$73=0,0,N$73/NFM_fec!N$73)</f>
        <v>0.48733407519726979</v>
      </c>
      <c r="O244" s="307">
        <f>IF(O$73=0,0,O$73/NFM_fec!O$73)</f>
        <v>0.49360066767754279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0.12227870247757271</v>
      </c>
      <c r="C245" s="308">
        <f>IF(C$74=0,0,C$74/NFM_fec!C$74)</f>
        <v>0.12227870247757271</v>
      </c>
      <c r="D245" s="308">
        <f>IF(D$74=0,0,D$74/NFM_fec!D$74)</f>
        <v>0.12227870247757269</v>
      </c>
      <c r="E245" s="308">
        <f>IF(E$74=0,0,E$74/NFM_fec!E$74)</f>
        <v>0.12279234233496683</v>
      </c>
      <c r="F245" s="308">
        <f>IF(F$74=0,0,F$74/NFM_fec!F$74)</f>
        <v>0.12279234233496687</v>
      </c>
      <c r="G245" s="308">
        <f>IF(G$74=0,0,G$74/NFM_fec!G$74)</f>
        <v>0.1236150626082602</v>
      </c>
      <c r="H245" s="308">
        <f>IF(H$74=0,0,H$74/NFM_fec!H$74)</f>
        <v>0.12361506260826025</v>
      </c>
      <c r="I245" s="308">
        <f>IF(I$74=0,0,I$74/NFM_fec!I$74)</f>
        <v>0.12361506260826022</v>
      </c>
      <c r="J245" s="308">
        <f>IF(J$74=0,0,J$74/NFM_fec!J$74)</f>
        <v>0.12491723654022857</v>
      </c>
      <c r="K245" s="308">
        <f>IF(K$74=0,0,K$74/NFM_fec!K$74)</f>
        <v>0.12491723654022861</v>
      </c>
      <c r="L245" s="308">
        <f>IF(L$74=0,0,L$74/NFM_fec!L$74)</f>
        <v>0.12648499460609725</v>
      </c>
      <c r="M245" s="308">
        <f>IF(M$74=0,0,M$74/NFM_fec!M$74)</f>
        <v>0.12648499460609725</v>
      </c>
      <c r="N245" s="308">
        <f>IF(N$74=0,0,N$74/NFM_fec!N$74)</f>
        <v>0.12648499460609725</v>
      </c>
      <c r="O245" s="308">
        <f>IF(O$74=0,0,O$74/NFM_fec!O$74)</f>
        <v>0.12850821994732836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0.67251430621220232</v>
      </c>
      <c r="C246" s="308">
        <f>IF(C$75=0,0,C$75/NFM_fec!C$75)</f>
        <v>0.67251430621220243</v>
      </c>
      <c r="D246" s="308">
        <f>IF(D$75=0,0,D$75/NFM_fec!D$75)</f>
        <v>0.67251430621220221</v>
      </c>
      <c r="E246" s="308">
        <f>IF(E$75=0,0,E$75/NFM_fec!E$75)</f>
        <v>0.67533924747621132</v>
      </c>
      <c r="F246" s="308">
        <f>IF(F$75=0,0,F$75/NFM_fec!F$75)</f>
        <v>0.67533924747621144</v>
      </c>
      <c r="G246" s="308">
        <f>IF(G$75=0,0,G$75/NFM_fec!G$75)</f>
        <v>0.67986408412061461</v>
      </c>
      <c r="H246" s="308">
        <f>IF(H$75=0,0,H$75/NFM_fec!H$75)</f>
        <v>0.67986408412061461</v>
      </c>
      <c r="I246" s="308">
        <f>IF(I$75=0,0,I$75/NFM_fec!I$75)</f>
        <v>0.67986408412061494</v>
      </c>
      <c r="J246" s="308">
        <f>IF(J$75=0,0,J$75/NFM_fec!J$75)</f>
        <v>0.68702584312428061</v>
      </c>
      <c r="K246" s="308">
        <f>IF(K$75=0,0,K$75/NFM_fec!K$75)</f>
        <v>0.68702584312428039</v>
      </c>
      <c r="L246" s="308">
        <f>IF(L$75=0,0,L$75/NFM_fec!L$75)</f>
        <v>0.69493926072758538</v>
      </c>
      <c r="M246" s="308">
        <f>IF(M$75=0,0,M$75/NFM_fec!M$75)</f>
        <v>0.69564827455848377</v>
      </c>
      <c r="N246" s="308">
        <f>IF(N$75=0,0,N$75/NFM_fec!N$75)</f>
        <v>0.69564827455848388</v>
      </c>
      <c r="O246" s="308">
        <f>IF(O$75=0,0,O$75/NFM_fec!O$75)</f>
        <v>0.70269944901836856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0.46674145070677053</v>
      </c>
      <c r="C247" s="308">
        <f>IF(C$76=0,0,C$76/NFM_fec!C$76)</f>
        <v>0.46674145070677037</v>
      </c>
      <c r="D247" s="308">
        <f>IF(D$76=0,0,D$76/NFM_fec!D$76)</f>
        <v>0.46674145070677037</v>
      </c>
      <c r="E247" s="308">
        <f>IF(E$76=0,0,E$76/NFM_fec!E$76)</f>
        <v>0.46870202934657851</v>
      </c>
      <c r="F247" s="308">
        <f>IF(F$76=0,0,F$76/NFM_fec!F$76)</f>
        <v>0.46870202934657862</v>
      </c>
      <c r="G247" s="308">
        <f>IF(G$76=0,0,G$76/NFM_fec!G$76)</f>
        <v>0.47184237714306621</v>
      </c>
      <c r="H247" s="308">
        <f>IF(H$76=0,0,H$76/NFM_fec!H$76)</f>
        <v>0.47184237714306598</v>
      </c>
      <c r="I247" s="308">
        <f>IF(I$76=0,0,I$76/NFM_fec!I$76)</f>
        <v>0.47184237714306632</v>
      </c>
      <c r="J247" s="308">
        <f>IF(J$76=0,0,J$76/NFM_fec!J$76)</f>
        <v>0.47681281384025737</v>
      </c>
      <c r="K247" s="308">
        <f>IF(K$76=0,0,K$76/NFM_fec!K$76)</f>
        <v>0.47681281384025737</v>
      </c>
      <c r="L247" s="308">
        <f>IF(L$76=0,0,L$76/NFM_fec!L$76)</f>
        <v>0.48279699308974672</v>
      </c>
      <c r="M247" s="308">
        <f>IF(M$76=0,0,M$76/NFM_fec!M$76)</f>
        <v>0.48279699308974677</v>
      </c>
      <c r="N247" s="308">
        <f>IF(N$76=0,0,N$76/NFM_fec!N$76)</f>
        <v>0.48279699308974666</v>
      </c>
      <c r="O247" s="308">
        <f>IF(O$76=0,0,O$76/NFM_fec!O$76)</f>
        <v>0.49051970450015059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0.80681097469353757</v>
      </c>
      <c r="C248" s="309">
        <f>IF(C$77=0,0,C$77/NFM_fec!C$77)</f>
        <v>0.81669277831527065</v>
      </c>
      <c r="D248" s="309">
        <f>IF(D$77=0,0,D$77/NFM_fec!D$77)</f>
        <v>0.82427910780271085</v>
      </c>
      <c r="E248" s="309">
        <f>IF(E$77=0,0,E$77/NFM_fec!E$77)</f>
        <v>0.8282737562175948</v>
      </c>
      <c r="F248" s="309">
        <f>IF(F$77=0,0,F$77/NFM_fec!F$77)</f>
        <v>0.82827407497935446</v>
      </c>
      <c r="G248" s="309">
        <f>IF(G$77=0,0,G$77/NFM_fec!G$77)</f>
        <v>0.82964967155168357</v>
      </c>
      <c r="H248" s="309">
        <f>IF(H$77=0,0,H$77/NFM_fec!H$77)</f>
        <v>0.83032039238230215</v>
      </c>
      <c r="I248" s="309">
        <f>IF(I$77=0,0,I$77/NFM_fec!I$77)</f>
        <v>0.8316529012630719</v>
      </c>
      <c r="J248" s="309">
        <f>IF(J$77=0,0,J$77/NFM_fec!J$77)</f>
        <v>0.83455609597600977</v>
      </c>
      <c r="K248" s="309">
        <f>IF(K$77=0,0,K$77/NFM_fec!K$77)</f>
        <v>0.83875966386300582</v>
      </c>
      <c r="L248" s="309">
        <f>IF(L$77=0,0,L$77/NFM_fec!L$77)</f>
        <v>0.84502343816362735</v>
      </c>
      <c r="M248" s="309">
        <f>IF(M$77=0,0,M$77/NFM_fec!M$77)</f>
        <v>0.85005323680291456</v>
      </c>
      <c r="N248" s="309">
        <f>IF(N$77=0,0,N$77/NFM_fec!N$77)</f>
        <v>0.85014239008539427</v>
      </c>
      <c r="O248" s="309">
        <f>IF(O$77=0,0,O$77/NFM_fec!O$77)</f>
        <v>0.86331192482304808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0.52194564119976661</v>
      </c>
      <c r="C249" s="310">
        <f>IF(C$83=0,0,C$83/NFM_fec!C$83)</f>
        <v>0.53867197320986737</v>
      </c>
      <c r="D249" s="310">
        <f>IF(D$83=0,0,D$83/NFM_fec!D$83)</f>
        <v>0.54630824945276124</v>
      </c>
      <c r="E249" s="310">
        <f>IF(E$83=0,0,E$83/NFM_fec!E$83)</f>
        <v>0.54540240941528761</v>
      </c>
      <c r="F249" s="310">
        <f>IF(F$83=0,0,F$83/NFM_fec!F$83)</f>
        <v>0.54942551558244757</v>
      </c>
      <c r="G249" s="310">
        <f>IF(G$83=0,0,G$83/NFM_fec!G$83)</f>
        <v>0.54700171848932955</v>
      </c>
      <c r="H249" s="310">
        <f>IF(H$83=0,0,H$83/NFM_fec!H$83)</f>
        <v>0.5464944874453006</v>
      </c>
      <c r="I249" s="310">
        <f>IF(I$83=0,0,I$83/NFM_fec!I$83)</f>
        <v>0.5488897307480578</v>
      </c>
      <c r="J249" s="310">
        <f>IF(J$83=0,0,J$83/NFM_fec!J$83)</f>
        <v>0.54975687603447898</v>
      </c>
      <c r="K249" s="310">
        <f>IF(K$83=0,0,K$83/NFM_fec!K$83)</f>
        <v>0.55346779898850618</v>
      </c>
      <c r="L249" s="310">
        <f>IF(L$83=0,0,L$83/NFM_fec!L$83)</f>
        <v>0.55207296172247189</v>
      </c>
      <c r="M249" s="310">
        <f>IF(M$83=0,0,M$83/NFM_fec!M$83)</f>
        <v>0.56102088942962725</v>
      </c>
      <c r="N249" s="310">
        <f>IF(N$83=0,0,N$83/NFM_fec!N$83)</f>
        <v>0.55983458430241895</v>
      </c>
      <c r="O249" s="310">
        <f>IF(O$83=0,0,O$83/NFM_fec!O$83)</f>
        <v>0.56750682040164702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0.53729698358799516</v>
      </c>
      <c r="C250" s="310">
        <f>IF(C$90=0,0,C$90/NFM_fec!C$90)</f>
        <v>0.55451526653956906</v>
      </c>
      <c r="D250" s="310">
        <f>IF(D$90=0,0,D$90/NFM_fec!D$90)</f>
        <v>0.56237613914254847</v>
      </c>
      <c r="E250" s="310">
        <f>IF(E$90=0,0,E$90/NFM_fec!E$90)</f>
        <v>0.56144365675103158</v>
      </c>
      <c r="F250" s="310">
        <f>IF(F$90=0,0,F$90/NFM_fec!F$90)</f>
        <v>0.56558508957016662</v>
      </c>
      <c r="G250" s="310">
        <f>IF(G$90=0,0,G$90/NFM_fec!G$90)</f>
        <v>0.56309000432725043</v>
      </c>
      <c r="H250" s="310">
        <f>IF(H$90=0,0,H$90/NFM_fec!H$90)</f>
        <v>0.56256785472310344</v>
      </c>
      <c r="I250" s="310">
        <f>IF(I$90=0,0,I$90/NFM_fec!I$90)</f>
        <v>0.5650335463582945</v>
      </c>
      <c r="J250" s="310">
        <f>IF(J$90=0,0,J$90/NFM_fec!J$90)</f>
        <v>0.56592619591784576</v>
      </c>
      <c r="K250" s="310">
        <f>IF(K$90=0,0,K$90/NFM_fec!K$90)</f>
        <v>0.56974626366463887</v>
      </c>
      <c r="L250" s="310">
        <f>IF(L$90=0,0,L$90/NFM_fec!L$90)</f>
        <v>0.56831040177313252</v>
      </c>
      <c r="M250" s="310">
        <f>IF(M$90=0,0,M$90/NFM_fec!M$90)</f>
        <v>0.57752150382461631</v>
      </c>
      <c r="N250" s="310">
        <f>IF(N$90=0,0,N$90/NFM_fec!N$90)</f>
        <v>0.57630030737013715</v>
      </c>
      <c r="O250" s="310">
        <f>IF(O$90=0,0,O$90/NFM_fec!O$90)</f>
        <v>0.58419819747228385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0.51574258746627477</v>
      </c>
      <c r="C251" s="311">
        <f>IF(C$97=0,0,C$97/NFM_fec!C$97)</f>
        <v>0.52093645928918642</v>
      </c>
      <c r="D251" s="311">
        <f>IF(D$97=0,0,D$97/NFM_fec!D$97)</f>
        <v>0.52078237563350971</v>
      </c>
      <c r="E251" s="311">
        <f>IF(E$97=0,0,E$97/NFM_fec!E$97)</f>
        <v>0.5233873808220515</v>
      </c>
      <c r="F251" s="311">
        <f>IF(F$97=0,0,F$97/NFM_fec!F$97)</f>
        <v>0.52553786077596576</v>
      </c>
      <c r="G251" s="311">
        <f>IF(G$97=0,0,G$97/NFM_fec!G$97)</f>
        <v>0.53256473592043929</v>
      </c>
      <c r="H251" s="311">
        <f>IF(H$97=0,0,H$97/NFM_fec!H$97)</f>
        <v>0.5334910086959922</v>
      </c>
      <c r="I251" s="311">
        <f>IF(I$97=0,0,I$97/NFM_fec!I$97)</f>
        <v>0.53378868686066372</v>
      </c>
      <c r="J251" s="311">
        <f>IF(J$97=0,0,J$97/NFM_fec!J$97)</f>
        <v>0.53406283690970258</v>
      </c>
      <c r="K251" s="311">
        <f>IF(K$97=0,0,K$97/NFM_fec!K$97)</f>
        <v>0.53432451006024606</v>
      </c>
      <c r="L251" s="311">
        <f>IF(L$97=0,0,L$97/NFM_fec!L$97)</f>
        <v>0.53934389775247271</v>
      </c>
      <c r="M251" s="311">
        <f>IF(M$97=0,0,M$97/NFM_fec!M$97)</f>
        <v>0.54357016288501581</v>
      </c>
      <c r="N251" s="311">
        <f>IF(N$97=0,0,N$97/NFM_fec!N$97)</f>
        <v>0.54193416956867302</v>
      </c>
      <c r="O251" s="311">
        <f>IF(O$97=0,0,O$97/NFM_fec!O$97)</f>
        <v>0.55045941128548836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0.42304688245030353</v>
      </c>
      <c r="C253" s="306">
        <f>IF(C$115=0,0,C$115/NFM_fec!C$115)</f>
        <v>0.4415439739840244</v>
      </c>
      <c r="D253" s="306">
        <f>IF(D$115=0,0,D$115/NFM_fec!D$115)</f>
        <v>0.44651029452025753</v>
      </c>
      <c r="E253" s="306">
        <f>IF(E$115=0,0,E$115/NFM_fec!E$115)</f>
        <v>0.4471948703076809</v>
      </c>
      <c r="F253" s="306">
        <f>IF(F$115=0,0,F$115/NFM_fec!F$115)</f>
        <v>0.45319478925062612</v>
      </c>
      <c r="G253" s="306">
        <f>IF(G$115=0,0,G$115/NFM_fec!G$115)</f>
        <v>0.45289341258543592</v>
      </c>
      <c r="H253" s="306">
        <f>IF(H$115=0,0,H$115/NFM_fec!H$115)</f>
        <v>0.45534920830627873</v>
      </c>
      <c r="I253" s="306">
        <f>IF(I$115=0,0,I$115/NFM_fec!I$115)</f>
        <v>0.45652005407917295</v>
      </c>
      <c r="J253" s="306">
        <f>IF(J$115=0,0,J$115/NFM_fec!J$115)</f>
        <v>0.44764122808567824</v>
      </c>
      <c r="K253" s="306">
        <f>IF(K$115=0,0,K$115/NFM_fec!K$115)</f>
        <v>0.44934209809612297</v>
      </c>
      <c r="L253" s="306">
        <f>IF(L$115=0,0,L$115/NFM_fec!L$115)</f>
        <v>0.44375965587646743</v>
      </c>
      <c r="M253" s="306">
        <f>IF(M$115=0,0,M$115/NFM_fec!M$115)</f>
        <v>0.4549805280834362</v>
      </c>
      <c r="N253" s="306">
        <f>IF(N$115=0,0,N$115/NFM_fec!N$115)</f>
        <v>0.45802167435289803</v>
      </c>
      <c r="O253" s="306">
        <f>IF(O$115=0,0,O$115/NFM_fec!O$115)</f>
        <v>0.45814562770195638</v>
      </c>
      <c r="P253" s="306">
        <f>IF(P$115=0,0,P$115/NFM_fec!P$115)</f>
        <v>0.45687674042593884</v>
      </c>
      <c r="Q253" s="306">
        <f>IF(Q$115=0,0,Q$115/NFM_fec!Q$115)</f>
        <v>0.4543476968992563</v>
      </c>
      <c r="R253" s="306">
        <f>IF(R$115=0,0,R$115/NFM_fec!R$115)</f>
        <v>0.4531939592359735</v>
      </c>
      <c r="S253" s="306">
        <f>IF(S$115=0,0,S$115/NFM_fec!S$115)</f>
        <v>0.46145202881764436</v>
      </c>
      <c r="T253" s="306">
        <f>IF(T$115=0,0,T$115/NFM_fec!T$115)</f>
        <v>0.46935094012549716</v>
      </c>
      <c r="U253" s="306">
        <f>IF(U$115=0,0,U$115/NFM_fec!U$115)</f>
        <v>0.4650719014431009</v>
      </c>
      <c r="V253" s="306">
        <f>IF(V$115=0,0,V$115/NFM_fec!V$115)</f>
        <v>0.46598786240883838</v>
      </c>
      <c r="W253" s="306">
        <f>IF(W$115=0,0,W$115/NFM_fec!W$115)</f>
        <v>0.47401442685028206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0.49296442982344141</v>
      </c>
      <c r="C254" s="307">
        <f>IF(C$116=0,0,C$116/NFM_fec!C$116)</f>
        <v>0.49511008186826105</v>
      </c>
      <c r="D254" s="307">
        <f>IF(D$116=0,0,D$116/NFM_fec!D$116)</f>
        <v>0.49597589436614209</v>
      </c>
      <c r="E254" s="307">
        <f>IF(E$116=0,0,E$116/NFM_fec!E$116)</f>
        <v>0.49729997070595888</v>
      </c>
      <c r="F254" s="307">
        <f>IF(F$116=0,0,F$116/NFM_fec!F$116)</f>
        <v>0.49894959556582946</v>
      </c>
      <c r="G254" s="307">
        <f>IF(G$116=0,0,G$116/NFM_fec!G$116)</f>
        <v>0.49894959556582974</v>
      </c>
      <c r="H254" s="307">
        <f>IF(H$116=0,0,H$116/NFM_fec!H$116)</f>
        <v>0.50150085737931993</v>
      </c>
      <c r="I254" s="307">
        <f>IF(I$116=0,0,I$116/NFM_fec!I$116)</f>
        <v>0.50150085737932026</v>
      </c>
      <c r="J254" s="307">
        <f>IF(J$116=0,0,J$116/NFM_fec!J$116)</f>
        <v>0.50150085737932037</v>
      </c>
      <c r="K254" s="307">
        <f>IF(K$116=0,0,K$116/NFM_fec!K$116)</f>
        <v>0.50150085737932015</v>
      </c>
      <c r="L254" s="307">
        <f>IF(L$116=0,0,L$116/NFM_fec!L$116)</f>
        <v>0.50150085737932026</v>
      </c>
      <c r="M254" s="307">
        <f>IF(M$116=0,0,M$116/NFM_fec!M$116)</f>
        <v>0.50150085737932004</v>
      </c>
      <c r="N254" s="307">
        <f>IF(N$116=0,0,N$116/NFM_fec!N$116)</f>
        <v>0.50635077164138842</v>
      </c>
      <c r="O254" s="307">
        <f>IF(O$116=0,0,O$116/NFM_fec!O$116)</f>
        <v>0.50746887216679792</v>
      </c>
      <c r="P254" s="307">
        <f>IF(P$116=0,0,P$116/NFM_fec!P$116)</f>
        <v>0.50746887216679826</v>
      </c>
      <c r="Q254" s="307">
        <f>IF(Q$116=0,0,Q$116/NFM_fec!Q$116)</f>
        <v>0.50746887216679804</v>
      </c>
      <c r="R254" s="307">
        <f>IF(R$116=0,0,R$116/NFM_fec!R$116)</f>
        <v>0.50746887216679804</v>
      </c>
      <c r="S254" s="307">
        <f>IF(S$116=0,0,S$116/NFM_fec!S$116)</f>
        <v>0.51172198495011834</v>
      </c>
      <c r="T254" s="307">
        <f>IF(T$116=0,0,T$116/NFM_fec!T$116)</f>
        <v>0.51554978645510641</v>
      </c>
      <c r="U254" s="307">
        <f>IF(U$116=0,0,U$116/NFM_fec!U$116)</f>
        <v>0.51899480780959573</v>
      </c>
      <c r="V254" s="307">
        <f>IF(V$116=0,0,V$116/NFM_fec!V$116)</f>
        <v>0.52209532702863604</v>
      </c>
      <c r="W254" s="307">
        <f>IF(W$116=0,0,W$116/NFM_fec!W$116)</f>
        <v>0.52488579432577276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0.12793255953211979</v>
      </c>
      <c r="C255" s="308">
        <f>IF(C$117=0,0,C$117/NFM_fec!C$117)</f>
        <v>0.12848939232035436</v>
      </c>
      <c r="D255" s="308">
        <f>IF(D$117=0,0,D$117/NFM_fec!D$117)</f>
        <v>0.12871408522358982</v>
      </c>
      <c r="E255" s="308">
        <f>IF(E$117=0,0,E$117/NFM_fec!E$117)</f>
        <v>0.12905770530025401</v>
      </c>
      <c r="F255" s="308">
        <f>IF(F$117=0,0,F$117/NFM_fec!F$117)</f>
        <v>0.12948581069249637</v>
      </c>
      <c r="G255" s="308">
        <f>IF(G$117=0,0,G$117/NFM_fec!G$117)</f>
        <v>0.12948581069249634</v>
      </c>
      <c r="H255" s="308">
        <f>IF(H$117=0,0,H$117/NFM_fec!H$117)</f>
        <v>0.13014790603668447</v>
      </c>
      <c r="I255" s="308">
        <f>IF(I$117=0,0,I$117/NFM_fec!I$117)</f>
        <v>0.13014790603668447</v>
      </c>
      <c r="J255" s="308">
        <f>IF(J$117=0,0,J$117/NFM_fec!J$117)</f>
        <v>0.13014790603668439</v>
      </c>
      <c r="K255" s="308">
        <f>IF(K$117=0,0,K$117/NFM_fec!K$117)</f>
        <v>0.13014790603668439</v>
      </c>
      <c r="L255" s="308">
        <f>IF(L$117=0,0,L$117/NFM_fec!L$117)</f>
        <v>0.13014790603668436</v>
      </c>
      <c r="M255" s="308">
        <f>IF(M$117=0,0,M$117/NFM_fec!M$117)</f>
        <v>0.13014790603668439</v>
      </c>
      <c r="N255" s="308">
        <f>IF(N$117=0,0,N$117/NFM_fec!N$117)</f>
        <v>0.13169670623584087</v>
      </c>
      <c r="O255" s="308">
        <f>IF(O$117=0,0,O$117/NFM_fec!O$117)</f>
        <v>0.13169670623584079</v>
      </c>
      <c r="P255" s="308">
        <f>IF(P$117=0,0,P$117/NFM_fec!P$117)</f>
        <v>0.13169670623584087</v>
      </c>
      <c r="Q255" s="308">
        <f>IF(Q$117=0,0,Q$117/NFM_fec!Q$117)</f>
        <v>0.13169670623584079</v>
      </c>
      <c r="R255" s="308">
        <f>IF(R$117=0,0,R$117/NFM_fec!R$117)</f>
        <v>0.13169670623584082</v>
      </c>
      <c r="S255" s="308">
        <f>IF(S$117=0,0,S$117/NFM_fec!S$117)</f>
        <v>0.13394510287238084</v>
      </c>
      <c r="T255" s="308">
        <f>IF(T$117=0,0,T$117/NFM_fec!T$117)</f>
        <v>0.13621154272809655</v>
      </c>
      <c r="U255" s="308">
        <f>IF(U$117=0,0,U$117/NFM_fec!U$117)</f>
        <v>0.13621154272809649</v>
      </c>
      <c r="V255" s="308">
        <f>IF(V$117=0,0,V$117/NFM_fec!V$117)</f>
        <v>0.13621154272809652</v>
      </c>
      <c r="W255" s="308">
        <f>IF(W$117=0,0,W$117/NFM_fec!W$117)</f>
        <v>0.13884630163348763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0.70310486567807839</v>
      </c>
      <c r="C256" s="308">
        <f>IF(C$118=0,0,C$118/NFM_fec!C$118)</f>
        <v>0.70616516435582433</v>
      </c>
      <c r="D256" s="308">
        <f>IF(D$118=0,0,D$118/NFM_fec!D$118)</f>
        <v>0.70740005463024669</v>
      </c>
      <c r="E256" s="308">
        <f>IF(E$118=0,0,E$118/NFM_fec!E$118)</f>
        <v>0.70928855704691718</v>
      </c>
      <c r="F256" s="308">
        <f>IF(F$118=0,0,F$118/NFM_fec!F$118)</f>
        <v>0.71164138251534725</v>
      </c>
      <c r="G256" s="308">
        <f>IF(G$118=0,0,G$118/NFM_fec!G$118)</f>
        <v>0.71164138251534736</v>
      </c>
      <c r="H256" s="308">
        <f>IF(H$118=0,0,H$118/NFM_fec!H$118)</f>
        <v>0.71528019393086184</v>
      </c>
      <c r="I256" s="308">
        <f>IF(I$118=0,0,I$118/NFM_fec!I$118)</f>
        <v>0.71528019393086195</v>
      </c>
      <c r="J256" s="308">
        <f>IF(J$118=0,0,J$118/NFM_fec!J$118)</f>
        <v>0.71528019393086162</v>
      </c>
      <c r="K256" s="308">
        <f>IF(K$118=0,0,K$118/NFM_fec!K$118)</f>
        <v>0.71528019393086184</v>
      </c>
      <c r="L256" s="308">
        <f>IF(L$118=0,0,L$118/NFM_fec!L$118)</f>
        <v>0.71528019393086151</v>
      </c>
      <c r="M256" s="308">
        <f>IF(M$118=0,0,M$118/NFM_fec!M$118)</f>
        <v>0.71528019393086151</v>
      </c>
      <c r="N256" s="308">
        <f>IF(N$118=0,0,N$118/NFM_fec!N$118)</f>
        <v>0.72036817645350848</v>
      </c>
      <c r="O256" s="308">
        <f>IF(O$118=0,0,O$118/NFM_fec!O$118)</f>
        <v>0.72379224871951509</v>
      </c>
      <c r="P256" s="308">
        <f>IF(P$118=0,0,P$118/NFM_fec!P$118)</f>
        <v>0.72379224871951486</v>
      </c>
      <c r="Q256" s="308">
        <f>IF(Q$118=0,0,Q$118/NFM_fec!Q$118)</f>
        <v>0.72379224871951475</v>
      </c>
      <c r="R256" s="308">
        <f>IF(R$118=0,0,R$118/NFM_fec!R$118)</f>
        <v>0.72379224871951509</v>
      </c>
      <c r="S256" s="308">
        <f>IF(S$118=0,0,S$118/NFM_fec!S$118)</f>
        <v>0.72802902576329653</v>
      </c>
      <c r="T256" s="308">
        <f>IF(T$118=0,0,T$118/NFM_fec!T$118)</f>
        <v>0.73184212510269997</v>
      </c>
      <c r="U256" s="308">
        <f>IF(U$118=0,0,U$118/NFM_fec!U$118)</f>
        <v>0.73527391450816293</v>
      </c>
      <c r="V256" s="308">
        <f>IF(V$118=0,0,V$118/NFM_fec!V$118)</f>
        <v>0.73836252497307986</v>
      </c>
      <c r="W256" s="308">
        <f>IF(W$118=0,0,W$118/NFM_fec!W$118)</f>
        <v>0.7411422743915046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0.48845084719972875</v>
      </c>
      <c r="C257" s="308">
        <f>IF(C$119=0,0,C$119/NFM_fec!C$119)</f>
        <v>0.4905768536531015</v>
      </c>
      <c r="D257" s="308">
        <f>IF(D$119=0,0,D$119/NFM_fec!D$119)</f>
        <v>0.49143473877121768</v>
      </c>
      <c r="E257" s="308">
        <f>IF(E$119=0,0,E$119/NFM_fec!E$119)</f>
        <v>0.49274669186724962</v>
      </c>
      <c r="F257" s="308">
        <f>IF(F$119=0,0,F$119/NFM_fec!F$119)</f>
        <v>0.49438121276088537</v>
      </c>
      <c r="G257" s="308">
        <f>IF(G$119=0,0,G$119/NFM_fec!G$119)</f>
        <v>0.49438121276088537</v>
      </c>
      <c r="H257" s="308">
        <f>IF(H$119=0,0,H$119/NFM_fec!H$119)</f>
        <v>0.49690911521963715</v>
      </c>
      <c r="I257" s="308">
        <f>IF(I$119=0,0,I$119/NFM_fec!I$119)</f>
        <v>0.49690911521963704</v>
      </c>
      <c r="J257" s="308">
        <f>IF(J$119=0,0,J$119/NFM_fec!J$119)</f>
        <v>0.49690911521963721</v>
      </c>
      <c r="K257" s="308">
        <f>IF(K$119=0,0,K$119/NFM_fec!K$119)</f>
        <v>0.49690911521963727</v>
      </c>
      <c r="L257" s="308">
        <f>IF(L$119=0,0,L$119/NFM_fec!L$119)</f>
        <v>0.49690911521963721</v>
      </c>
      <c r="M257" s="308">
        <f>IF(M$119=0,0,M$119/NFM_fec!M$119)</f>
        <v>0.49690911521963727</v>
      </c>
      <c r="N257" s="308">
        <f>IF(N$119=0,0,N$119/NFM_fec!N$119)</f>
        <v>0.5028224868600375</v>
      </c>
      <c r="O257" s="308">
        <f>IF(O$119=0,0,O$119/NFM_fec!O$119)</f>
        <v>0.5028224868600375</v>
      </c>
      <c r="P257" s="308">
        <f>IF(P$119=0,0,P$119/NFM_fec!P$119)</f>
        <v>0.5028224868600375</v>
      </c>
      <c r="Q257" s="308">
        <f>IF(Q$119=0,0,Q$119/NFM_fec!Q$119)</f>
        <v>0.5028224868600375</v>
      </c>
      <c r="R257" s="308">
        <f>IF(R$119=0,0,R$119/NFM_fec!R$119)</f>
        <v>0.50282248686003761</v>
      </c>
      <c r="S257" s="308">
        <f>IF(S$119=0,0,S$119/NFM_fec!S$119)</f>
        <v>0.51140694140370846</v>
      </c>
      <c r="T257" s="308">
        <f>IF(T$119=0,0,T$119/NFM_fec!T$119)</f>
        <v>0.5200602855695744</v>
      </c>
      <c r="U257" s="308">
        <f>IF(U$119=0,0,U$119/NFM_fec!U$119)</f>
        <v>0.5200602855695744</v>
      </c>
      <c r="V257" s="308">
        <f>IF(V$119=0,0,V$119/NFM_fec!V$119)</f>
        <v>0.52006028556957451</v>
      </c>
      <c r="W257" s="308">
        <f>IF(W$119=0,0,W$119/NFM_fec!W$119)</f>
        <v>0.5301198843473367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0.84376627593858466</v>
      </c>
      <c r="C258" s="309">
        <f>IF(C$120=0,0,C$120/NFM_fec!C$120)</f>
        <v>0.85781822284345832</v>
      </c>
      <c r="D258" s="309">
        <f>IF(D$120=0,0,D$120/NFM_fec!D$120)</f>
        <v>0.86730059470192145</v>
      </c>
      <c r="E258" s="309">
        <f>IF(E$120=0,0,E$120/NFM_fec!E$120)</f>
        <v>0.8701751065169846</v>
      </c>
      <c r="F258" s="309">
        <f>IF(F$120=0,0,F$120/NFM_fec!F$120)</f>
        <v>0.87306195482728899</v>
      </c>
      <c r="G258" s="309">
        <f>IF(G$120=0,0,G$120/NFM_fec!G$120)</f>
        <v>0.86869161928659644</v>
      </c>
      <c r="H258" s="309">
        <f>IF(H$120=0,0,H$120/NFM_fec!H$120)</f>
        <v>0.87383934509111727</v>
      </c>
      <c r="I258" s="309">
        <f>IF(I$120=0,0,I$120/NFM_fec!I$120)</f>
        <v>0.87524169374879535</v>
      </c>
      <c r="J258" s="309">
        <f>IF(J$120=0,0,J$120/NFM_fec!J$120)</f>
        <v>0.869141425194074</v>
      </c>
      <c r="K258" s="309">
        <f>IF(K$120=0,0,K$120/NFM_fec!K$120)</f>
        <v>0.87351919560617763</v>
      </c>
      <c r="L258" s="309">
        <f>IF(L$120=0,0,L$120/NFM_fec!L$120)</f>
        <v>0.86913458634417351</v>
      </c>
      <c r="M258" s="309">
        <f>IF(M$120=0,0,M$120/NFM_fec!M$120)</f>
        <v>0.87430790079004495</v>
      </c>
      <c r="N258" s="309">
        <f>IF(N$120=0,0,N$120/NFM_fec!N$120)</f>
        <v>0.88480522263651029</v>
      </c>
      <c r="O258" s="309">
        <f>IF(O$120=0,0,O$120/NFM_fec!O$120)</f>
        <v>0.88436560641013817</v>
      </c>
      <c r="P258" s="309">
        <f>IF(P$120=0,0,P$120/NFM_fec!P$120)</f>
        <v>0.88361831862801477</v>
      </c>
      <c r="Q258" s="309">
        <f>IF(Q$120=0,0,Q$120/NFM_fec!Q$120)</f>
        <v>0.87856809346020415</v>
      </c>
      <c r="R258" s="309">
        <f>IF(R$120=0,0,R$120/NFM_fec!R$120)</f>
        <v>0.87177558264469779</v>
      </c>
      <c r="S258" s="309">
        <f>IF(S$120=0,0,S$120/NFM_fec!S$120)</f>
        <v>0.8883277732493452</v>
      </c>
      <c r="T258" s="309">
        <f>IF(T$120=0,0,T$120/NFM_fec!T$120)</f>
        <v>0.90272298876904644</v>
      </c>
      <c r="U258" s="309">
        <f>IF(U$120=0,0,U$120/NFM_fec!U$120)</f>
        <v>0.89985370167245848</v>
      </c>
      <c r="V258" s="309">
        <f>IF(V$120=0,0,V$120/NFM_fec!V$120)</f>
        <v>0.90055232700683097</v>
      </c>
      <c r="W258" s="309">
        <f>IF(W$120=0,0,W$120/NFM_fec!W$120)</f>
        <v>0.92048412044872363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0.35142575746917398</v>
      </c>
      <c r="C259" s="310">
        <f>IF(C$126=0,0,C$126/NFM_fec!C$126)</f>
        <v>0.37135641571452321</v>
      </c>
      <c r="D259" s="310">
        <f>IF(D$126=0,0,D$126/NFM_fec!D$126)</f>
        <v>0.37574540276133489</v>
      </c>
      <c r="E259" s="310">
        <f>IF(E$126=0,0,E$126/NFM_fec!E$126)</f>
        <v>0.37705953226608346</v>
      </c>
      <c r="F259" s="310">
        <f>IF(F$126=0,0,F$126/NFM_fec!F$126)</f>
        <v>0.38332985679336368</v>
      </c>
      <c r="G259" s="310">
        <f>IF(G$126=0,0,G$126/NFM_fec!G$126)</f>
        <v>0.38437677415602428</v>
      </c>
      <c r="H259" s="310">
        <f>IF(H$126=0,0,H$126/NFM_fec!H$126)</f>
        <v>0.38653943766524629</v>
      </c>
      <c r="I259" s="310">
        <f>IF(I$126=0,0,I$126/NFM_fec!I$126)</f>
        <v>0.38743280713635592</v>
      </c>
      <c r="J259" s="310">
        <f>IF(J$126=0,0,J$126/NFM_fec!J$126)</f>
        <v>0.37635683170473105</v>
      </c>
      <c r="K259" s="310">
        <f>IF(K$126=0,0,K$126/NFM_fec!K$126)</f>
        <v>0.37789564092014633</v>
      </c>
      <c r="L259" s="310">
        <f>IF(L$126=0,0,L$126/NFM_fec!L$126)</f>
        <v>0.37212821215175301</v>
      </c>
      <c r="M259" s="310">
        <f>IF(M$126=0,0,M$126/NFM_fec!M$126)</f>
        <v>0.38541611676699611</v>
      </c>
      <c r="N259" s="310">
        <f>IF(N$126=0,0,N$126/NFM_fec!N$126)</f>
        <v>0.38705561303702773</v>
      </c>
      <c r="O259" s="310">
        <f>IF(O$126=0,0,O$126/NFM_fec!O$126)</f>
        <v>0.38727677634285101</v>
      </c>
      <c r="P259" s="310">
        <f>IF(P$126=0,0,P$126/NFM_fec!P$126)</f>
        <v>0.38525792927331415</v>
      </c>
      <c r="Q259" s="310">
        <f>IF(Q$126=0,0,Q$126/NFM_fec!Q$126)</f>
        <v>0.38245489930217191</v>
      </c>
      <c r="R259" s="310">
        <f>IF(R$126=0,0,R$126/NFM_fec!R$126)</f>
        <v>0.38185753950462659</v>
      </c>
      <c r="S259" s="310">
        <f>IF(S$126=0,0,S$126/NFM_fec!S$126)</f>
        <v>0.38923917472475295</v>
      </c>
      <c r="T259" s="310">
        <f>IF(T$126=0,0,T$126/NFM_fec!T$126)</f>
        <v>0.39618150478184272</v>
      </c>
      <c r="U259" s="310">
        <f>IF(U$126=0,0,U$126/NFM_fec!U$126)</f>
        <v>0.39110328284946949</v>
      </c>
      <c r="V259" s="310">
        <f>IF(V$126=0,0,V$126/NFM_fec!V$126)</f>
        <v>0.39167744701680279</v>
      </c>
      <c r="W259" s="310">
        <f>IF(W$126=0,0,W$126/NFM_fec!W$126)</f>
        <v>0.39849755145050952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0.51597511702228882</v>
      </c>
      <c r="C260" s="310">
        <f>IF(C$134=0,0,C$134/NFM_fec!C$134)</f>
        <v>0.53482789350779969</v>
      </c>
      <c r="D260" s="310">
        <f>IF(D$134=0,0,D$134/NFM_fec!D$134)</f>
        <v>0.5433582022188691</v>
      </c>
      <c r="E260" s="310">
        <f>IF(E$134=0,0,E$134/NFM_fec!E$134)</f>
        <v>0.54163026435108186</v>
      </c>
      <c r="F260" s="310">
        <f>IF(F$134=0,0,F$134/NFM_fec!F$134)</f>
        <v>0.5474354743179134</v>
      </c>
      <c r="G260" s="310">
        <f>IF(G$134=0,0,G$134/NFM_fec!G$134)</f>
        <v>0.54139307168004391</v>
      </c>
      <c r="H260" s="310">
        <f>IF(H$134=0,0,H$134/NFM_fec!H$134)</f>
        <v>0.54365676106383498</v>
      </c>
      <c r="I260" s="310">
        <f>IF(I$134=0,0,I$134/NFM_fec!I$134)</f>
        <v>0.54603956683013666</v>
      </c>
      <c r="J260" s="310">
        <f>IF(J$134=0,0,J$134/NFM_fec!J$134)</f>
        <v>0.54120114025460353</v>
      </c>
      <c r="K260" s="310">
        <f>IF(K$134=0,0,K$134/NFM_fec!K$134)</f>
        <v>0.544854310995465</v>
      </c>
      <c r="L260" s="310">
        <f>IF(L$134=0,0,L$134/NFM_fec!L$134)</f>
        <v>0.53674483273598872</v>
      </c>
      <c r="M260" s="310">
        <f>IF(M$134=0,0,M$134/NFM_fec!M$134)</f>
        <v>0.5454443240958381</v>
      </c>
      <c r="N260" s="310">
        <f>IF(N$134=0,0,N$134/NFM_fec!N$134)</f>
        <v>0.55076818650561443</v>
      </c>
      <c r="O260" s="310">
        <f>IF(O$134=0,0,O$134/NFM_fec!O$134)</f>
        <v>0.54952607768877648</v>
      </c>
      <c r="P260" s="310">
        <f>IF(P$134=0,0,P$134/NFM_fec!P$134)</f>
        <v>0.54986096811686447</v>
      </c>
      <c r="Q260" s="310">
        <f>IF(Q$134=0,0,Q$134/NFM_fec!Q$134)</f>
        <v>0.5472801698321742</v>
      </c>
      <c r="R260" s="310">
        <f>IF(R$134=0,0,R$134/NFM_fec!R$134)</f>
        <v>0.54364850902977024</v>
      </c>
      <c r="S260" s="310">
        <f>IF(S$134=0,0,S$134/NFM_fec!S$134)</f>
        <v>0.55359110464061256</v>
      </c>
      <c r="T260" s="310">
        <f>IF(T$134=0,0,T$134/NFM_fec!T$134)</f>
        <v>0.56242865736257863</v>
      </c>
      <c r="U260" s="310">
        <f>IF(U$134=0,0,U$134/NFM_fec!U$134)</f>
        <v>0.55878795785693125</v>
      </c>
      <c r="V260" s="310">
        <f>IF(V$134=0,0,V$134/NFM_fec!V$134)</f>
        <v>0.56159719177833245</v>
      </c>
      <c r="W260" s="310">
        <f>IF(W$134=0,0,W$134/NFM_fec!W$134)</f>
        <v>0.57078349341561163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0.50367182360665319</v>
      </c>
      <c r="C261" s="311">
        <f>IF(C$141=0,0,C$141/NFM_fec!C$141)</f>
        <v>0.50955632836065445</v>
      </c>
      <c r="D261" s="311">
        <f>IF(D$141=0,0,D$141/NFM_fec!D$141)</f>
        <v>0.5097663135117253</v>
      </c>
      <c r="E261" s="311">
        <f>IF(E$141=0,0,E$141/NFM_fec!E$141)</f>
        <v>0.51149925619689907</v>
      </c>
      <c r="F261" s="311">
        <f>IF(F$141=0,0,F$141/NFM_fec!F$141)</f>
        <v>0.51573264949712705</v>
      </c>
      <c r="G261" s="311">
        <f>IF(G$141=0,0,G$141/NFM_fec!G$141)</f>
        <v>0.52057375009052986</v>
      </c>
      <c r="H261" s="311">
        <f>IF(H$141=0,0,H$141/NFM_fec!H$141)</f>
        <v>0.52442419687530295</v>
      </c>
      <c r="I261" s="311">
        <f>IF(I$141=0,0,I$141/NFM_fec!I$141)</f>
        <v>0.52458669068331076</v>
      </c>
      <c r="J261" s="311">
        <f>IF(J$141=0,0,J$141/NFM_fec!J$141)</f>
        <v>0.51919581887917199</v>
      </c>
      <c r="K261" s="311">
        <f>IF(K$141=0,0,K$141/NFM_fec!K$141)</f>
        <v>0.51873955372641656</v>
      </c>
      <c r="L261" s="311">
        <f>IF(L$141=0,0,L$141/NFM_fec!L$141)</f>
        <v>0.51791126131348553</v>
      </c>
      <c r="M261" s="311">
        <f>IF(M$141=0,0,M$141/NFM_fec!M$141)</f>
        <v>0.52175544680439234</v>
      </c>
      <c r="N261" s="311">
        <f>IF(N$141=0,0,N$141/NFM_fec!N$141)</f>
        <v>0.52626057680804916</v>
      </c>
      <c r="O261" s="311">
        <f>IF(O$141=0,0,O$141/NFM_fec!O$141)</f>
        <v>0.52625448321166757</v>
      </c>
      <c r="P261" s="311">
        <f>IF(P$141=0,0,P$141/NFM_fec!P$141)</f>
        <v>0.52492124042449273</v>
      </c>
      <c r="Q261" s="311">
        <f>IF(Q$141=0,0,Q$141/NFM_fec!Q$141)</f>
        <v>0.52361045235907522</v>
      </c>
      <c r="R261" s="311">
        <f>IF(R$141=0,0,R$141/NFM_fec!R$141)</f>
        <v>0.5256858852230526</v>
      </c>
      <c r="S261" s="311">
        <f>IF(S$141=0,0,S$141/NFM_fec!S$141)</f>
        <v>0.53570729042309584</v>
      </c>
      <c r="T261" s="311">
        <f>IF(T$141=0,0,T$141/NFM_fec!T$141)</f>
        <v>0.54531704698381456</v>
      </c>
      <c r="U261" s="311">
        <f>IF(U$141=0,0,U$141/NFM_fec!U$141)</f>
        <v>0.54277518867056385</v>
      </c>
      <c r="V261" s="311">
        <f>IF(V$141=0,0,V$141/NFM_fec!V$141)</f>
        <v>0.5422867854204596</v>
      </c>
      <c r="W261" s="311">
        <f>IF(W$141=0,0,W$141/NFM_fec!W$141)</f>
        <v>0.55253283349700844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SE: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176.86055250277201</v>
      </c>
      <c r="C34" s="225">
        <f t="shared" si="0"/>
        <v>165.53678661063583</v>
      </c>
      <c r="D34" s="225">
        <f t="shared" si="0"/>
        <v>162.35058137243783</v>
      </c>
      <c r="E34" s="225">
        <f t="shared" si="0"/>
        <v>159.21463394499136</v>
      </c>
      <c r="F34" s="225">
        <f t="shared" si="0"/>
        <v>156.36634095525091</v>
      </c>
      <c r="G34" s="225">
        <f t="shared" si="0"/>
        <v>162.74956860202008</v>
      </c>
      <c r="H34" s="225">
        <f t="shared" si="0"/>
        <v>161.4324418773779</v>
      </c>
      <c r="I34" s="225">
        <f t="shared" si="0"/>
        <v>157.93792704177361</v>
      </c>
      <c r="J34" s="225">
        <f t="shared" si="0"/>
        <v>137.09430608506744</v>
      </c>
      <c r="K34" s="225">
        <f t="shared" si="0"/>
        <v>109.88665632552414</v>
      </c>
      <c r="L34" s="225">
        <f t="shared" si="0"/>
        <v>153.98307325278614</v>
      </c>
      <c r="M34" s="225">
        <f t="shared" si="0"/>
        <v>178.13873631880668</v>
      </c>
      <c r="N34" s="225">
        <f t="shared" si="0"/>
        <v>222.93805848204687</v>
      </c>
      <c r="O34" s="225">
        <f t="shared" si="0"/>
        <v>221.28805222981057</v>
      </c>
      <c r="P34" s="225">
        <f t="shared" si="0"/>
        <v>194.39174649436066</v>
      </c>
      <c r="Q34" s="225">
        <f t="shared" si="0"/>
        <v>204.36390123521494</v>
      </c>
      <c r="R34" s="225">
        <f t="shared" si="0"/>
        <v>215.9902095307329</v>
      </c>
      <c r="S34" s="225">
        <f t="shared" si="0"/>
        <v>230.98837526742301</v>
      </c>
      <c r="T34" s="225">
        <f t="shared" si="0"/>
        <v>213.03142332165223</v>
      </c>
      <c r="U34" s="225">
        <f t="shared" si="0"/>
        <v>204.41166826228599</v>
      </c>
      <c r="V34" s="225">
        <f t="shared" si="0"/>
        <v>196.25922093313613</v>
      </c>
      <c r="W34" s="225">
        <f t="shared" si="0"/>
        <v>200.11745389780282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0.12276516294368819</v>
      </c>
      <c r="C39" s="262">
        <v>6.6618798207680449E-2</v>
      </c>
      <c r="D39" s="262">
        <v>3.5665788127024707E-2</v>
      </c>
      <c r="E39" s="262">
        <v>3.4110693728649492E-2</v>
      </c>
      <c r="F39" s="262">
        <v>3.3151623942278649E-2</v>
      </c>
      <c r="G39" s="262">
        <v>5.1840809778369849E-2</v>
      </c>
      <c r="H39" s="262">
        <v>4.9022352351905073E-2</v>
      </c>
      <c r="I39" s="262">
        <v>4.38433631898794E-2</v>
      </c>
      <c r="J39" s="262">
        <v>7.016123645784382E-2</v>
      </c>
      <c r="K39" s="262">
        <v>3.1898079451942743E-2</v>
      </c>
      <c r="L39" s="262">
        <v>5.507197497587249E-2</v>
      </c>
      <c r="M39" s="262">
        <v>4.7191049900788172E-2</v>
      </c>
      <c r="N39" s="262">
        <v>5.2720816560867897E-2</v>
      </c>
      <c r="O39" s="262">
        <v>5.3987651534117991E-2</v>
      </c>
      <c r="P39" s="262">
        <v>4.9781731282451017E-2</v>
      </c>
      <c r="Q39" s="262">
        <v>7.2435548705527292E-2</v>
      </c>
      <c r="R39" s="262">
        <v>0.10089190864582701</v>
      </c>
      <c r="S39" s="262">
        <v>9.2713798807855005E-2</v>
      </c>
      <c r="T39" s="262">
        <v>9.6312498704462346E-2</v>
      </c>
      <c r="U39" s="262">
        <v>0.1060868570580888</v>
      </c>
      <c r="V39" s="262">
        <v>9.5158145462770266E-2</v>
      </c>
      <c r="W39" s="262">
        <v>9.2049399506328677E-2</v>
      </c>
      <c r="DA39" s="68" t="s">
        <v>823</v>
      </c>
    </row>
    <row r="40" spans="1:105" ht="12" customHeight="1" x14ac:dyDescent="0.25">
      <c r="A40" s="37" t="s">
        <v>160</v>
      </c>
      <c r="B40" s="228">
        <v>7.1370484672369047E-2</v>
      </c>
      <c r="C40" s="228">
        <v>3.5899875296212892E-2</v>
      </c>
      <c r="D40" s="228">
        <v>1.397059098529386E-2</v>
      </c>
      <c r="E40" s="228">
        <v>1.463304091977158E-2</v>
      </c>
      <c r="F40" s="228">
        <v>1.2985771601242519E-2</v>
      </c>
      <c r="G40" s="228">
        <v>3.2021599715184777E-2</v>
      </c>
      <c r="H40" s="228">
        <v>2.6151604855243721E-2</v>
      </c>
      <c r="I40" s="228">
        <v>1.652280891124857E-2</v>
      </c>
      <c r="J40" s="228">
        <v>3.300567483591179E-2</v>
      </c>
      <c r="K40" s="228">
        <v>1.275428949829889E-2</v>
      </c>
      <c r="L40" s="228">
        <v>2.4451465152480749E-2</v>
      </c>
      <c r="M40" s="228">
        <v>2.430842578355864E-2</v>
      </c>
      <c r="N40" s="228">
        <v>2.6813269294891331E-2</v>
      </c>
      <c r="O40" s="228">
        <v>2.783291089991409E-2</v>
      </c>
      <c r="P40" s="228">
        <v>2.9307755782145149E-2</v>
      </c>
      <c r="Q40" s="228">
        <v>4.3859696259460353E-2</v>
      </c>
      <c r="R40" s="228">
        <v>7.0895012390215464E-2</v>
      </c>
      <c r="S40" s="228">
        <v>7.1537434859021212E-2</v>
      </c>
      <c r="T40" s="228">
        <v>6.6623516886016879E-2</v>
      </c>
      <c r="U40" s="228">
        <v>7.2592267979683697E-2</v>
      </c>
      <c r="V40" s="228">
        <v>6.7817833274216047E-2</v>
      </c>
      <c r="W40" s="228">
        <v>5.808485620049398E-2</v>
      </c>
      <c r="DA40" s="69" t="s">
        <v>824</v>
      </c>
    </row>
    <row r="41" spans="1:105" ht="12" customHeight="1" x14ac:dyDescent="0.25">
      <c r="A41" s="37" t="s">
        <v>162</v>
      </c>
      <c r="B41" s="228">
        <v>5.1394678271319133E-2</v>
      </c>
      <c r="C41" s="228">
        <v>3.071892291146755E-2</v>
      </c>
      <c r="D41" s="228">
        <v>2.1695197141730859E-2</v>
      </c>
      <c r="E41" s="228">
        <v>1.9477652808877911E-2</v>
      </c>
      <c r="F41" s="228">
        <v>2.0165852341036131E-2</v>
      </c>
      <c r="G41" s="228">
        <v>1.9819210063185069E-2</v>
      </c>
      <c r="H41" s="228">
        <v>2.2870747496661351E-2</v>
      </c>
      <c r="I41" s="228">
        <v>2.7320554278630831E-2</v>
      </c>
      <c r="J41" s="228">
        <v>3.715556162193203E-2</v>
      </c>
      <c r="K41" s="228">
        <v>1.9143789953643849E-2</v>
      </c>
      <c r="L41" s="228">
        <v>3.0620509823391741E-2</v>
      </c>
      <c r="M41" s="228">
        <v>2.2882624117229529E-2</v>
      </c>
      <c r="N41" s="228">
        <v>2.590754726597656E-2</v>
      </c>
      <c r="O41" s="228">
        <v>2.61547406342039E-2</v>
      </c>
      <c r="P41" s="228">
        <v>2.0473975500305861E-2</v>
      </c>
      <c r="Q41" s="228">
        <v>2.8575852446066939E-2</v>
      </c>
      <c r="R41" s="228">
        <v>2.9996896255611579E-2</v>
      </c>
      <c r="S41" s="228">
        <v>2.1176363948833789E-2</v>
      </c>
      <c r="T41" s="228">
        <v>2.9688981818445471E-2</v>
      </c>
      <c r="U41" s="228">
        <v>3.3494589078405072E-2</v>
      </c>
      <c r="V41" s="228">
        <v>2.734031218855423E-2</v>
      </c>
      <c r="W41" s="228">
        <v>3.3964543305834698E-2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15.295322280948</v>
      </c>
      <c r="C46" s="296">
        <v>7.3345010734029588</v>
      </c>
      <c r="D46" s="296">
        <v>4.7370812404177611</v>
      </c>
      <c r="E46" s="296">
        <v>5.6964408556497119</v>
      </c>
      <c r="F46" s="296">
        <v>4.4108780880927689</v>
      </c>
      <c r="G46" s="296">
        <v>6.744061409815977</v>
      </c>
      <c r="H46" s="296">
        <v>6.8532785803400351</v>
      </c>
      <c r="I46" s="296">
        <v>6.0505553519838671</v>
      </c>
      <c r="J46" s="296">
        <v>8.1654432024017591</v>
      </c>
      <c r="K46" s="296">
        <v>4.0757306123358674</v>
      </c>
      <c r="L46" s="296">
        <v>7.5774714890044823</v>
      </c>
      <c r="M46" s="296">
        <v>6.3228589495684382</v>
      </c>
      <c r="N46" s="296">
        <v>7.5614582360147438</v>
      </c>
      <c r="O46" s="296">
        <v>7.9461011597727911</v>
      </c>
      <c r="P46" s="296">
        <v>6.9182636779676754</v>
      </c>
      <c r="Q46" s="296">
        <v>8.2605415095404169</v>
      </c>
      <c r="R46" s="296">
        <v>9.8607917983304034</v>
      </c>
      <c r="S46" s="296">
        <v>9.5597366751395043</v>
      </c>
      <c r="T46" s="296">
        <v>9.8281578256396109</v>
      </c>
      <c r="U46" s="296">
        <v>10.97387124862253</v>
      </c>
      <c r="V46" s="296">
        <v>9.2103438054078648</v>
      </c>
      <c r="W46" s="296">
        <v>10.32729797035798</v>
      </c>
      <c r="DA46" s="70" t="s">
        <v>830</v>
      </c>
    </row>
    <row r="47" spans="1:105" ht="12" customHeight="1" x14ac:dyDescent="0.25">
      <c r="A47" s="60" t="s">
        <v>521</v>
      </c>
      <c r="B47" s="264">
        <v>15.295322280948</v>
      </c>
      <c r="C47" s="264">
        <v>7.3345010734029588</v>
      </c>
      <c r="D47" s="264">
        <v>4.7370812404177611</v>
      </c>
      <c r="E47" s="264">
        <v>5.6964408556497119</v>
      </c>
      <c r="F47" s="264">
        <v>4.4108780880927689</v>
      </c>
      <c r="G47" s="264">
        <v>6.744061409815977</v>
      </c>
      <c r="H47" s="264">
        <v>6.8532785803400351</v>
      </c>
      <c r="I47" s="264">
        <v>6.0505553519838671</v>
      </c>
      <c r="J47" s="264">
        <v>8.1654432024017591</v>
      </c>
      <c r="K47" s="264">
        <v>4.0757306123358674</v>
      </c>
      <c r="L47" s="264">
        <v>7.5774714890044823</v>
      </c>
      <c r="M47" s="264">
        <v>6.3228589495684382</v>
      </c>
      <c r="N47" s="264">
        <v>7.5614582360147438</v>
      </c>
      <c r="O47" s="264">
        <v>7.9461011597727911</v>
      </c>
      <c r="P47" s="264">
        <v>6.9182636779676754</v>
      </c>
      <c r="Q47" s="264">
        <v>8.2605415095404169</v>
      </c>
      <c r="R47" s="264">
        <v>9.8607917983304034</v>
      </c>
      <c r="S47" s="264">
        <v>9.5597366751395043</v>
      </c>
      <c r="T47" s="264">
        <v>9.8281578256396109</v>
      </c>
      <c r="U47" s="264">
        <v>10.97387124862253</v>
      </c>
      <c r="V47" s="264">
        <v>9.2103438054078648</v>
      </c>
      <c r="W47" s="264">
        <v>10.32729797035798</v>
      </c>
      <c r="DA47" s="72" t="s">
        <v>831</v>
      </c>
    </row>
    <row r="48" spans="1:105" ht="12" customHeight="1" x14ac:dyDescent="0.25">
      <c r="A48" s="59" t="s">
        <v>33</v>
      </c>
      <c r="B48" s="299">
        <v>5.4969574647287009</v>
      </c>
      <c r="C48" s="299">
        <v>1.6763113953214059</v>
      </c>
      <c r="D48" s="299">
        <v>1.9829613578605061</v>
      </c>
      <c r="E48" s="299">
        <v>2.0382942068691512</v>
      </c>
      <c r="F48" s="299">
        <v>1.846983841817623</v>
      </c>
      <c r="G48" s="299">
        <v>2.619095267777118</v>
      </c>
      <c r="H48" s="299">
        <v>2.9046212338182218</v>
      </c>
      <c r="I48" s="299">
        <v>2.7380757338383459</v>
      </c>
      <c r="J48" s="299">
        <v>3.467867128189372</v>
      </c>
      <c r="K48" s="299">
        <v>1.6173280761572559</v>
      </c>
      <c r="L48" s="299">
        <v>3.347073771475217</v>
      </c>
      <c r="M48" s="299">
        <v>2.9828595558876438</v>
      </c>
      <c r="N48" s="299">
        <v>3.838025493865397</v>
      </c>
      <c r="O48" s="299">
        <v>4.0975670702859199</v>
      </c>
      <c r="P48" s="299">
        <v>3.9347030971528829</v>
      </c>
      <c r="Q48" s="299">
        <v>3.663171150206717</v>
      </c>
      <c r="R48" s="299">
        <v>3.759100437237036</v>
      </c>
      <c r="S48" s="299">
        <v>4.2285020727961848</v>
      </c>
      <c r="T48" s="299">
        <v>4.2163913418561219</v>
      </c>
      <c r="U48" s="299">
        <v>4.4800504849885803</v>
      </c>
      <c r="V48" s="299">
        <v>3.6392784872702699</v>
      </c>
      <c r="W48" s="299">
        <v>4.5213487632547782</v>
      </c>
      <c r="DA48" s="71" t="s">
        <v>832</v>
      </c>
    </row>
    <row r="49" spans="1:105" ht="12" customHeight="1" x14ac:dyDescent="0.25">
      <c r="A49" s="59" t="s">
        <v>160</v>
      </c>
      <c r="B49" s="299">
        <v>3.2834085735672089</v>
      </c>
      <c r="C49" s="299">
        <v>1.782227994169691</v>
      </c>
      <c r="D49" s="299">
        <v>0.70287952860826441</v>
      </c>
      <c r="E49" s="299">
        <v>0.72244169064895114</v>
      </c>
      <c r="F49" s="299">
        <v>0.65481800499940079</v>
      </c>
      <c r="G49" s="299">
        <v>1.5746405378377151</v>
      </c>
      <c r="H49" s="299">
        <v>1.2770903450303619</v>
      </c>
      <c r="I49" s="299">
        <v>0.81483759838222591</v>
      </c>
      <c r="J49" s="299">
        <v>1.6163924155760301</v>
      </c>
      <c r="K49" s="299">
        <v>0.62871304369563574</v>
      </c>
      <c r="L49" s="299">
        <v>1.162417122966817</v>
      </c>
      <c r="M49" s="299">
        <v>1.1994279229695139</v>
      </c>
      <c r="N49" s="299">
        <v>1.3132673658984999</v>
      </c>
      <c r="O49" s="299">
        <v>1.354674962891975</v>
      </c>
      <c r="P49" s="299">
        <v>1.426784786436007</v>
      </c>
      <c r="Q49" s="299">
        <v>2.1494267640058231</v>
      </c>
      <c r="R49" s="299">
        <v>3.4752431169501601</v>
      </c>
      <c r="S49" s="299">
        <v>3.487263097351978</v>
      </c>
      <c r="T49" s="299">
        <v>3.2469904414408162</v>
      </c>
      <c r="U49" s="299">
        <v>3.4983945934492819</v>
      </c>
      <c r="V49" s="299">
        <v>3.315484353323161</v>
      </c>
      <c r="W49" s="299">
        <v>2.7880598132230361</v>
      </c>
      <c r="DA49" s="71" t="s">
        <v>833</v>
      </c>
    </row>
    <row r="50" spans="1:105" ht="12" customHeight="1" x14ac:dyDescent="0.25">
      <c r="A50" s="59" t="s">
        <v>70</v>
      </c>
      <c r="B50" s="299">
        <v>4.1505372808580896</v>
      </c>
      <c r="C50" s="299">
        <v>2.350938994784761</v>
      </c>
      <c r="D50" s="299">
        <v>0.95972533099147095</v>
      </c>
      <c r="E50" s="299">
        <v>1.9740819774901599</v>
      </c>
      <c r="F50" s="299">
        <v>0.89219687480003529</v>
      </c>
      <c r="G50" s="299">
        <v>1.5757293357138651</v>
      </c>
      <c r="H50" s="299">
        <v>1.554694405209585</v>
      </c>
      <c r="I50" s="299">
        <v>1.1503036250358001</v>
      </c>
      <c r="J50" s="299">
        <v>1.261558145728719</v>
      </c>
      <c r="K50" s="299">
        <v>0.88601086175794175</v>
      </c>
      <c r="L50" s="299">
        <v>1.612288483242363</v>
      </c>
      <c r="M50" s="299">
        <v>1.011495546116268</v>
      </c>
      <c r="N50" s="299">
        <v>1.141258702443547</v>
      </c>
      <c r="O50" s="299">
        <v>1.2208635557939</v>
      </c>
      <c r="P50" s="299">
        <v>0.56004452028046414</v>
      </c>
      <c r="Q50" s="299">
        <v>1.047530293591683</v>
      </c>
      <c r="R50" s="299">
        <v>1.1560132484005481</v>
      </c>
      <c r="S50" s="299">
        <v>0.81167907403691431</v>
      </c>
      <c r="T50" s="299">
        <v>0.91784191628131895</v>
      </c>
      <c r="U50" s="299">
        <v>1.381242007010538</v>
      </c>
      <c r="V50" s="299">
        <v>0.91896531521677383</v>
      </c>
      <c r="W50" s="299">
        <v>1.387599083121575</v>
      </c>
      <c r="DA50" s="71" t="s">
        <v>834</v>
      </c>
    </row>
    <row r="51" spans="1:105" ht="12" customHeight="1" x14ac:dyDescent="0.25">
      <c r="A51" s="59" t="s">
        <v>162</v>
      </c>
      <c r="B51" s="299">
        <v>2.364418961794001</v>
      </c>
      <c r="C51" s="299">
        <v>1.525022689127101</v>
      </c>
      <c r="D51" s="299">
        <v>1.0915150229575199</v>
      </c>
      <c r="E51" s="299">
        <v>0.96162298064145002</v>
      </c>
      <c r="F51" s="299">
        <v>1.016879366475711</v>
      </c>
      <c r="G51" s="299">
        <v>0.97459626848727898</v>
      </c>
      <c r="H51" s="299">
        <v>1.1168725962818671</v>
      </c>
      <c r="I51" s="299">
        <v>1.3473383947274951</v>
      </c>
      <c r="J51" s="299">
        <v>1.819625512907638</v>
      </c>
      <c r="K51" s="299">
        <v>0.94367863072503277</v>
      </c>
      <c r="L51" s="299">
        <v>1.4556921113200849</v>
      </c>
      <c r="M51" s="299">
        <v>1.1290759245950119</v>
      </c>
      <c r="N51" s="299">
        <v>1.2689066738072989</v>
      </c>
      <c r="O51" s="299">
        <v>1.272995570800995</v>
      </c>
      <c r="P51" s="299">
        <v>0.99673127409832019</v>
      </c>
      <c r="Q51" s="299">
        <v>1.400413301736195</v>
      </c>
      <c r="R51" s="299">
        <v>1.4704349957426579</v>
      </c>
      <c r="S51" s="299">
        <v>1.0322924309544259</v>
      </c>
      <c r="T51" s="299">
        <v>1.4469341260613531</v>
      </c>
      <c r="U51" s="299">
        <v>1.6141841631741269</v>
      </c>
      <c r="V51" s="299">
        <v>1.33661564959766</v>
      </c>
      <c r="W51" s="299">
        <v>1.630290310758588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16.837190607188322</v>
      </c>
      <c r="C53" s="296">
        <f t="shared" si="1"/>
        <v>12.290666739025202</v>
      </c>
      <c r="D53" s="296">
        <f t="shared" si="1"/>
        <v>11.627834343893047</v>
      </c>
      <c r="E53" s="296">
        <f t="shared" si="1"/>
        <v>11.699082395612988</v>
      </c>
      <c r="F53" s="296">
        <f t="shared" si="1"/>
        <v>10.883311243215884</v>
      </c>
      <c r="G53" s="296">
        <f t="shared" si="1"/>
        <v>12.422666382425724</v>
      </c>
      <c r="H53" s="296">
        <f t="shared" si="1"/>
        <v>12.189140944685938</v>
      </c>
      <c r="I53" s="296">
        <f t="shared" si="1"/>
        <v>12.050528326599867</v>
      </c>
      <c r="J53" s="296">
        <f t="shared" si="1"/>
        <v>14.58370164620783</v>
      </c>
      <c r="K53" s="296">
        <f t="shared" si="1"/>
        <v>8.1880276337363327</v>
      </c>
      <c r="L53" s="296">
        <f t="shared" si="1"/>
        <v>11.792529788805791</v>
      </c>
      <c r="M53" s="296">
        <f t="shared" si="1"/>
        <v>13.138686319337459</v>
      </c>
      <c r="N53" s="296">
        <f t="shared" si="1"/>
        <v>15.501562429471262</v>
      </c>
      <c r="O53" s="296">
        <f t="shared" si="1"/>
        <v>15.774663418503689</v>
      </c>
      <c r="P53" s="296">
        <f t="shared" si="1"/>
        <v>14.227301085110511</v>
      </c>
      <c r="Q53" s="296">
        <f t="shared" si="1"/>
        <v>15.793824176969004</v>
      </c>
      <c r="R53" s="296">
        <f t="shared" si="1"/>
        <v>15.801025823756687</v>
      </c>
      <c r="S53" s="296">
        <f t="shared" si="1"/>
        <v>15.215024793475644</v>
      </c>
      <c r="T53" s="296">
        <f t="shared" si="1"/>
        <v>15.441262997308138</v>
      </c>
      <c r="U53" s="296">
        <f t="shared" si="1"/>
        <v>16.169550156605361</v>
      </c>
      <c r="V53" s="296">
        <f t="shared" si="1"/>
        <v>14.633713982265503</v>
      </c>
      <c r="W53" s="296">
        <f t="shared" si="1"/>
        <v>15.989838527938504</v>
      </c>
      <c r="DA53" s="70"/>
    </row>
    <row r="54" spans="1:105" ht="12" customHeight="1" x14ac:dyDescent="0.25">
      <c r="A54" s="60" t="s">
        <v>530</v>
      </c>
      <c r="B54" s="264">
        <v>1.2576470767646011</v>
      </c>
      <c r="C54" s="264">
        <v>0.57309921878882242</v>
      </c>
      <c r="D54" s="264">
        <v>0.42706534173786648</v>
      </c>
      <c r="E54" s="264">
        <v>0.42841436234409741</v>
      </c>
      <c r="F54" s="264">
        <v>0.39810334821062332</v>
      </c>
      <c r="G54" s="264">
        <v>0.58823772098461324</v>
      </c>
      <c r="H54" s="264">
        <v>0.60236050559963783</v>
      </c>
      <c r="I54" s="264">
        <v>0.55428177331972694</v>
      </c>
      <c r="J54" s="264">
        <v>0.77192973322237024</v>
      </c>
      <c r="K54" s="264">
        <v>0.36268757564812271</v>
      </c>
      <c r="L54" s="264">
        <v>0.67281218728421044</v>
      </c>
      <c r="M54" s="264">
        <v>0.5970089210849191</v>
      </c>
      <c r="N54" s="264">
        <v>0.71899745815110339</v>
      </c>
      <c r="O54" s="264">
        <v>0.75264718484135917</v>
      </c>
      <c r="P54" s="264">
        <v>0.70557509382617078</v>
      </c>
      <c r="Q54" s="264">
        <v>0.80245168083646368</v>
      </c>
      <c r="R54" s="264">
        <v>0.96312110809514573</v>
      </c>
      <c r="S54" s="264">
        <v>0.96359222793498245</v>
      </c>
      <c r="T54" s="264">
        <v>0.9821278728258781</v>
      </c>
      <c r="U54" s="264">
        <v>1.057730697707322</v>
      </c>
      <c r="V54" s="264">
        <v>0.91491361690186279</v>
      </c>
      <c r="W54" s="264">
        <v>0.98947505139688363</v>
      </c>
      <c r="DA54" s="72" t="s">
        <v>837</v>
      </c>
    </row>
    <row r="55" spans="1:105" ht="12" customHeight="1" x14ac:dyDescent="0.25">
      <c r="A55" s="59" t="s">
        <v>33</v>
      </c>
      <c r="B55" s="232">
        <v>0.62031097832390936</v>
      </c>
      <c r="C55" s="232">
        <v>0.19277230542132059</v>
      </c>
      <c r="D55" s="232">
        <v>0.22419228959452281</v>
      </c>
      <c r="E55" s="232">
        <v>0.23459170420915151</v>
      </c>
      <c r="F55" s="232">
        <v>0.20896762364853191</v>
      </c>
      <c r="G55" s="232">
        <v>0.2980943579610163</v>
      </c>
      <c r="H55" s="232">
        <v>0.33020691134629609</v>
      </c>
      <c r="I55" s="232">
        <v>0.30971173682557951</v>
      </c>
      <c r="J55" s="232">
        <v>0.38774541075628249</v>
      </c>
      <c r="K55" s="232">
        <v>0.18389853806524481</v>
      </c>
      <c r="L55" s="232">
        <v>0.37751599959507692</v>
      </c>
      <c r="M55" s="232">
        <v>0.33527997049700647</v>
      </c>
      <c r="N55" s="232">
        <v>0.42982006399937878</v>
      </c>
      <c r="O55" s="232">
        <v>0.4585744774764145</v>
      </c>
      <c r="P55" s="232">
        <v>0.43663617722192799</v>
      </c>
      <c r="Q55" s="232">
        <v>0.40752991485379031</v>
      </c>
      <c r="R55" s="232">
        <v>0.41591741338231469</v>
      </c>
      <c r="S55" s="232">
        <v>0.46576644998768829</v>
      </c>
      <c r="T55" s="232">
        <v>0.46474619998931488</v>
      </c>
      <c r="U55" s="232">
        <v>0.49399250256592681</v>
      </c>
      <c r="V55" s="232">
        <v>0.40157682436528658</v>
      </c>
      <c r="W55" s="232">
        <v>0.50043763848602807</v>
      </c>
      <c r="DA55" s="71" t="s">
        <v>838</v>
      </c>
    </row>
    <row r="56" spans="1:105" ht="12" customHeight="1" x14ac:dyDescent="0.25">
      <c r="A56" s="59" t="s">
        <v>160</v>
      </c>
      <c r="B56" s="232">
        <v>0.37052031011251579</v>
      </c>
      <c r="C56" s="232">
        <v>0.2049524928252571</v>
      </c>
      <c r="D56" s="232">
        <v>7.9467091077268889E-2</v>
      </c>
      <c r="E56" s="232">
        <v>8.3147382173744205E-2</v>
      </c>
      <c r="F56" s="232">
        <v>7.4086063629195995E-2</v>
      </c>
      <c r="G56" s="232">
        <v>0.1792189333168113</v>
      </c>
      <c r="H56" s="232">
        <v>0.14518383789004641</v>
      </c>
      <c r="I56" s="232">
        <v>9.2168658706882428E-2</v>
      </c>
      <c r="J56" s="232">
        <v>0.1807303215357339</v>
      </c>
      <c r="K56" s="232">
        <v>7.148791349302952E-2</v>
      </c>
      <c r="L56" s="232">
        <v>0.1311088706389156</v>
      </c>
      <c r="M56" s="232">
        <v>0.1348183349205101</v>
      </c>
      <c r="N56" s="232">
        <v>0.1470726716539589</v>
      </c>
      <c r="O56" s="232">
        <v>0.15160688101079001</v>
      </c>
      <c r="P56" s="232">
        <v>0.158331096269655</v>
      </c>
      <c r="Q56" s="232">
        <v>0.2391249740188415</v>
      </c>
      <c r="R56" s="232">
        <v>0.38451064349293962</v>
      </c>
      <c r="S56" s="232">
        <v>0.38411951207880879</v>
      </c>
      <c r="T56" s="232">
        <v>0.35789525845979708</v>
      </c>
      <c r="U56" s="232">
        <v>0.38575027356762592</v>
      </c>
      <c r="V56" s="232">
        <v>0.3658477037405774</v>
      </c>
      <c r="W56" s="232">
        <v>0.30859156016151601</v>
      </c>
      <c r="DA56" s="71" t="s">
        <v>839</v>
      </c>
    </row>
    <row r="57" spans="1:105" ht="12" customHeight="1" x14ac:dyDescent="0.25">
      <c r="A57" s="59" t="s">
        <v>162</v>
      </c>
      <c r="B57" s="232">
        <v>0.26681578832817582</v>
      </c>
      <c r="C57" s="232">
        <v>0.1753744205422447</v>
      </c>
      <c r="D57" s="232">
        <v>0.12340596106607481</v>
      </c>
      <c r="E57" s="232">
        <v>0.11067527596120159</v>
      </c>
      <c r="F57" s="232">
        <v>0.1150496609328954</v>
      </c>
      <c r="G57" s="232">
        <v>0.11092442970678559</v>
      </c>
      <c r="H57" s="232">
        <v>0.1269697563632953</v>
      </c>
      <c r="I57" s="232">
        <v>0.15240137778726509</v>
      </c>
      <c r="J57" s="232">
        <v>0.20345400093035379</v>
      </c>
      <c r="K57" s="232">
        <v>0.1073011240898484</v>
      </c>
      <c r="L57" s="232">
        <v>0.16418731705021791</v>
      </c>
      <c r="M57" s="232">
        <v>0.12691061566740261</v>
      </c>
      <c r="N57" s="232">
        <v>0.14210472249776571</v>
      </c>
      <c r="O57" s="232">
        <v>0.14246582635415481</v>
      </c>
      <c r="P57" s="232">
        <v>0.1106078203345878</v>
      </c>
      <c r="Q57" s="232">
        <v>0.15579679196383189</v>
      </c>
      <c r="R57" s="232">
        <v>0.16269305121989139</v>
      </c>
      <c r="S57" s="232">
        <v>0.1137062658684853</v>
      </c>
      <c r="T57" s="232">
        <v>0.15948641437676611</v>
      </c>
      <c r="U57" s="232">
        <v>0.177987921573769</v>
      </c>
      <c r="V57" s="232">
        <v>0.14748908879599881</v>
      </c>
      <c r="W57" s="232">
        <v>0.18044585274933969</v>
      </c>
      <c r="DA57" s="71" t="s">
        <v>840</v>
      </c>
    </row>
    <row r="58" spans="1:105" ht="12" customHeight="1" x14ac:dyDescent="0.25">
      <c r="A58" s="60" t="s">
        <v>535</v>
      </c>
      <c r="B58" s="264">
        <v>15.57954353042372</v>
      </c>
      <c r="C58" s="264">
        <v>11.717567520236379</v>
      </c>
      <c r="D58" s="264">
        <v>11.20076900215518</v>
      </c>
      <c r="E58" s="264">
        <v>11.27066803326889</v>
      </c>
      <c r="F58" s="264">
        <v>10.48520789500526</v>
      </c>
      <c r="G58" s="264">
        <v>11.834428661441111</v>
      </c>
      <c r="H58" s="264">
        <v>11.586780439086301</v>
      </c>
      <c r="I58" s="264">
        <v>11.496246553280139</v>
      </c>
      <c r="J58" s="264">
        <v>13.81177191298546</v>
      </c>
      <c r="K58" s="264">
        <v>7.8253400580882104</v>
      </c>
      <c r="L58" s="264">
        <v>11.119717601521581</v>
      </c>
      <c r="M58" s="264">
        <v>12.54167739825254</v>
      </c>
      <c r="N58" s="264">
        <v>14.782564971320159</v>
      </c>
      <c r="O58" s="264">
        <v>15.022016233662329</v>
      </c>
      <c r="P58" s="264">
        <v>13.52172599128434</v>
      </c>
      <c r="Q58" s="264">
        <v>14.99137249613254</v>
      </c>
      <c r="R58" s="264">
        <v>14.837904715661541</v>
      </c>
      <c r="S58" s="264">
        <v>14.251432565540661</v>
      </c>
      <c r="T58" s="264">
        <v>14.459135124482261</v>
      </c>
      <c r="U58" s="264">
        <v>15.11181945889804</v>
      </c>
      <c r="V58" s="264">
        <v>13.71880036536364</v>
      </c>
      <c r="W58" s="264">
        <v>15.00036347654162</v>
      </c>
      <c r="DA58" s="72" t="s">
        <v>841</v>
      </c>
    </row>
    <row r="59" spans="1:105" ht="12" customHeight="1" x14ac:dyDescent="0.25">
      <c r="A59" s="64" t="s">
        <v>30</v>
      </c>
      <c r="B59" s="231">
        <v>10.926195013815111</v>
      </c>
      <c r="C59" s="231">
        <v>8.5450993428213771</v>
      </c>
      <c r="D59" s="231">
        <v>8.9861260866586186</v>
      </c>
      <c r="E59" s="231">
        <v>8.549602626428344</v>
      </c>
      <c r="F59" s="231">
        <v>8.1354180307842867</v>
      </c>
      <c r="G59" s="231">
        <v>8.2093148064126282</v>
      </c>
      <c r="H59" s="231">
        <v>7.9065225480845926</v>
      </c>
      <c r="I59" s="231">
        <v>8.1962743869561034</v>
      </c>
      <c r="J59" s="231">
        <v>10.31946462321009</v>
      </c>
      <c r="K59" s="231">
        <v>6.12312727504787</v>
      </c>
      <c r="L59" s="231">
        <v>7.6734645839093112</v>
      </c>
      <c r="M59" s="231">
        <v>8.5752441491461813</v>
      </c>
      <c r="N59" s="231">
        <v>10.19431020760112</v>
      </c>
      <c r="O59" s="231">
        <v>9.3587577191415257</v>
      </c>
      <c r="P59" s="231">
        <v>8.0796529261740151</v>
      </c>
      <c r="Q59" s="231">
        <v>8.9061191707303742</v>
      </c>
      <c r="R59" s="231">
        <v>8.8264707458110863</v>
      </c>
      <c r="S59" s="231">
        <v>8.8531906724438336</v>
      </c>
      <c r="T59" s="231">
        <v>8.5318779474296278</v>
      </c>
      <c r="U59" s="231">
        <v>8.7843085108346592</v>
      </c>
      <c r="V59" s="231">
        <v>8.3920238299046837</v>
      </c>
      <c r="W59" s="231">
        <v>8.6725241776557453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1.672358280166327</v>
      </c>
      <c r="C61" s="231">
        <v>0.72507243558530143</v>
      </c>
      <c r="D61" s="231">
        <v>0.92705847757466775</v>
      </c>
      <c r="E61" s="231">
        <v>0.97364863356288567</v>
      </c>
      <c r="F61" s="231">
        <v>0.98393649160218788</v>
      </c>
      <c r="G61" s="231">
        <v>1.407833939507001</v>
      </c>
      <c r="H61" s="231">
        <v>1.559801646878368</v>
      </c>
      <c r="I61" s="231">
        <v>1.493346178213411</v>
      </c>
      <c r="J61" s="231">
        <v>1.4831843601809469</v>
      </c>
      <c r="K61" s="231">
        <v>0.6754706793605072</v>
      </c>
      <c r="L61" s="231">
        <v>1.248825232998297</v>
      </c>
      <c r="M61" s="231">
        <v>1.543480480089632</v>
      </c>
      <c r="N61" s="231">
        <v>1.868919579072007</v>
      </c>
      <c r="O61" s="231">
        <v>1.9341309326087981</v>
      </c>
      <c r="P61" s="231">
        <v>1.6442611349161571</v>
      </c>
      <c r="Q61" s="231">
        <v>1.4784510106362401</v>
      </c>
      <c r="R61" s="231">
        <v>1.551912241798552</v>
      </c>
      <c r="S61" s="231">
        <v>1.807791044259246</v>
      </c>
      <c r="T61" s="231">
        <v>1.7731116851341759</v>
      </c>
      <c r="U61" s="231">
        <v>1.6906133401987391</v>
      </c>
      <c r="V61" s="231">
        <v>1.368081849931873</v>
      </c>
      <c r="W61" s="231">
        <v>1.6548784952567599</v>
      </c>
      <c r="DA61" s="73" t="s">
        <v>844</v>
      </c>
    </row>
    <row r="62" spans="1:105" ht="12" customHeight="1" x14ac:dyDescent="0.25">
      <c r="A62" s="64" t="s">
        <v>160</v>
      </c>
      <c r="B62" s="231">
        <v>0.99892268594172873</v>
      </c>
      <c r="C62" s="231">
        <v>0.77088564577415952</v>
      </c>
      <c r="D62" s="231">
        <v>0.32860470181477741</v>
      </c>
      <c r="E62" s="231">
        <v>0.34509462007923358</v>
      </c>
      <c r="F62" s="231">
        <v>0.34883863945609678</v>
      </c>
      <c r="G62" s="231">
        <v>0.84641151429858696</v>
      </c>
      <c r="H62" s="231">
        <v>0.68580632827374177</v>
      </c>
      <c r="I62" s="231">
        <v>0.44441232883755322</v>
      </c>
      <c r="J62" s="231">
        <v>0.69132059046022121</v>
      </c>
      <c r="K62" s="231">
        <v>0.26257951803874519</v>
      </c>
      <c r="L62" s="231">
        <v>0.43370894504976237</v>
      </c>
      <c r="M62" s="231">
        <v>0.62064389948355581</v>
      </c>
      <c r="N62" s="231">
        <v>0.63949317080021117</v>
      </c>
      <c r="O62" s="231">
        <v>0.63943279131663311</v>
      </c>
      <c r="P62" s="231">
        <v>0.59623476392003394</v>
      </c>
      <c r="Q62" s="231">
        <v>0.86750578698832037</v>
      </c>
      <c r="R62" s="231">
        <v>1.434724191723167</v>
      </c>
      <c r="S62" s="231">
        <v>1.4908927293489189</v>
      </c>
      <c r="T62" s="231">
        <v>1.3654512179847249</v>
      </c>
      <c r="U62" s="231">
        <v>1.3201709643188491</v>
      </c>
      <c r="V62" s="231">
        <v>1.246360778209298</v>
      </c>
      <c r="W62" s="231">
        <v>1.0204698796716971</v>
      </c>
      <c r="DA62" s="73" t="s">
        <v>845</v>
      </c>
    </row>
    <row r="63" spans="1:105" ht="12" customHeight="1" x14ac:dyDescent="0.25">
      <c r="A63" s="64" t="s">
        <v>70</v>
      </c>
      <c r="B63" s="231">
        <v>1.262732235663141</v>
      </c>
      <c r="C63" s="231">
        <v>1.0168761410431251</v>
      </c>
      <c r="D63" s="231">
        <v>0.44868322860247362</v>
      </c>
      <c r="E63" s="231">
        <v>0.94297585375407011</v>
      </c>
      <c r="F63" s="231">
        <v>0.47529655806045013</v>
      </c>
      <c r="G63" s="231">
        <v>0.84699677235397952</v>
      </c>
      <c r="H63" s="231">
        <v>0.83488162429038304</v>
      </c>
      <c r="I63" s="231">
        <v>0.62737545970803432</v>
      </c>
      <c r="J63" s="231">
        <v>0.53956026630716258</v>
      </c>
      <c r="K63" s="231">
        <v>0.37003893491689688</v>
      </c>
      <c r="L63" s="231">
        <v>0.60156025179516248</v>
      </c>
      <c r="M63" s="231">
        <v>0.52339830349923078</v>
      </c>
      <c r="N63" s="231">
        <v>0.5557338629439188</v>
      </c>
      <c r="O63" s="231">
        <v>0.57627121832345751</v>
      </c>
      <c r="P63" s="231">
        <v>0.23403530476956599</v>
      </c>
      <c r="Q63" s="231">
        <v>0.42278183511717782</v>
      </c>
      <c r="R63" s="231">
        <v>0.47725011391096189</v>
      </c>
      <c r="S63" s="231">
        <v>0.34701322964854497</v>
      </c>
      <c r="T63" s="231">
        <v>0.3859784576229417</v>
      </c>
      <c r="U63" s="231">
        <v>0.52123210908433504</v>
      </c>
      <c r="V63" s="231">
        <v>0.34545852230396318</v>
      </c>
      <c r="W63" s="231">
        <v>0.50788116620378809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0.61902593990635846</v>
      </c>
      <c r="M64" s="231">
        <v>0.69467030346048064</v>
      </c>
      <c r="N64" s="231">
        <v>0.90621633895841824</v>
      </c>
      <c r="O64" s="231">
        <v>1.9125450342695129</v>
      </c>
      <c r="P64" s="231">
        <v>2.5510208545850839</v>
      </c>
      <c r="Q64" s="231">
        <v>2.7513097441710692</v>
      </c>
      <c r="R64" s="231">
        <v>1.9404909979453</v>
      </c>
      <c r="S64" s="231">
        <v>1.311213898484594</v>
      </c>
      <c r="T64" s="231">
        <v>1.794239136010666</v>
      </c>
      <c r="U64" s="231">
        <v>2.186358255987876</v>
      </c>
      <c r="V64" s="231">
        <v>1.8644132577142309</v>
      </c>
      <c r="W64" s="231">
        <v>2.5479001214110211</v>
      </c>
      <c r="DA64" s="73" t="s">
        <v>847</v>
      </c>
    </row>
    <row r="65" spans="1:105" ht="12" customHeight="1" x14ac:dyDescent="0.25">
      <c r="A65" s="64" t="s">
        <v>162</v>
      </c>
      <c r="B65" s="231">
        <v>0.71933531483740976</v>
      </c>
      <c r="C65" s="231">
        <v>0.65963395501241162</v>
      </c>
      <c r="D65" s="231">
        <v>0.51029650750464073</v>
      </c>
      <c r="E65" s="231">
        <v>0.45934629944435812</v>
      </c>
      <c r="F65" s="231">
        <v>0.54171817510223974</v>
      </c>
      <c r="G65" s="231">
        <v>0.52387162886891636</v>
      </c>
      <c r="H65" s="231">
        <v>0.59976829155921485</v>
      </c>
      <c r="I65" s="231">
        <v>0.73483819956504071</v>
      </c>
      <c r="J65" s="231">
        <v>0.77824207282703739</v>
      </c>
      <c r="K65" s="231">
        <v>0.39412365072419148</v>
      </c>
      <c r="L65" s="231">
        <v>0.54313264786268789</v>
      </c>
      <c r="M65" s="231">
        <v>0.58424026257346062</v>
      </c>
      <c r="N65" s="231">
        <v>0.61789181194448028</v>
      </c>
      <c r="O65" s="231">
        <v>0.60087853800240421</v>
      </c>
      <c r="P65" s="231">
        <v>0.41652100691948413</v>
      </c>
      <c r="Q65" s="231">
        <v>0.56520494848936365</v>
      </c>
      <c r="R65" s="231">
        <v>0.60705642447247532</v>
      </c>
      <c r="S65" s="231">
        <v>0.44133099135552128</v>
      </c>
      <c r="T65" s="231">
        <v>0.60847668030012281</v>
      </c>
      <c r="U65" s="231">
        <v>0.60913627847358365</v>
      </c>
      <c r="V65" s="231">
        <v>0.50246212729959128</v>
      </c>
      <c r="W65" s="231">
        <v>0.59670963634260554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144.605274451692</v>
      </c>
      <c r="C70" s="281">
        <v>145.845</v>
      </c>
      <c r="D70" s="281">
        <v>145.94999999999999</v>
      </c>
      <c r="E70" s="281">
        <v>141.785</v>
      </c>
      <c r="F70" s="281">
        <v>141.03899999999999</v>
      </c>
      <c r="G70" s="281">
        <v>143.53100000000001</v>
      </c>
      <c r="H70" s="281">
        <v>142.34100000000001</v>
      </c>
      <c r="I70" s="281">
        <v>139.79300000000001</v>
      </c>
      <c r="J70" s="281">
        <v>114.27500000000001</v>
      </c>
      <c r="K70" s="281">
        <v>97.590999999999994</v>
      </c>
      <c r="L70" s="281">
        <v>134.55799999999999</v>
      </c>
      <c r="M70" s="281">
        <v>158.63</v>
      </c>
      <c r="N70" s="281">
        <v>199.822317</v>
      </c>
      <c r="O70" s="281">
        <v>197.51329999999999</v>
      </c>
      <c r="P70" s="281">
        <v>173.19640000000001</v>
      </c>
      <c r="Q70" s="281">
        <v>180.2371</v>
      </c>
      <c r="R70" s="281">
        <v>190.22749999999999</v>
      </c>
      <c r="S70" s="281">
        <v>206.12090000000001</v>
      </c>
      <c r="T70" s="281">
        <v>187.66569000000001</v>
      </c>
      <c r="U70" s="281">
        <v>177.16216</v>
      </c>
      <c r="V70" s="281">
        <v>172.32000500000001</v>
      </c>
      <c r="W70" s="281">
        <v>173.708268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7.3301584706673832</v>
      </c>
      <c r="C72" s="225">
        <v>4.6862685730504161</v>
      </c>
      <c r="D72" s="225">
        <v>4.5958482461894619</v>
      </c>
      <c r="E72" s="225">
        <v>4.9881358538580969</v>
      </c>
      <c r="F72" s="225">
        <v>4.3330886708856298</v>
      </c>
      <c r="G72" s="225">
        <v>5.3234393043595638</v>
      </c>
      <c r="H72" s="225">
        <v>5.6864886882874544</v>
      </c>
      <c r="I72" s="225">
        <v>5.6443904346455396</v>
      </c>
      <c r="J72" s="225">
        <v>5.9545891570822116</v>
      </c>
      <c r="K72" s="225">
        <v>5.0038285707806791</v>
      </c>
      <c r="L72" s="225">
        <v>5.428923915051092</v>
      </c>
      <c r="M72" s="225">
        <v>4.7825870743652867</v>
      </c>
      <c r="N72" s="225">
        <v>5.2061949959901916</v>
      </c>
      <c r="O72" s="225">
        <v>5.028552666629782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4.9760267879550343E-3</v>
      </c>
      <c r="C77" s="262">
        <v>2.7500924999218279E-3</v>
      </c>
      <c r="D77" s="262">
        <v>1.6902450735042391E-3</v>
      </c>
      <c r="E77" s="262">
        <v>1.669037073839891E-3</v>
      </c>
      <c r="F77" s="262">
        <v>1.5849551597898141E-3</v>
      </c>
      <c r="G77" s="262">
        <v>2.4753250174792268E-3</v>
      </c>
      <c r="H77" s="262">
        <v>2.522726329029521E-3</v>
      </c>
      <c r="I77" s="262">
        <v>2.3385128061173999E-3</v>
      </c>
      <c r="J77" s="262">
        <v>3.1600792877523811E-3</v>
      </c>
      <c r="K77" s="262">
        <v>2.224520329019008E-3</v>
      </c>
      <c r="L77" s="262">
        <v>2.6804465338692309E-3</v>
      </c>
      <c r="M77" s="262">
        <v>1.9770335126043661E-3</v>
      </c>
      <c r="N77" s="262">
        <v>2.0298198115165748E-3</v>
      </c>
      <c r="O77" s="262">
        <v>1.9554225346798738E-3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2.8928519710591221E-3</v>
      </c>
      <c r="C78" s="228">
        <v>1.4819837711942049E-3</v>
      </c>
      <c r="D78" s="228">
        <v>6.6208329682032347E-4</v>
      </c>
      <c r="E78" s="228">
        <v>7.1599504813360179E-4</v>
      </c>
      <c r="F78" s="228">
        <v>6.2084034673767741E-4</v>
      </c>
      <c r="G78" s="228">
        <v>1.528985893807831E-3</v>
      </c>
      <c r="H78" s="228">
        <v>1.345780831591118E-3</v>
      </c>
      <c r="I78" s="228">
        <v>8.8129188594967731E-4</v>
      </c>
      <c r="J78" s="228">
        <v>1.4865836848517271E-3</v>
      </c>
      <c r="K78" s="228">
        <v>8.8946346484291324E-4</v>
      </c>
      <c r="L78" s="228">
        <v>1.1900943273725939E-3</v>
      </c>
      <c r="M78" s="228">
        <v>1.018383200072622E-3</v>
      </c>
      <c r="N78" s="228">
        <v>1.032345642132891E-3</v>
      </c>
      <c r="O78" s="228">
        <v>1.008102772261443E-3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2.0831748168959122E-3</v>
      </c>
      <c r="C79" s="228">
        <v>1.2681087287276229E-3</v>
      </c>
      <c r="D79" s="228">
        <v>1.028161776683915E-3</v>
      </c>
      <c r="E79" s="228">
        <v>9.5304202570628885E-4</v>
      </c>
      <c r="F79" s="228">
        <v>9.6411481305213665E-4</v>
      </c>
      <c r="G79" s="228">
        <v>9.4633912367139586E-4</v>
      </c>
      <c r="H79" s="228">
        <v>1.176945497438403E-3</v>
      </c>
      <c r="I79" s="228">
        <v>1.457220920167723E-3</v>
      </c>
      <c r="J79" s="228">
        <v>1.6734956029006529E-3</v>
      </c>
      <c r="K79" s="228">
        <v>1.3350568641760951E-3</v>
      </c>
      <c r="L79" s="228">
        <v>1.490352206496637E-3</v>
      </c>
      <c r="M79" s="228">
        <v>9.5865031253174302E-4</v>
      </c>
      <c r="N79" s="228">
        <v>9.9747416938368431E-4</v>
      </c>
      <c r="O79" s="228">
        <v>9.4731976241843065E-4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0.99771111697649428</v>
      </c>
      <c r="C83" s="263">
        <v>0.48725880789046538</v>
      </c>
      <c r="D83" s="263">
        <v>0.36128281189537692</v>
      </c>
      <c r="E83" s="263">
        <v>0.448556999793495</v>
      </c>
      <c r="F83" s="263">
        <v>0.33937186983941692</v>
      </c>
      <c r="G83" s="263">
        <v>0.51822765428880835</v>
      </c>
      <c r="H83" s="263">
        <v>0.56756158467443674</v>
      </c>
      <c r="I83" s="263">
        <v>0.51936148958529427</v>
      </c>
      <c r="J83" s="263">
        <v>0.59186017970198046</v>
      </c>
      <c r="K83" s="263">
        <v>0.45742082082626179</v>
      </c>
      <c r="L83" s="263">
        <v>0.59352555472250057</v>
      </c>
      <c r="M83" s="263">
        <v>0.42629132926093422</v>
      </c>
      <c r="N83" s="263">
        <v>0.46851071808492289</v>
      </c>
      <c r="O83" s="263">
        <v>0.46316835919498101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0.99771111697649428</v>
      </c>
      <c r="C84" s="264">
        <v>0.48725880789046538</v>
      </c>
      <c r="D84" s="264">
        <v>0.36128281189537692</v>
      </c>
      <c r="E84" s="264">
        <v>0.448556999793495</v>
      </c>
      <c r="F84" s="264">
        <v>0.33937186983941692</v>
      </c>
      <c r="G84" s="264">
        <v>0.51822765428880835</v>
      </c>
      <c r="H84" s="264">
        <v>0.56756158467443674</v>
      </c>
      <c r="I84" s="264">
        <v>0.51936148958529427</v>
      </c>
      <c r="J84" s="264">
        <v>0.59186017970198046</v>
      </c>
      <c r="K84" s="264">
        <v>0.45742082082626179</v>
      </c>
      <c r="L84" s="264">
        <v>0.59352555472250057</v>
      </c>
      <c r="M84" s="264">
        <v>0.42629132926093422</v>
      </c>
      <c r="N84" s="264">
        <v>0.46851071808492289</v>
      </c>
      <c r="O84" s="264">
        <v>0.46316835919498101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0.35856554516266331</v>
      </c>
      <c r="C85" s="232">
        <v>0.1113637429408057</v>
      </c>
      <c r="D85" s="232">
        <v>0.15123444561920549</v>
      </c>
      <c r="E85" s="232">
        <v>0.16050217272472811</v>
      </c>
      <c r="F85" s="232">
        <v>0.1421064802613636</v>
      </c>
      <c r="G85" s="232">
        <v>0.20125670786501479</v>
      </c>
      <c r="H85" s="232">
        <v>0.24054930950480821</v>
      </c>
      <c r="I85" s="232">
        <v>0.23502819311575529</v>
      </c>
      <c r="J85" s="232">
        <v>0.251363264772822</v>
      </c>
      <c r="K85" s="232">
        <v>0.18151335466139171</v>
      </c>
      <c r="L85" s="232">
        <v>0.26216843175122972</v>
      </c>
      <c r="M85" s="232">
        <v>0.20110636267867621</v>
      </c>
      <c r="N85" s="232">
        <v>0.2378054634481237</v>
      </c>
      <c r="O85" s="232">
        <v>0.2388420910425437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0.21417614975687191</v>
      </c>
      <c r="C86" s="232">
        <v>0.118400185525534</v>
      </c>
      <c r="D86" s="232">
        <v>5.3606488812696827E-2</v>
      </c>
      <c r="E86" s="232">
        <v>5.6887499667768127E-2</v>
      </c>
      <c r="F86" s="232">
        <v>5.038153545006558E-2</v>
      </c>
      <c r="G86" s="232">
        <v>0.12099864201769971</v>
      </c>
      <c r="H86" s="232">
        <v>0.10576360080811011</v>
      </c>
      <c r="I86" s="232">
        <v>6.9943210870244937E-2</v>
      </c>
      <c r="J86" s="232">
        <v>0.1171618345554535</v>
      </c>
      <c r="K86" s="232">
        <v>7.0560707727102406E-2</v>
      </c>
      <c r="L86" s="232">
        <v>9.1049404637014955E-2</v>
      </c>
      <c r="M86" s="232">
        <v>8.0866223288162106E-2</v>
      </c>
      <c r="N86" s="232">
        <v>8.1370526349542338E-2</v>
      </c>
      <c r="O86" s="232">
        <v>7.8962319657045338E-2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0.27073879912263249</v>
      </c>
      <c r="C87" s="232">
        <v>0.15618182076160661</v>
      </c>
      <c r="D87" s="232">
        <v>7.3195338781490205E-2</v>
      </c>
      <c r="E87" s="232">
        <v>0.15544588482669339</v>
      </c>
      <c r="F87" s="232">
        <v>6.8645407018423116E-2</v>
      </c>
      <c r="G87" s="232">
        <v>0.1210823075027931</v>
      </c>
      <c r="H87" s="232">
        <v>0.12875367752254019</v>
      </c>
      <c r="I87" s="232">
        <v>9.8738606527758288E-2</v>
      </c>
      <c r="J87" s="232">
        <v>9.1442192704968506E-2</v>
      </c>
      <c r="K87" s="232">
        <v>9.9437341226541187E-2</v>
      </c>
      <c r="L87" s="232">
        <v>0.12628677227987081</v>
      </c>
      <c r="M87" s="232">
        <v>6.8195698233130653E-2</v>
      </c>
      <c r="N87" s="232">
        <v>7.0712806645653312E-2</v>
      </c>
      <c r="O87" s="232">
        <v>7.116261907168818E-2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0.1542306229343266</v>
      </c>
      <c r="C88" s="232">
        <v>0.101313058662519</v>
      </c>
      <c r="D88" s="232">
        <v>8.3246538681984353E-2</v>
      </c>
      <c r="E88" s="232">
        <v>7.572144257430545E-2</v>
      </c>
      <c r="F88" s="232">
        <v>7.823844710956461E-2</v>
      </c>
      <c r="G88" s="232">
        <v>7.4889996903300712E-2</v>
      </c>
      <c r="H88" s="232">
        <v>9.2494996838978202E-2</v>
      </c>
      <c r="I88" s="232">
        <v>0.11565147907153581</v>
      </c>
      <c r="J88" s="232">
        <v>0.1318928876687365</v>
      </c>
      <c r="K88" s="232">
        <v>0.1059094172112266</v>
      </c>
      <c r="L88" s="232">
        <v>0.11402094605438511</v>
      </c>
      <c r="M88" s="232">
        <v>7.6123045060965289E-2</v>
      </c>
      <c r="N88" s="232">
        <v>7.8621921641603532E-2</v>
      </c>
      <c r="O88" s="232">
        <v>7.4201329423703749E-2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1.9135402973178</v>
      </c>
      <c r="C90" s="296">
        <v>0.93452839028895418</v>
      </c>
      <c r="D90" s="296">
        <v>0.69291522117656978</v>
      </c>
      <c r="E90" s="296">
        <v>0.86030102315583101</v>
      </c>
      <c r="F90" s="296">
        <v>0.65089156336334097</v>
      </c>
      <c r="G90" s="296">
        <v>0.99392447652708171</v>
      </c>
      <c r="H90" s="296">
        <v>1.088543512249619</v>
      </c>
      <c r="I90" s="296">
        <v>0.99609909350130421</v>
      </c>
      <c r="J90" s="296">
        <v>1.135146521840527</v>
      </c>
      <c r="K90" s="296">
        <v>0.87730121333694533</v>
      </c>
      <c r="L90" s="296">
        <v>1.1383405949120671</v>
      </c>
      <c r="M90" s="296">
        <v>0.81759702087912722</v>
      </c>
      <c r="N90" s="296">
        <v>0.89857086237310213</v>
      </c>
      <c r="O90" s="296">
        <v>0.88832459083749182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1.9135402973178</v>
      </c>
      <c r="C91" s="264">
        <v>0.93452839028895418</v>
      </c>
      <c r="D91" s="264">
        <v>0.69291522117656978</v>
      </c>
      <c r="E91" s="264">
        <v>0.86030102315583101</v>
      </c>
      <c r="F91" s="264">
        <v>0.65089156336334097</v>
      </c>
      <c r="G91" s="264">
        <v>0.99392447652708171</v>
      </c>
      <c r="H91" s="264">
        <v>1.088543512249619</v>
      </c>
      <c r="I91" s="264">
        <v>0.99609909350130421</v>
      </c>
      <c r="J91" s="264">
        <v>1.135146521840527</v>
      </c>
      <c r="K91" s="264">
        <v>0.87730121333694533</v>
      </c>
      <c r="L91" s="264">
        <v>1.1383405949120671</v>
      </c>
      <c r="M91" s="264">
        <v>0.81759702087912722</v>
      </c>
      <c r="N91" s="264">
        <v>0.89857086237310213</v>
      </c>
      <c r="O91" s="264">
        <v>0.88832459083749182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0.68770369320706559</v>
      </c>
      <c r="C92" s="299">
        <v>0.21358788746702209</v>
      </c>
      <c r="D92" s="299">
        <v>0.29005711283628499</v>
      </c>
      <c r="E92" s="299">
        <v>0.30783196667845181</v>
      </c>
      <c r="F92" s="299">
        <v>0.27255031227292847</v>
      </c>
      <c r="G92" s="299">
        <v>0.38599632103156672</v>
      </c>
      <c r="H92" s="299">
        <v>0.46135678895143217</v>
      </c>
      <c r="I92" s="299">
        <v>0.45076767300707887</v>
      </c>
      <c r="J92" s="299">
        <v>0.48209720050607657</v>
      </c>
      <c r="K92" s="299">
        <v>0.34812994737242542</v>
      </c>
      <c r="L92" s="299">
        <v>0.50282075673454518</v>
      </c>
      <c r="M92" s="299">
        <v>0.38570796945597391</v>
      </c>
      <c r="N92" s="299">
        <v>0.45609428369338367</v>
      </c>
      <c r="O92" s="299">
        <v>0.45808246307866052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0.41077490899983821</v>
      </c>
      <c r="C93" s="299">
        <v>0.2270832933079874</v>
      </c>
      <c r="D93" s="299">
        <v>0.1028135046261371</v>
      </c>
      <c r="E93" s="299">
        <v>0.10910625448156849</v>
      </c>
      <c r="F93" s="299">
        <v>9.6628269129246422E-2</v>
      </c>
      <c r="G93" s="299">
        <v>0.23206695152726661</v>
      </c>
      <c r="H93" s="299">
        <v>0.20284720566115549</v>
      </c>
      <c r="I93" s="299">
        <v>0.13414619747808551</v>
      </c>
      <c r="J93" s="299">
        <v>0.22470822256541351</v>
      </c>
      <c r="K93" s="299">
        <v>0.13533051335766061</v>
      </c>
      <c r="L93" s="299">
        <v>0.17462640423182429</v>
      </c>
      <c r="M93" s="299">
        <v>0.1550957730357162</v>
      </c>
      <c r="N93" s="299">
        <v>0.15606299111476921</v>
      </c>
      <c r="O93" s="299">
        <v>0.15144421873471561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0.51925812327176069</v>
      </c>
      <c r="C94" s="299">
        <v>0.29954583310796262</v>
      </c>
      <c r="D94" s="299">
        <v>0.14038355186284809</v>
      </c>
      <c r="E94" s="299">
        <v>0.29813435934192078</v>
      </c>
      <c r="F94" s="299">
        <v>0.13165710025723751</v>
      </c>
      <c r="G94" s="299">
        <v>0.23222741608909889</v>
      </c>
      <c r="H94" s="299">
        <v>0.24694056844216369</v>
      </c>
      <c r="I94" s="299">
        <v>0.18937375686906699</v>
      </c>
      <c r="J94" s="299">
        <v>0.17537974433553341</v>
      </c>
      <c r="K94" s="299">
        <v>0.19071388126029079</v>
      </c>
      <c r="L94" s="299">
        <v>0.24220921633914461</v>
      </c>
      <c r="M94" s="299">
        <v>0.1307945901898718</v>
      </c>
      <c r="N94" s="299">
        <v>0.13562222846925279</v>
      </c>
      <c r="O94" s="299">
        <v>0.13648493731232991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0.29580357183913591</v>
      </c>
      <c r="C95" s="299">
        <v>0.19431137640598209</v>
      </c>
      <c r="D95" s="299">
        <v>0.1596610518512995</v>
      </c>
      <c r="E95" s="299">
        <v>0.14522844265388979</v>
      </c>
      <c r="F95" s="299">
        <v>0.1500558817039285</v>
      </c>
      <c r="G95" s="299">
        <v>0.14363378787914949</v>
      </c>
      <c r="H95" s="299">
        <v>0.17739894919486721</v>
      </c>
      <c r="I95" s="299">
        <v>0.22181146614707281</v>
      </c>
      <c r="J95" s="299">
        <v>0.25296135443350309</v>
      </c>
      <c r="K95" s="299">
        <v>0.20312687134656851</v>
      </c>
      <c r="L95" s="299">
        <v>0.21868421760655321</v>
      </c>
      <c r="M95" s="299">
        <v>0.14599868819756531</v>
      </c>
      <c r="N95" s="299">
        <v>0.1507913590956963</v>
      </c>
      <c r="O95" s="299">
        <v>0.14231297171178581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4.4139310295851342</v>
      </c>
      <c r="C97" s="296">
        <f t="shared" si="2"/>
        <v>3.2617312823710751</v>
      </c>
      <c r="D97" s="296">
        <f t="shared" si="2"/>
        <v>3.5399599680440104</v>
      </c>
      <c r="E97" s="296">
        <f t="shared" si="2"/>
        <v>3.6776087938349313</v>
      </c>
      <c r="F97" s="296">
        <f t="shared" si="2"/>
        <v>3.3412402825230814</v>
      </c>
      <c r="G97" s="296">
        <f t="shared" si="2"/>
        <v>3.8088118485261937</v>
      </c>
      <c r="H97" s="296">
        <f t="shared" si="2"/>
        <v>4.0278608650343699</v>
      </c>
      <c r="I97" s="296">
        <f t="shared" si="2"/>
        <v>4.1265913387528244</v>
      </c>
      <c r="J97" s="296">
        <f t="shared" si="2"/>
        <v>4.2244223762519519</v>
      </c>
      <c r="K97" s="296">
        <f t="shared" si="2"/>
        <v>3.6668820162884526</v>
      </c>
      <c r="L97" s="296">
        <f t="shared" si="2"/>
        <v>3.6943773188826547</v>
      </c>
      <c r="M97" s="296">
        <f t="shared" si="2"/>
        <v>3.5367216907126218</v>
      </c>
      <c r="N97" s="296">
        <f t="shared" si="2"/>
        <v>3.8370835957206495</v>
      </c>
      <c r="O97" s="296">
        <f t="shared" si="2"/>
        <v>3.6751042940626286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0.35924031735400619</v>
      </c>
      <c r="C98" s="264">
        <v>0.15586030327194481</v>
      </c>
      <c r="D98" s="264">
        <v>0.1316339302369755</v>
      </c>
      <c r="E98" s="264">
        <v>0.13665281147871089</v>
      </c>
      <c r="F98" s="264">
        <v>0.12250947542246041</v>
      </c>
      <c r="G98" s="264">
        <v>0.18051185029697181</v>
      </c>
      <c r="H98" s="264">
        <v>0.19931187808655959</v>
      </c>
      <c r="I98" s="264">
        <v>0.1893920421222472</v>
      </c>
      <c r="J98" s="264">
        <v>0.23007730024536119</v>
      </c>
      <c r="K98" s="264">
        <v>0.16283035071182361</v>
      </c>
      <c r="L98" s="264">
        <v>0.2192902232563636</v>
      </c>
      <c r="M98" s="264">
        <v>0.16302950527444979</v>
      </c>
      <c r="N98" s="264">
        <v>0.18264563530192179</v>
      </c>
      <c r="O98" s="264">
        <v>0.18153111401809791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0.17718859036712509</v>
      </c>
      <c r="C99" s="232">
        <v>5.2426436819957171E-2</v>
      </c>
      <c r="D99" s="232">
        <v>6.9102568913839243E-2</v>
      </c>
      <c r="E99" s="232">
        <v>7.4828527583336218E-2</v>
      </c>
      <c r="F99" s="232">
        <v>6.4306201061929788E-2</v>
      </c>
      <c r="G99" s="232">
        <v>9.1475881602020595E-2</v>
      </c>
      <c r="H99" s="232">
        <v>0.109260416388149</v>
      </c>
      <c r="I99" s="232">
        <v>0.1058251256492054</v>
      </c>
      <c r="J99" s="232">
        <v>0.11556934970871879</v>
      </c>
      <c r="K99" s="232">
        <v>8.2562142899560445E-2</v>
      </c>
      <c r="L99" s="232">
        <v>0.1230440967013626</v>
      </c>
      <c r="M99" s="232">
        <v>9.1557304737133263E-2</v>
      </c>
      <c r="N99" s="232">
        <v>0.1091864202921574</v>
      </c>
      <c r="O99" s="232">
        <v>0.110603663221177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0.10583719093384331</v>
      </c>
      <c r="C100" s="232">
        <v>5.5738965681362211E-2</v>
      </c>
      <c r="D100" s="232">
        <v>2.4494063321629379E-2</v>
      </c>
      <c r="E100" s="232">
        <v>2.6521808183477529E-2</v>
      </c>
      <c r="F100" s="232">
        <v>2.2798715037497971E-2</v>
      </c>
      <c r="G100" s="232">
        <v>5.4996713245653001E-2</v>
      </c>
      <c r="H100" s="232">
        <v>4.8039111343918042E-2</v>
      </c>
      <c r="I100" s="232">
        <v>3.1493026349426308E-2</v>
      </c>
      <c r="J100" s="232">
        <v>5.3867525322332931E-2</v>
      </c>
      <c r="K100" s="232">
        <v>3.20948463837646E-2</v>
      </c>
      <c r="L100" s="232">
        <v>4.2732420810255772E-2</v>
      </c>
      <c r="M100" s="232">
        <v>3.6815809057046678E-2</v>
      </c>
      <c r="N100" s="232">
        <v>3.7360607113777811E-2</v>
      </c>
      <c r="O100" s="232">
        <v>3.6566091731943147E-2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7.621453605303774E-2</v>
      </c>
      <c r="C101" s="232">
        <v>4.7694900770625451E-2</v>
      </c>
      <c r="D101" s="232">
        <v>3.8037298001506889E-2</v>
      </c>
      <c r="E101" s="232">
        <v>3.5302475711897097E-2</v>
      </c>
      <c r="F101" s="232">
        <v>3.5404559323032693E-2</v>
      </c>
      <c r="G101" s="232">
        <v>3.4039255449298221E-2</v>
      </c>
      <c r="H101" s="232">
        <v>4.201235035449262E-2</v>
      </c>
      <c r="I101" s="232">
        <v>5.2073890123615491E-2</v>
      </c>
      <c r="J101" s="232">
        <v>6.0640425214309471E-2</v>
      </c>
      <c r="K101" s="232">
        <v>4.8173361428498533E-2</v>
      </c>
      <c r="L101" s="232">
        <v>5.3513705744745212E-2</v>
      </c>
      <c r="M101" s="232">
        <v>3.4656391480269853E-2</v>
      </c>
      <c r="N101" s="232">
        <v>3.6098607895986602E-2</v>
      </c>
      <c r="O101" s="232">
        <v>3.4361359064977733E-2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4.0546907122311282</v>
      </c>
      <c r="C102" s="264">
        <v>3.1058709790991301</v>
      </c>
      <c r="D102" s="264">
        <v>3.408326037807035</v>
      </c>
      <c r="E102" s="264">
        <v>3.5409559823562202</v>
      </c>
      <c r="F102" s="264">
        <v>3.2187308071006209</v>
      </c>
      <c r="G102" s="264">
        <v>3.6282999982292221</v>
      </c>
      <c r="H102" s="264">
        <v>3.8285489869478102</v>
      </c>
      <c r="I102" s="264">
        <v>3.9371992966305771</v>
      </c>
      <c r="J102" s="264">
        <v>3.9943450760065908</v>
      </c>
      <c r="K102" s="264">
        <v>3.5040516655766289</v>
      </c>
      <c r="L102" s="264">
        <v>3.4750870956262911</v>
      </c>
      <c r="M102" s="264">
        <v>3.3736921854381721</v>
      </c>
      <c r="N102" s="264">
        <v>3.6544379604187278</v>
      </c>
      <c r="O102" s="264">
        <v>3.4935731800445309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2.8436225590325308</v>
      </c>
      <c r="C103" s="231">
        <v>2.264973170971972</v>
      </c>
      <c r="D103" s="231">
        <v>2.7344236377236628</v>
      </c>
      <c r="E103" s="231">
        <v>2.6860667422248121</v>
      </c>
      <c r="F103" s="231">
        <v>2.497396418510796</v>
      </c>
      <c r="G103" s="231">
        <v>2.5168816974340489</v>
      </c>
      <c r="H103" s="231">
        <v>2.612503883273404</v>
      </c>
      <c r="I103" s="231">
        <v>2.8070349397740868</v>
      </c>
      <c r="J103" s="231">
        <v>2.984374703291325</v>
      </c>
      <c r="K103" s="231">
        <v>2.741830280524701</v>
      </c>
      <c r="L103" s="231">
        <v>2.3980786841780719</v>
      </c>
      <c r="M103" s="231">
        <v>2.3067276613437522</v>
      </c>
      <c r="N103" s="231">
        <v>2.520163062040961</v>
      </c>
      <c r="O103" s="231">
        <v>2.1765057671061032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0.43524353411712641</v>
      </c>
      <c r="C105" s="231">
        <v>0.19218847525648239</v>
      </c>
      <c r="D105" s="231">
        <v>0.28209826906344709</v>
      </c>
      <c r="E105" s="231">
        <v>0.30589552842392792</v>
      </c>
      <c r="F105" s="231">
        <v>0.30204710573827631</v>
      </c>
      <c r="G105" s="231">
        <v>0.43162572747286898</v>
      </c>
      <c r="H105" s="231">
        <v>0.5153957172478032</v>
      </c>
      <c r="I105" s="231">
        <v>0.5114366237048229</v>
      </c>
      <c r="J105" s="231">
        <v>0.42893483784863529</v>
      </c>
      <c r="K105" s="231">
        <v>0.30246406437186962</v>
      </c>
      <c r="L105" s="231">
        <v>0.39027757784883299</v>
      </c>
      <c r="M105" s="231">
        <v>0.41519390658065258</v>
      </c>
      <c r="N105" s="231">
        <v>0.46202067557160842</v>
      </c>
      <c r="O105" s="231">
        <v>0.44980832451205949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0.25997697102071282</v>
      </c>
      <c r="C106" s="231">
        <v>0.20433177374733441</v>
      </c>
      <c r="D106" s="231">
        <v>9.9992416692605737E-2</v>
      </c>
      <c r="E106" s="231">
        <v>0.1084199140495931</v>
      </c>
      <c r="F106" s="231">
        <v>0.1070858762904712</v>
      </c>
      <c r="G106" s="231">
        <v>0.25950005561627071</v>
      </c>
      <c r="H106" s="231">
        <v>0.22660679013970181</v>
      </c>
      <c r="I106" s="231">
        <v>0.15220097276131661</v>
      </c>
      <c r="J106" s="231">
        <v>0.19992894567355149</v>
      </c>
      <c r="K106" s="231">
        <v>0.1175785576984572</v>
      </c>
      <c r="L106" s="231">
        <v>0.13554088441903281</v>
      </c>
      <c r="M106" s="231">
        <v>0.16695226700052809</v>
      </c>
      <c r="N106" s="231">
        <v>0.15809084034704729</v>
      </c>
      <c r="O106" s="231">
        <v>0.14870874957377009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0.32863534531546928</v>
      </c>
      <c r="C107" s="231">
        <v>0.26953427751534259</v>
      </c>
      <c r="D107" s="231">
        <v>0.1365315837224112</v>
      </c>
      <c r="E107" s="231">
        <v>0.29625892455635572</v>
      </c>
      <c r="F107" s="231">
        <v>0.14590570728376501</v>
      </c>
      <c r="G107" s="231">
        <v>0.25967948901876892</v>
      </c>
      <c r="H107" s="231">
        <v>0.27586482834487408</v>
      </c>
      <c r="I107" s="231">
        <v>0.2148616252476753</v>
      </c>
      <c r="J107" s="231">
        <v>0.156040072664867</v>
      </c>
      <c r="K107" s="231">
        <v>0.1656970223145206</v>
      </c>
      <c r="L107" s="231">
        <v>0.1879970645989264</v>
      </c>
      <c r="M107" s="231">
        <v>0.1407933492718432</v>
      </c>
      <c r="N107" s="231">
        <v>0.13738447478990021</v>
      </c>
      <c r="O107" s="231">
        <v>0.13401967095834999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0.19345536754747841</v>
      </c>
      <c r="M108" s="231">
        <v>0.18686525731933809</v>
      </c>
      <c r="N108" s="231">
        <v>0.22402819780372499</v>
      </c>
      <c r="O108" s="231">
        <v>0.44478823171410981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0.18721230274528941</v>
      </c>
      <c r="C109" s="231">
        <v>0.17484328160799889</v>
      </c>
      <c r="D109" s="231">
        <v>0.15528013060490789</v>
      </c>
      <c r="E109" s="231">
        <v>0.14431487310153179</v>
      </c>
      <c r="F109" s="231">
        <v>0.16629569927731341</v>
      </c>
      <c r="G109" s="231">
        <v>0.16061302868726479</v>
      </c>
      <c r="H109" s="231">
        <v>0.19817776794202599</v>
      </c>
      <c r="I109" s="231">
        <v>0.2516651351426748</v>
      </c>
      <c r="J109" s="231">
        <v>0.2250665165282123</v>
      </c>
      <c r="K109" s="231">
        <v>0.17648174066708111</v>
      </c>
      <c r="L109" s="231">
        <v>0.1697375170339484</v>
      </c>
      <c r="M109" s="231">
        <v>0.15715974392205789</v>
      </c>
      <c r="N109" s="231">
        <v>0.15275070986548581</v>
      </c>
      <c r="O109" s="231">
        <v>0.13974243618013879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504.48326939686649</v>
      </c>
      <c r="C115" s="225">
        <f t="shared" si="3"/>
        <v>454.24794532722285</v>
      </c>
      <c r="D115" s="225">
        <f t="shared" si="3"/>
        <v>450.05818941333126</v>
      </c>
      <c r="E115" s="225">
        <f t="shared" si="3"/>
        <v>435.91394952683379</v>
      </c>
      <c r="F115" s="225">
        <f t="shared" si="3"/>
        <v>432.23398561846614</v>
      </c>
      <c r="G115" s="225">
        <f t="shared" si="3"/>
        <v>471.90901902674261</v>
      </c>
      <c r="H115" s="225">
        <f t="shared" si="3"/>
        <v>447.49980940268722</v>
      </c>
      <c r="I115" s="225">
        <f t="shared" si="3"/>
        <v>473.45921664266416</v>
      </c>
      <c r="J115" s="225">
        <f t="shared" si="3"/>
        <v>527.91798048007263</v>
      </c>
      <c r="K115" s="225">
        <f t="shared" si="3"/>
        <v>482.22024522602237</v>
      </c>
      <c r="L115" s="225">
        <f t="shared" si="3"/>
        <v>475.90668285196796</v>
      </c>
      <c r="M115" s="225">
        <f t="shared" si="3"/>
        <v>450.70035092114881</v>
      </c>
      <c r="N115" s="225">
        <f t="shared" si="3"/>
        <v>511.0908123884214</v>
      </c>
      <c r="O115" s="225">
        <f t="shared" si="3"/>
        <v>503.22182194032297</v>
      </c>
      <c r="P115" s="225">
        <f t="shared" si="3"/>
        <v>506.18723462279667</v>
      </c>
      <c r="Q115" s="225">
        <f t="shared" si="3"/>
        <v>522.7532600814053</v>
      </c>
      <c r="R115" s="225">
        <f t="shared" si="3"/>
        <v>494.55357565946787</v>
      </c>
      <c r="S115" s="225">
        <f t="shared" si="3"/>
        <v>553.91998834225387</v>
      </c>
      <c r="T115" s="225">
        <f t="shared" si="3"/>
        <v>583.32884506345101</v>
      </c>
      <c r="U115" s="225">
        <f t="shared" si="3"/>
        <v>545.93523894335453</v>
      </c>
      <c r="V115" s="225">
        <f t="shared" si="3"/>
        <v>564.04543649487937</v>
      </c>
      <c r="W115" s="225">
        <f t="shared" si="3"/>
        <v>529.1722676802251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0.13467719166275269</v>
      </c>
      <c r="C120" s="262">
        <v>0.1006882820397815</v>
      </c>
      <c r="D120" s="262">
        <v>5.8216216749360193E-2</v>
      </c>
      <c r="E120" s="262">
        <v>5.3056986029361E-2</v>
      </c>
      <c r="F120" s="262">
        <v>5.5749023697004491E-2</v>
      </c>
      <c r="G120" s="262">
        <v>8.9897419894000963E-2</v>
      </c>
      <c r="H120" s="262">
        <v>8.4398996767178922E-2</v>
      </c>
      <c r="I120" s="262">
        <v>7.8414409755491993E-2</v>
      </c>
      <c r="J120" s="262">
        <v>0.1008748401495627</v>
      </c>
      <c r="K120" s="262">
        <v>7.19821105734441E-2</v>
      </c>
      <c r="L120" s="262">
        <v>8.3691892413259278E-2</v>
      </c>
      <c r="M120" s="262">
        <v>7.0289653998875004E-2</v>
      </c>
      <c r="N120" s="262">
        <v>7.0460453070365178E-2</v>
      </c>
      <c r="O120" s="262">
        <v>6.9147493702724827E-2</v>
      </c>
      <c r="P120" s="262">
        <v>7.7016956531516204E-2</v>
      </c>
      <c r="Q120" s="262">
        <v>9.6974658766495331E-2</v>
      </c>
      <c r="R120" s="262">
        <v>0.1315798431207599</v>
      </c>
      <c r="S120" s="262">
        <v>0.12607282899604949</v>
      </c>
      <c r="T120" s="262">
        <v>0.1312720610778999</v>
      </c>
      <c r="U120" s="262">
        <v>0.13443082600574899</v>
      </c>
      <c r="V120" s="262">
        <v>0.13825749653026631</v>
      </c>
      <c r="W120" s="262">
        <v>0.1238415891133921</v>
      </c>
      <c r="DA120" s="68" t="s">
        <v>899</v>
      </c>
    </row>
    <row r="121" spans="1:105" ht="12" customHeight="1" x14ac:dyDescent="0.25">
      <c r="A121" s="37" t="s">
        <v>160</v>
      </c>
      <c r="B121" s="228">
        <v>7.8295635445807754E-2</v>
      </c>
      <c r="C121" s="228">
        <v>5.4259411251302521E-2</v>
      </c>
      <c r="D121" s="228">
        <v>2.2803784680710839E-2</v>
      </c>
      <c r="E121" s="228">
        <v>2.2760752209366669E-2</v>
      </c>
      <c r="F121" s="228">
        <v>2.1837364286649709E-2</v>
      </c>
      <c r="G121" s="228">
        <v>5.5528823866379577E-2</v>
      </c>
      <c r="H121" s="228">
        <v>4.5023731170429682E-2</v>
      </c>
      <c r="I121" s="228">
        <v>2.955125277837756E-2</v>
      </c>
      <c r="J121" s="228">
        <v>4.7454154761105642E-2</v>
      </c>
      <c r="K121" s="228">
        <v>2.8781691334597018E-2</v>
      </c>
      <c r="L121" s="228">
        <v>3.7158452947883523E-2</v>
      </c>
      <c r="M121" s="228">
        <v>3.6206671417054699E-2</v>
      </c>
      <c r="N121" s="228">
        <v>3.5835467393311803E-2</v>
      </c>
      <c r="O121" s="228">
        <v>3.5648448793221862E-2</v>
      </c>
      <c r="P121" s="228">
        <v>4.5341817067448373E-2</v>
      </c>
      <c r="Q121" s="228">
        <v>5.8718117752571769E-2</v>
      </c>
      <c r="R121" s="228">
        <v>9.2458897185653643E-2</v>
      </c>
      <c r="S121" s="228">
        <v>9.7277071026813516E-2</v>
      </c>
      <c r="T121" s="228">
        <v>9.0806556734889216E-2</v>
      </c>
      <c r="U121" s="228">
        <v>9.1987252867677477E-2</v>
      </c>
      <c r="V121" s="228">
        <v>9.8534117105807839E-2</v>
      </c>
      <c r="W121" s="228">
        <v>7.8146309849609394E-2</v>
      </c>
      <c r="DA121" s="69" t="s">
        <v>900</v>
      </c>
    </row>
    <row r="122" spans="1:105" ht="12" customHeight="1" x14ac:dyDescent="0.25">
      <c r="A122" s="37" t="s">
        <v>162</v>
      </c>
      <c r="B122" s="228">
        <v>5.6381556216944899E-2</v>
      </c>
      <c r="C122" s="228">
        <v>4.6428870788478988E-2</v>
      </c>
      <c r="D122" s="228">
        <v>3.5412432068649351E-2</v>
      </c>
      <c r="E122" s="228">
        <v>3.0296233819994332E-2</v>
      </c>
      <c r="F122" s="228">
        <v>3.3911659410354782E-2</v>
      </c>
      <c r="G122" s="228">
        <v>3.4368596027621393E-2</v>
      </c>
      <c r="H122" s="228">
        <v>3.937526559674924E-2</v>
      </c>
      <c r="I122" s="228">
        <v>4.8863156977114443E-2</v>
      </c>
      <c r="J122" s="228">
        <v>5.3420685388457123E-2</v>
      </c>
      <c r="K122" s="228">
        <v>4.3200419238847078E-2</v>
      </c>
      <c r="L122" s="228">
        <v>4.6533439465375748E-2</v>
      </c>
      <c r="M122" s="228">
        <v>3.4082982581820298E-2</v>
      </c>
      <c r="N122" s="228">
        <v>3.4624985677053383E-2</v>
      </c>
      <c r="O122" s="228">
        <v>3.3499044909502958E-2</v>
      </c>
      <c r="P122" s="228">
        <v>3.1675139464067838E-2</v>
      </c>
      <c r="Q122" s="228">
        <v>3.8256541013923548E-2</v>
      </c>
      <c r="R122" s="228">
        <v>3.9120945935106302E-2</v>
      </c>
      <c r="S122" s="228">
        <v>2.8795757969235961E-2</v>
      </c>
      <c r="T122" s="228">
        <v>4.0465504343010703E-2</v>
      </c>
      <c r="U122" s="228">
        <v>4.2443573138071553E-2</v>
      </c>
      <c r="V122" s="228">
        <v>3.9723379424458458E-2</v>
      </c>
      <c r="W122" s="228">
        <v>4.5695279263782751E-2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170.5648356953499</v>
      </c>
      <c r="C126" s="296">
        <v>132.90436929328209</v>
      </c>
      <c r="D126" s="296">
        <v>125.9179785613032</v>
      </c>
      <c r="E126" s="296">
        <v>120.2290501026868</v>
      </c>
      <c r="F126" s="296">
        <v>110.19674864191479</v>
      </c>
      <c r="G126" s="296">
        <v>131.57017141043019</v>
      </c>
      <c r="H126" s="296">
        <v>128.51928595635439</v>
      </c>
      <c r="I126" s="296">
        <v>129.7383349188687</v>
      </c>
      <c r="J126" s="296">
        <v>151.54334065921199</v>
      </c>
      <c r="K126" s="296">
        <v>135.9501576086044</v>
      </c>
      <c r="L126" s="296">
        <v>137.8407405446265</v>
      </c>
      <c r="M126" s="296">
        <v>116.46077077509651</v>
      </c>
      <c r="N126" s="296">
        <v>128.39355463261921</v>
      </c>
      <c r="O126" s="296">
        <v>120.9321714307093</v>
      </c>
      <c r="P126" s="296">
        <v>135.58004316382431</v>
      </c>
      <c r="Q126" s="296">
        <v>134.74452021295721</v>
      </c>
      <c r="R126" s="296">
        <v>136.80292535856111</v>
      </c>
      <c r="S126" s="296">
        <v>138.48534361775449</v>
      </c>
      <c r="T126" s="296">
        <v>138.81528993585471</v>
      </c>
      <c r="U126" s="296">
        <v>144.07991886753069</v>
      </c>
      <c r="V126" s="296">
        <v>150.43691400798471</v>
      </c>
      <c r="W126" s="296">
        <v>150.84938029202181</v>
      </c>
      <c r="DA126" s="70" t="s">
        <v>905</v>
      </c>
    </row>
    <row r="127" spans="1:105" ht="12" customHeight="1" x14ac:dyDescent="0.25">
      <c r="A127" s="60" t="s">
        <v>606</v>
      </c>
      <c r="B127" s="264">
        <v>170.5648356953499</v>
      </c>
      <c r="C127" s="264">
        <v>132.90436929328209</v>
      </c>
      <c r="D127" s="264">
        <v>125.9179785613032</v>
      </c>
      <c r="E127" s="264">
        <v>120.2290501026868</v>
      </c>
      <c r="F127" s="264">
        <v>110.19674864191479</v>
      </c>
      <c r="G127" s="264">
        <v>131.57017141043019</v>
      </c>
      <c r="H127" s="264">
        <v>128.51928595635439</v>
      </c>
      <c r="I127" s="264">
        <v>129.7383349188687</v>
      </c>
      <c r="J127" s="264">
        <v>151.54334065921199</v>
      </c>
      <c r="K127" s="264">
        <v>135.9501576086044</v>
      </c>
      <c r="L127" s="264">
        <v>137.8407405446265</v>
      </c>
      <c r="M127" s="264">
        <v>116.46077077509651</v>
      </c>
      <c r="N127" s="264">
        <v>128.39355463261921</v>
      </c>
      <c r="O127" s="264">
        <v>120.9321714307093</v>
      </c>
      <c r="P127" s="264">
        <v>135.58004316382431</v>
      </c>
      <c r="Q127" s="264">
        <v>134.74452021295721</v>
      </c>
      <c r="R127" s="264">
        <v>136.80292535856111</v>
      </c>
      <c r="S127" s="264">
        <v>138.48534361775449</v>
      </c>
      <c r="T127" s="264">
        <v>138.81528993585471</v>
      </c>
      <c r="U127" s="264">
        <v>144.07991886753069</v>
      </c>
      <c r="V127" s="264">
        <v>150.43691400798471</v>
      </c>
      <c r="W127" s="264">
        <v>150.84938029202181</v>
      </c>
      <c r="DA127" s="72" t="s">
        <v>906</v>
      </c>
    </row>
    <row r="128" spans="1:105" ht="12" customHeight="1" x14ac:dyDescent="0.25">
      <c r="A128" s="59" t="s">
        <v>30</v>
      </c>
      <c r="B128" s="232">
        <v>119.6199781891839</v>
      </c>
      <c r="C128" s="232">
        <v>96.921228466981759</v>
      </c>
      <c r="D128" s="232">
        <v>101.0211737882755</v>
      </c>
      <c r="E128" s="232">
        <v>91.202278294127467</v>
      </c>
      <c r="F128" s="232">
        <v>85.501081601089936</v>
      </c>
      <c r="G128" s="232">
        <v>91.267689141688152</v>
      </c>
      <c r="H128" s="232">
        <v>87.698272839437465</v>
      </c>
      <c r="I128" s="232">
        <v>92.497232603144894</v>
      </c>
      <c r="J128" s="232">
        <v>113.2255986174755</v>
      </c>
      <c r="K128" s="232">
        <v>106.377500775816</v>
      </c>
      <c r="L128" s="232">
        <v>100.7282258039682</v>
      </c>
      <c r="M128" s="232">
        <v>84.298045506634296</v>
      </c>
      <c r="N128" s="232">
        <v>94.324793881942966</v>
      </c>
      <c r="O128" s="232">
        <v>86.33261217448009</v>
      </c>
      <c r="P128" s="232">
        <v>99.851347641722896</v>
      </c>
      <c r="Q128" s="232">
        <v>98.042859659945478</v>
      </c>
      <c r="R128" s="232">
        <v>93.622414931148498</v>
      </c>
      <c r="S128" s="232">
        <v>94.746246870479681</v>
      </c>
      <c r="T128" s="232">
        <v>93.514791755719529</v>
      </c>
      <c r="U128" s="232">
        <v>97.918552976930357</v>
      </c>
      <c r="V128" s="232">
        <v>106.498139109839</v>
      </c>
      <c r="W128" s="232">
        <v>105.0591244846289</v>
      </c>
      <c r="DA128" s="71" t="s">
        <v>907</v>
      </c>
    </row>
    <row r="129" spans="1:105" ht="12" customHeight="1" x14ac:dyDescent="0.25">
      <c r="A129" s="59" t="s">
        <v>33</v>
      </c>
      <c r="B129" s="232">
        <v>18.3089777131981</v>
      </c>
      <c r="C129" s="232">
        <v>8.2240016604968922</v>
      </c>
      <c r="D129" s="232">
        <v>10.42190312842451</v>
      </c>
      <c r="E129" s="232">
        <v>10.38632758958946</v>
      </c>
      <c r="F129" s="232">
        <v>10.340911055883209</v>
      </c>
      <c r="G129" s="232">
        <v>15.651702168087731</v>
      </c>
      <c r="H129" s="232">
        <v>17.301147194790669</v>
      </c>
      <c r="I129" s="232">
        <v>16.852826330832691</v>
      </c>
      <c r="J129" s="232">
        <v>16.27356100081532</v>
      </c>
      <c r="K129" s="232">
        <v>11.734997410641199</v>
      </c>
      <c r="L129" s="232">
        <v>16.393110137358569</v>
      </c>
      <c r="M129" s="232">
        <v>15.173024287845211</v>
      </c>
      <c r="N129" s="232">
        <v>17.292533824059241</v>
      </c>
      <c r="O129" s="232">
        <v>17.84195944703842</v>
      </c>
      <c r="P129" s="232">
        <v>20.320388969236639</v>
      </c>
      <c r="Q129" s="232">
        <v>16.275502513630322</v>
      </c>
      <c r="R129" s="232">
        <v>16.461140134333672</v>
      </c>
      <c r="S129" s="232">
        <v>19.346857297759779</v>
      </c>
      <c r="T129" s="232">
        <v>19.4344282720206</v>
      </c>
      <c r="U129" s="232">
        <v>18.845241115060301</v>
      </c>
      <c r="V129" s="232">
        <v>17.361505891880359</v>
      </c>
      <c r="W129" s="232">
        <v>20.047229881244458</v>
      </c>
      <c r="DA129" s="71" t="s">
        <v>908</v>
      </c>
    </row>
    <row r="130" spans="1:105" ht="12" customHeight="1" x14ac:dyDescent="0.25">
      <c r="A130" s="59" t="s">
        <v>160</v>
      </c>
      <c r="B130" s="232">
        <v>10.93620512483492</v>
      </c>
      <c r="C130" s="232">
        <v>8.7436296289242428</v>
      </c>
      <c r="D130" s="232">
        <v>3.6941427673666869</v>
      </c>
      <c r="E130" s="232">
        <v>3.6812723296615588</v>
      </c>
      <c r="F130" s="232">
        <v>3.6662014004550878</v>
      </c>
      <c r="G130" s="232">
        <v>9.4100451492743211</v>
      </c>
      <c r="H130" s="232">
        <v>7.6068878734221403</v>
      </c>
      <c r="I130" s="232">
        <v>5.0153165464557583</v>
      </c>
      <c r="J130" s="232">
        <v>7.5851985107242896</v>
      </c>
      <c r="K130" s="232">
        <v>4.561811575876745</v>
      </c>
      <c r="L130" s="232">
        <v>5.6932213698856646</v>
      </c>
      <c r="M130" s="232">
        <v>6.1011752869204372</v>
      </c>
      <c r="N130" s="232">
        <v>5.9170321773869476</v>
      </c>
      <c r="O130" s="232">
        <v>5.8986357849050064</v>
      </c>
      <c r="P130" s="232">
        <v>7.3684903587129238</v>
      </c>
      <c r="Q130" s="232">
        <v>9.5499225305011795</v>
      </c>
      <c r="R130" s="232">
        <v>15.218125959688971</v>
      </c>
      <c r="S130" s="232">
        <v>15.955432997954791</v>
      </c>
      <c r="T130" s="232">
        <v>14.96621108379825</v>
      </c>
      <c r="U130" s="232">
        <v>14.715925601749801</v>
      </c>
      <c r="V130" s="232">
        <v>15.816816804759791</v>
      </c>
      <c r="W130" s="232">
        <v>12.36199172525372</v>
      </c>
      <c r="DA130" s="71" t="s">
        <v>909</v>
      </c>
    </row>
    <row r="131" spans="1:105" ht="12" customHeight="1" x14ac:dyDescent="0.25">
      <c r="A131" s="59" t="s">
        <v>70</v>
      </c>
      <c r="B131" s="232">
        <v>13.82439195875771</v>
      </c>
      <c r="C131" s="232">
        <v>11.53373188943201</v>
      </c>
      <c r="D131" s="232">
        <v>5.0440541313825644</v>
      </c>
      <c r="E131" s="232">
        <v>10.059127891263049</v>
      </c>
      <c r="F131" s="232">
        <v>4.9952405201144927</v>
      </c>
      <c r="G131" s="232">
        <v>9.4165518007460705</v>
      </c>
      <c r="H131" s="232">
        <v>9.2604145539796399</v>
      </c>
      <c r="I131" s="232">
        <v>7.0801062881046546</v>
      </c>
      <c r="J131" s="232">
        <v>5.920077869682058</v>
      </c>
      <c r="K131" s="232">
        <v>6.4287112316959929</v>
      </c>
      <c r="L131" s="232">
        <v>7.8965760791515791</v>
      </c>
      <c r="M131" s="232">
        <v>5.1452125722701929</v>
      </c>
      <c r="N131" s="232">
        <v>5.1420332526585133</v>
      </c>
      <c r="O131" s="232">
        <v>5.3159832845205726</v>
      </c>
      <c r="P131" s="232">
        <v>2.892295101102615</v>
      </c>
      <c r="Q131" s="232">
        <v>4.6541865578661872</v>
      </c>
      <c r="R131" s="232">
        <v>5.0621941064853209</v>
      </c>
      <c r="S131" s="232">
        <v>3.713712077380098</v>
      </c>
      <c r="T131" s="232">
        <v>4.2305686168046206</v>
      </c>
      <c r="U131" s="232">
        <v>5.8101663692367378</v>
      </c>
      <c r="V131" s="232">
        <v>4.3840068272809951</v>
      </c>
      <c r="W131" s="232">
        <v>6.1524822036328164</v>
      </c>
      <c r="DA131" s="71" t="s">
        <v>910</v>
      </c>
    </row>
    <row r="132" spans="1:105" ht="12" customHeight="1" x14ac:dyDescent="0.25">
      <c r="A132" s="59" t="s">
        <v>162</v>
      </c>
      <c r="B132" s="232">
        <v>7.8752827093752886</v>
      </c>
      <c r="C132" s="232">
        <v>7.4817776474471973</v>
      </c>
      <c r="D132" s="232">
        <v>5.7367047458539338</v>
      </c>
      <c r="E132" s="232">
        <v>4.9000439980452306</v>
      </c>
      <c r="F132" s="232">
        <v>5.6933140643720481</v>
      </c>
      <c r="G132" s="232">
        <v>5.8241831506339334</v>
      </c>
      <c r="H132" s="232">
        <v>6.6525634947244487</v>
      </c>
      <c r="I132" s="232">
        <v>8.2928531503307017</v>
      </c>
      <c r="J132" s="232">
        <v>8.5389046605148042</v>
      </c>
      <c r="K132" s="232">
        <v>6.8471366145745076</v>
      </c>
      <c r="L132" s="232">
        <v>7.1296071542625334</v>
      </c>
      <c r="M132" s="232">
        <v>5.743313121426322</v>
      </c>
      <c r="N132" s="232">
        <v>5.7171614965715394</v>
      </c>
      <c r="O132" s="232">
        <v>5.542980739765178</v>
      </c>
      <c r="P132" s="232">
        <v>5.1475210930492539</v>
      </c>
      <c r="Q132" s="232">
        <v>6.2220489510140871</v>
      </c>
      <c r="R132" s="232">
        <v>6.4390502269045786</v>
      </c>
      <c r="S132" s="232">
        <v>4.7230943741801648</v>
      </c>
      <c r="T132" s="232">
        <v>6.6692902075117084</v>
      </c>
      <c r="U132" s="232">
        <v>6.7900328045534941</v>
      </c>
      <c r="V132" s="232">
        <v>6.3764453742245024</v>
      </c>
      <c r="W132" s="232">
        <v>7.2285519972618877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34.279719226062717</v>
      </c>
      <c r="C134" s="296">
        <v>22.647091265956391</v>
      </c>
      <c r="D134" s="296">
        <v>15.79656661089739</v>
      </c>
      <c r="E134" s="296">
        <v>18.10153202562131</v>
      </c>
      <c r="F134" s="296">
        <v>15.153649228506429</v>
      </c>
      <c r="G134" s="296">
        <v>23.89222981729797</v>
      </c>
      <c r="H134" s="296">
        <v>24.104672747045001</v>
      </c>
      <c r="I134" s="296">
        <v>22.107873537982631</v>
      </c>
      <c r="J134" s="296">
        <v>23.984192679356521</v>
      </c>
      <c r="K134" s="296">
        <v>18.78993288946835</v>
      </c>
      <c r="L134" s="296">
        <v>23.525386350838598</v>
      </c>
      <c r="M134" s="296">
        <v>19.239995950840001</v>
      </c>
      <c r="N134" s="296">
        <v>20.645650815327631</v>
      </c>
      <c r="O134" s="296">
        <v>20.79197832426641</v>
      </c>
      <c r="P134" s="296">
        <v>21.86619332868402</v>
      </c>
      <c r="Q134" s="296">
        <v>22.59304359836668</v>
      </c>
      <c r="R134" s="296">
        <v>26.272689436449511</v>
      </c>
      <c r="S134" s="296">
        <v>26.557229623147609</v>
      </c>
      <c r="T134" s="296">
        <v>27.36664084013346</v>
      </c>
      <c r="U134" s="296">
        <v>28.409059817939461</v>
      </c>
      <c r="V134" s="296">
        <v>27.338726348004151</v>
      </c>
      <c r="W134" s="296">
        <v>28.385201462293882</v>
      </c>
      <c r="DA134" s="70" t="s">
        <v>913</v>
      </c>
    </row>
    <row r="135" spans="1:105" ht="12" customHeight="1" x14ac:dyDescent="0.25">
      <c r="A135" s="60" t="s">
        <v>617</v>
      </c>
      <c r="B135" s="264">
        <v>34.279719226062717</v>
      </c>
      <c r="C135" s="264">
        <v>22.647091265956391</v>
      </c>
      <c r="D135" s="264">
        <v>15.79656661089739</v>
      </c>
      <c r="E135" s="264">
        <v>18.10153202562131</v>
      </c>
      <c r="F135" s="264">
        <v>15.153649228506429</v>
      </c>
      <c r="G135" s="264">
        <v>23.89222981729797</v>
      </c>
      <c r="H135" s="264">
        <v>24.104672747045001</v>
      </c>
      <c r="I135" s="264">
        <v>22.107873537982631</v>
      </c>
      <c r="J135" s="264">
        <v>23.984192679356521</v>
      </c>
      <c r="K135" s="264">
        <v>18.78993288946835</v>
      </c>
      <c r="L135" s="264">
        <v>23.525386350838598</v>
      </c>
      <c r="M135" s="264">
        <v>19.239995950840001</v>
      </c>
      <c r="N135" s="264">
        <v>20.645650815327631</v>
      </c>
      <c r="O135" s="264">
        <v>20.79197832426641</v>
      </c>
      <c r="P135" s="264">
        <v>21.86619332868402</v>
      </c>
      <c r="Q135" s="264">
        <v>22.59304359836668</v>
      </c>
      <c r="R135" s="264">
        <v>26.272689436449511</v>
      </c>
      <c r="S135" s="264">
        <v>26.557229623147609</v>
      </c>
      <c r="T135" s="264">
        <v>27.36664084013346</v>
      </c>
      <c r="U135" s="264">
        <v>28.409059817939461</v>
      </c>
      <c r="V135" s="264">
        <v>27.338726348004151</v>
      </c>
      <c r="W135" s="264">
        <v>28.385201462293882</v>
      </c>
      <c r="DA135" s="72" t="s">
        <v>914</v>
      </c>
    </row>
    <row r="136" spans="1:105" ht="12" customHeight="1" x14ac:dyDescent="0.25">
      <c r="A136" s="59" t="s">
        <v>33</v>
      </c>
      <c r="B136" s="299">
        <v>12.319724620855149</v>
      </c>
      <c r="C136" s="299">
        <v>5.1760272144036623</v>
      </c>
      <c r="D136" s="299">
        <v>6.6125066441791844</v>
      </c>
      <c r="E136" s="299">
        <v>6.4770702967427001</v>
      </c>
      <c r="F136" s="299">
        <v>6.3453454642464404</v>
      </c>
      <c r="G136" s="299">
        <v>9.2786856833849534</v>
      </c>
      <c r="H136" s="299">
        <v>10.216269990272661</v>
      </c>
      <c r="I136" s="299">
        <v>10.00454149076902</v>
      </c>
      <c r="J136" s="299">
        <v>10.186096618054499</v>
      </c>
      <c r="K136" s="299">
        <v>7.4562057460983899</v>
      </c>
      <c r="L136" s="299">
        <v>10.39148794330308</v>
      </c>
      <c r="M136" s="299">
        <v>9.0766228117614105</v>
      </c>
      <c r="N136" s="299">
        <v>10.479266259682859</v>
      </c>
      <c r="O136" s="299">
        <v>10.721802302105189</v>
      </c>
      <c r="P136" s="299">
        <v>12.436209809018321</v>
      </c>
      <c r="Q136" s="299">
        <v>10.0189782242864</v>
      </c>
      <c r="R136" s="299">
        <v>10.01559310527905</v>
      </c>
      <c r="S136" s="299">
        <v>11.746903113057259</v>
      </c>
      <c r="T136" s="299">
        <v>11.74059976865659</v>
      </c>
      <c r="U136" s="299">
        <v>11.59791465854906</v>
      </c>
      <c r="V136" s="299">
        <v>10.802337108115641</v>
      </c>
      <c r="W136" s="299">
        <v>12.427199824644109</v>
      </c>
      <c r="DA136" s="71" t="s">
        <v>915</v>
      </c>
    </row>
    <row r="137" spans="1:105" ht="12" customHeight="1" x14ac:dyDescent="0.25">
      <c r="A137" s="59" t="s">
        <v>160</v>
      </c>
      <c r="B137" s="299">
        <v>7.3587415772552767</v>
      </c>
      <c r="C137" s="299">
        <v>5.5030709842103356</v>
      </c>
      <c r="D137" s="299">
        <v>2.3438659228308749</v>
      </c>
      <c r="E137" s="299">
        <v>2.2956968625340801</v>
      </c>
      <c r="F137" s="299">
        <v>2.2496387698989588</v>
      </c>
      <c r="G137" s="299">
        <v>5.5784891808508821</v>
      </c>
      <c r="H137" s="299">
        <v>4.4918420394695646</v>
      </c>
      <c r="I137" s="299">
        <v>2.97730134360661</v>
      </c>
      <c r="J137" s="299">
        <v>4.7477970490594981</v>
      </c>
      <c r="K137" s="299">
        <v>2.898492815501339</v>
      </c>
      <c r="L137" s="299">
        <v>3.608896708922801</v>
      </c>
      <c r="M137" s="299">
        <v>3.6497711818848928</v>
      </c>
      <c r="N137" s="299">
        <v>3.5857183386091882</v>
      </c>
      <c r="O137" s="299">
        <v>3.5446783143749618</v>
      </c>
      <c r="P137" s="299">
        <v>4.5095638777098133</v>
      </c>
      <c r="Q137" s="299">
        <v>5.8788025621072828</v>
      </c>
      <c r="R137" s="299">
        <v>9.2592952974881424</v>
      </c>
      <c r="S137" s="299">
        <v>9.6877194403844769</v>
      </c>
      <c r="T137" s="299">
        <v>9.0412896087649361</v>
      </c>
      <c r="U137" s="299">
        <v>9.0566126593231093</v>
      </c>
      <c r="V137" s="299">
        <v>9.8412308336819496</v>
      </c>
      <c r="W137" s="299">
        <v>7.6631505854108779</v>
      </c>
      <c r="DA137" s="71" t="s">
        <v>916</v>
      </c>
    </row>
    <row r="138" spans="1:105" ht="12" customHeight="1" x14ac:dyDescent="0.25">
      <c r="A138" s="59" t="s">
        <v>70</v>
      </c>
      <c r="B138" s="299">
        <v>9.3021415313586164</v>
      </c>
      <c r="C138" s="299">
        <v>7.2591072579779201</v>
      </c>
      <c r="D138" s="299">
        <v>3.2003599579042321</v>
      </c>
      <c r="E138" s="299">
        <v>6.2730236374348012</v>
      </c>
      <c r="F138" s="299">
        <v>3.0651580509529261</v>
      </c>
      <c r="G138" s="299">
        <v>5.5823464721032554</v>
      </c>
      <c r="H138" s="299">
        <v>5.46824405573477</v>
      </c>
      <c r="I138" s="299">
        <v>4.2030467606971271</v>
      </c>
      <c r="J138" s="299">
        <v>3.705549459271174</v>
      </c>
      <c r="K138" s="299">
        <v>4.0846871923732113</v>
      </c>
      <c r="L138" s="299">
        <v>5.0055892037763812</v>
      </c>
      <c r="M138" s="299">
        <v>3.0779067454759539</v>
      </c>
      <c r="N138" s="299">
        <v>3.116069404229322</v>
      </c>
      <c r="O138" s="299">
        <v>3.1945438496883432</v>
      </c>
      <c r="P138" s="299">
        <v>1.770103355864018</v>
      </c>
      <c r="Q138" s="299">
        <v>2.865054012063605</v>
      </c>
      <c r="R138" s="299">
        <v>3.0800343096982532</v>
      </c>
      <c r="S138" s="299">
        <v>2.2548683381163941</v>
      </c>
      <c r="T138" s="299">
        <v>2.5557434583887559</v>
      </c>
      <c r="U138" s="299">
        <v>3.5757469639657589</v>
      </c>
      <c r="V138" s="299">
        <v>2.7277311039428911</v>
      </c>
      <c r="W138" s="299">
        <v>3.8138997864060742</v>
      </c>
      <c r="DA138" s="71" t="s">
        <v>917</v>
      </c>
    </row>
    <row r="139" spans="1:105" ht="12" customHeight="1" x14ac:dyDescent="0.25">
      <c r="A139" s="59" t="s">
        <v>162</v>
      </c>
      <c r="B139" s="299">
        <v>5.2991114965936843</v>
      </c>
      <c r="C139" s="299">
        <v>4.7088858093644754</v>
      </c>
      <c r="D139" s="299">
        <v>3.6398340859830971</v>
      </c>
      <c r="E139" s="299">
        <v>3.055741228909727</v>
      </c>
      <c r="F139" s="299">
        <v>3.493506943408105</v>
      </c>
      <c r="G139" s="299">
        <v>3.4527084809588771</v>
      </c>
      <c r="H139" s="299">
        <v>3.9283166615680081</v>
      </c>
      <c r="I139" s="299">
        <v>4.9229839429098732</v>
      </c>
      <c r="J139" s="299">
        <v>5.344749552971348</v>
      </c>
      <c r="K139" s="299">
        <v>4.3505471354954084</v>
      </c>
      <c r="L139" s="299">
        <v>4.5194124948363372</v>
      </c>
      <c r="M139" s="299">
        <v>3.4356952117177419</v>
      </c>
      <c r="N139" s="299">
        <v>3.4645968128062621</v>
      </c>
      <c r="O139" s="299">
        <v>3.3309538580979079</v>
      </c>
      <c r="P139" s="299">
        <v>3.1503162860918699</v>
      </c>
      <c r="Q139" s="299">
        <v>3.8302087999093879</v>
      </c>
      <c r="R139" s="299">
        <v>3.9177667239840628</v>
      </c>
      <c r="S139" s="299">
        <v>2.8677387315894749</v>
      </c>
      <c r="T139" s="299">
        <v>4.0290080043231749</v>
      </c>
      <c r="U139" s="299">
        <v>4.1787855361015369</v>
      </c>
      <c r="V139" s="299">
        <v>3.9674273022636699</v>
      </c>
      <c r="W139" s="299">
        <v>4.4809512658328128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61.299772643291121</v>
      </c>
      <c r="C141" s="263">
        <f t="shared" si="4"/>
        <v>62.299131453747549</v>
      </c>
      <c r="D141" s="263">
        <f t="shared" si="4"/>
        <v>63.913272229090289</v>
      </c>
      <c r="E141" s="263">
        <f t="shared" si="4"/>
        <v>61.280688483845331</v>
      </c>
      <c r="F141" s="263">
        <f t="shared" si="4"/>
        <v>61.632344318281916</v>
      </c>
      <c r="G141" s="263">
        <f t="shared" si="4"/>
        <v>72.219338043625484</v>
      </c>
      <c r="H141" s="263">
        <f t="shared" si="4"/>
        <v>70.292413651938688</v>
      </c>
      <c r="I141" s="263">
        <f t="shared" si="4"/>
        <v>72.294401254857362</v>
      </c>
      <c r="J141" s="263">
        <f t="shared" si="4"/>
        <v>70.148737737320602</v>
      </c>
      <c r="K141" s="263">
        <f t="shared" si="4"/>
        <v>62.023037133106151</v>
      </c>
      <c r="L141" s="263">
        <f t="shared" si="4"/>
        <v>59.858066201662588</v>
      </c>
      <c r="M141" s="263">
        <f t="shared" si="4"/>
        <v>65.664377784397416</v>
      </c>
      <c r="N141" s="263">
        <f t="shared" si="4"/>
        <v>69.494400299082216</v>
      </c>
      <c r="O141" s="263">
        <f t="shared" si="4"/>
        <v>67.737756091644385</v>
      </c>
      <c r="P141" s="263">
        <f t="shared" si="4"/>
        <v>73.736478573756827</v>
      </c>
      <c r="Q141" s="263">
        <f t="shared" si="4"/>
        <v>70.805781092716515</v>
      </c>
      <c r="R141" s="263">
        <f t="shared" si="4"/>
        <v>68.728580109888696</v>
      </c>
      <c r="S141" s="263">
        <f t="shared" si="4"/>
        <v>68.933288940400985</v>
      </c>
      <c r="T141" s="263">
        <f t="shared" si="4"/>
        <v>70.115596798618427</v>
      </c>
      <c r="U141" s="263">
        <f t="shared" si="4"/>
        <v>68.22689926372513</v>
      </c>
      <c r="V141" s="263">
        <f t="shared" si="4"/>
        <v>70.866388133091064</v>
      </c>
      <c r="W141" s="263">
        <f t="shared" si="4"/>
        <v>71.729139116242038</v>
      </c>
      <c r="DA141" s="70"/>
    </row>
    <row r="142" spans="1:105" ht="12" customHeight="1" x14ac:dyDescent="0.25">
      <c r="A142" s="60" t="s">
        <v>626</v>
      </c>
      <c r="B142" s="264">
        <v>2.842493294642086</v>
      </c>
      <c r="C142" s="264">
        <v>1.7253669578107911</v>
      </c>
      <c r="D142" s="264">
        <v>1.3808924025420399</v>
      </c>
      <c r="E142" s="264">
        <v>1.3199953117476519</v>
      </c>
      <c r="F142" s="264">
        <v>1.324407988313991</v>
      </c>
      <c r="G142" s="264">
        <v>2.027323092808655</v>
      </c>
      <c r="H142" s="264">
        <v>2.0631196432933891</v>
      </c>
      <c r="I142" s="264">
        <v>1.968865595090266</v>
      </c>
      <c r="J142" s="264">
        <v>2.2283766320738949</v>
      </c>
      <c r="K142" s="264">
        <v>1.624249234899291</v>
      </c>
      <c r="L142" s="264">
        <v>2.0602462683531249</v>
      </c>
      <c r="M142" s="264">
        <v>1.7715140068696591</v>
      </c>
      <c r="N142" s="264">
        <v>1.92064378109542</v>
      </c>
      <c r="O142" s="264">
        <v>1.9302856675513209</v>
      </c>
      <c r="P142" s="264">
        <v>2.1858504975796529</v>
      </c>
      <c r="Q142" s="264">
        <v>2.1601560045254322</v>
      </c>
      <c r="R142" s="264">
        <v>2.541904664231371</v>
      </c>
      <c r="S142" s="264">
        <v>2.6505253903068469</v>
      </c>
      <c r="T142" s="264">
        <v>2.70984869308931</v>
      </c>
      <c r="U142" s="264">
        <v>2.7302619443687202</v>
      </c>
      <c r="V142" s="264">
        <v>2.691596622532606</v>
      </c>
      <c r="W142" s="264">
        <v>2.7032034981616602</v>
      </c>
      <c r="DA142" s="72" t="s">
        <v>920</v>
      </c>
    </row>
    <row r="143" spans="1:105" ht="12" customHeight="1" x14ac:dyDescent="0.25">
      <c r="A143" s="59" t="s">
        <v>33</v>
      </c>
      <c r="B143" s="232">
        <v>1.402006834075133</v>
      </c>
      <c r="C143" s="232">
        <v>0.5803584357659286</v>
      </c>
      <c r="D143" s="232">
        <v>0.7249134948525171</v>
      </c>
      <c r="E143" s="232">
        <v>0.72280478188603958</v>
      </c>
      <c r="F143" s="232">
        <v>0.69519231953980853</v>
      </c>
      <c r="G143" s="232">
        <v>1.0273628401775781</v>
      </c>
      <c r="H143" s="232">
        <v>1.1309778094956691</v>
      </c>
      <c r="I143" s="232">
        <v>1.1001277912845859</v>
      </c>
      <c r="J143" s="232">
        <v>1.119328321395658</v>
      </c>
      <c r="K143" s="232">
        <v>0.82356573482783435</v>
      </c>
      <c r="L143" s="232">
        <v>1.1560074922971151</v>
      </c>
      <c r="M143" s="232">
        <v>0.99488155533576794</v>
      </c>
      <c r="N143" s="232">
        <v>1.1481698906603779</v>
      </c>
      <c r="O143" s="232">
        <v>1.1760885567706389</v>
      </c>
      <c r="P143" s="232">
        <v>1.3526857928986999</v>
      </c>
      <c r="Q143" s="232">
        <v>1.0970482256047021</v>
      </c>
      <c r="R143" s="232">
        <v>1.0977045400889609</v>
      </c>
      <c r="S143" s="232">
        <v>1.2811703600921429</v>
      </c>
      <c r="T143" s="232">
        <v>1.282309480776284</v>
      </c>
      <c r="U143" s="232">
        <v>1.275115616368748</v>
      </c>
      <c r="V143" s="232">
        <v>1.181404237712766</v>
      </c>
      <c r="W143" s="232">
        <v>1.3671742132936131</v>
      </c>
      <c r="DA143" s="71" t="s">
        <v>921</v>
      </c>
    </row>
    <row r="144" spans="1:105" ht="12" customHeight="1" x14ac:dyDescent="0.25">
      <c r="A144" s="59" t="s">
        <v>160</v>
      </c>
      <c r="B144" s="232">
        <v>0.83743803526580651</v>
      </c>
      <c r="C144" s="232">
        <v>0.61702799000316622</v>
      </c>
      <c r="D144" s="232">
        <v>0.25695248852123609</v>
      </c>
      <c r="E144" s="232">
        <v>0.25618691692058498</v>
      </c>
      <c r="F144" s="232">
        <v>0.24646910138855119</v>
      </c>
      <c r="G144" s="232">
        <v>0.61766641141874301</v>
      </c>
      <c r="H144" s="232">
        <v>0.49726305933935683</v>
      </c>
      <c r="I144" s="232">
        <v>0.3273925101068072</v>
      </c>
      <c r="J144" s="232">
        <v>0.52172523985601527</v>
      </c>
      <c r="K144" s="232">
        <v>0.3201493422764865</v>
      </c>
      <c r="L144" s="232">
        <v>0.40147394263492331</v>
      </c>
      <c r="M144" s="232">
        <v>0.40004857592497628</v>
      </c>
      <c r="N144" s="232">
        <v>0.39287233769594282</v>
      </c>
      <c r="O144" s="232">
        <v>0.38882041335073769</v>
      </c>
      <c r="P144" s="232">
        <v>0.49050499173178208</v>
      </c>
      <c r="Q144" s="232">
        <v>0.64371134212136871</v>
      </c>
      <c r="R144" s="232">
        <v>1.014814637459647</v>
      </c>
      <c r="S144" s="232">
        <v>1.056586479385611</v>
      </c>
      <c r="T144" s="232">
        <v>0.98749055518566464</v>
      </c>
      <c r="U144" s="232">
        <v>0.99571591732599585</v>
      </c>
      <c r="V144" s="232">
        <v>1.0762922592451389</v>
      </c>
      <c r="W144" s="232">
        <v>0.8430589369121726</v>
      </c>
      <c r="DA144" s="71" t="s">
        <v>922</v>
      </c>
    </row>
    <row r="145" spans="1:105" ht="12" customHeight="1" x14ac:dyDescent="0.25">
      <c r="A145" s="59" t="s">
        <v>162</v>
      </c>
      <c r="B145" s="232">
        <v>0.60304842530114566</v>
      </c>
      <c r="C145" s="232">
        <v>0.52798053204169637</v>
      </c>
      <c r="D145" s="232">
        <v>0.39902641916828641</v>
      </c>
      <c r="E145" s="232">
        <v>0.34100361294102771</v>
      </c>
      <c r="F145" s="232">
        <v>0.38274656738563112</v>
      </c>
      <c r="G145" s="232">
        <v>0.38229384121233378</v>
      </c>
      <c r="H145" s="232">
        <v>0.43487877445836293</v>
      </c>
      <c r="I145" s="232">
        <v>0.54134529369887363</v>
      </c>
      <c r="J145" s="232">
        <v>0.58732307082222157</v>
      </c>
      <c r="K145" s="232">
        <v>0.48053415779497022</v>
      </c>
      <c r="L145" s="232">
        <v>0.50276483342108635</v>
      </c>
      <c r="M145" s="232">
        <v>0.37658387560891499</v>
      </c>
      <c r="N145" s="232">
        <v>0.37960155273909868</v>
      </c>
      <c r="O145" s="232">
        <v>0.36537669742994372</v>
      </c>
      <c r="P145" s="232">
        <v>0.34265971294917019</v>
      </c>
      <c r="Q145" s="232">
        <v>0.41939643679936123</v>
      </c>
      <c r="R145" s="232">
        <v>0.42938548668276222</v>
      </c>
      <c r="S145" s="232">
        <v>0.31276855082909238</v>
      </c>
      <c r="T145" s="232">
        <v>0.44004865712736158</v>
      </c>
      <c r="U145" s="232">
        <v>0.45943041067397578</v>
      </c>
      <c r="V145" s="232">
        <v>0.43390012557470081</v>
      </c>
      <c r="W145" s="232">
        <v>0.4929703479558748</v>
      </c>
      <c r="DA145" s="71" t="s">
        <v>923</v>
      </c>
    </row>
    <row r="146" spans="1:105" ht="12" customHeight="1" x14ac:dyDescent="0.25">
      <c r="A146" s="60" t="s">
        <v>631</v>
      </c>
      <c r="B146" s="264">
        <v>58.457279348649031</v>
      </c>
      <c r="C146" s="264">
        <v>60.573764495936757</v>
      </c>
      <c r="D146" s="264">
        <v>62.532379826548251</v>
      </c>
      <c r="E146" s="264">
        <v>59.960693172097677</v>
      </c>
      <c r="F146" s="264">
        <v>60.307936329967923</v>
      </c>
      <c r="G146" s="264">
        <v>70.192014950816827</v>
      </c>
      <c r="H146" s="264">
        <v>68.229294008645297</v>
      </c>
      <c r="I146" s="264">
        <v>70.325535659767098</v>
      </c>
      <c r="J146" s="264">
        <v>67.920361105246712</v>
      </c>
      <c r="K146" s="264">
        <v>60.398787898206862</v>
      </c>
      <c r="L146" s="264">
        <v>57.797819933309462</v>
      </c>
      <c r="M146" s="264">
        <v>63.892863777527758</v>
      </c>
      <c r="N146" s="264">
        <v>67.573756517986794</v>
      </c>
      <c r="O146" s="264">
        <v>65.807470424093069</v>
      </c>
      <c r="P146" s="264">
        <v>71.550628076177176</v>
      </c>
      <c r="Q146" s="264">
        <v>68.645625088191082</v>
      </c>
      <c r="R146" s="264">
        <v>66.186675445657329</v>
      </c>
      <c r="S146" s="264">
        <v>66.282763550094131</v>
      </c>
      <c r="T146" s="264">
        <v>67.405748105529113</v>
      </c>
      <c r="U146" s="264">
        <v>65.49663731935641</v>
      </c>
      <c r="V146" s="264">
        <v>68.174791510558464</v>
      </c>
      <c r="W146" s="264">
        <v>69.025935618080382</v>
      </c>
      <c r="DA146" s="72" t="s">
        <v>924</v>
      </c>
    </row>
    <row r="147" spans="1:105" ht="12" customHeight="1" x14ac:dyDescent="0.25">
      <c r="A147" s="64" t="s">
        <v>30</v>
      </c>
      <c r="B147" s="231">
        <v>40.99706983668186</v>
      </c>
      <c r="C147" s="231">
        <v>44.173744618286143</v>
      </c>
      <c r="D147" s="231">
        <v>50.168327684649931</v>
      </c>
      <c r="E147" s="231">
        <v>45.484446734959562</v>
      </c>
      <c r="F147" s="231">
        <v>46.792612748472877</v>
      </c>
      <c r="G147" s="231">
        <v>48.690846352823257</v>
      </c>
      <c r="H147" s="231">
        <v>46.557924727689667</v>
      </c>
      <c r="I147" s="231">
        <v>50.138746068616193</v>
      </c>
      <c r="J147" s="231">
        <v>50.746694054676581</v>
      </c>
      <c r="K147" s="231">
        <v>47.260497667074389</v>
      </c>
      <c r="L147" s="231">
        <v>39.88496292610251</v>
      </c>
      <c r="M147" s="231">
        <v>43.686094681145157</v>
      </c>
      <c r="N147" s="231">
        <v>46.600020847109207</v>
      </c>
      <c r="O147" s="231">
        <v>40.998236337181048</v>
      </c>
      <c r="P147" s="231">
        <v>42.753731430284901</v>
      </c>
      <c r="Q147" s="231">
        <v>40.78119716806637</v>
      </c>
      <c r="R147" s="231">
        <v>39.371782322268487</v>
      </c>
      <c r="S147" s="231">
        <v>41.175786455628597</v>
      </c>
      <c r="T147" s="231">
        <v>39.773998295223272</v>
      </c>
      <c r="U147" s="231">
        <v>38.072362510703769</v>
      </c>
      <c r="V147" s="231">
        <v>41.703681059449913</v>
      </c>
      <c r="W147" s="231">
        <v>39.907639336158731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6.2749922655821502</v>
      </c>
      <c r="C149" s="231">
        <v>3.7482495304412229</v>
      </c>
      <c r="D149" s="231">
        <v>5.1756422108130478</v>
      </c>
      <c r="E149" s="231">
        <v>5.1798745914765361</v>
      </c>
      <c r="F149" s="231">
        <v>5.6593231037930671</v>
      </c>
      <c r="G149" s="231">
        <v>8.3501032248488229</v>
      </c>
      <c r="H149" s="231">
        <v>9.1849643410025266</v>
      </c>
      <c r="I149" s="231">
        <v>9.135187682484025</v>
      </c>
      <c r="J149" s="231">
        <v>7.2936635475736953</v>
      </c>
      <c r="K149" s="231">
        <v>5.2135255453831517</v>
      </c>
      <c r="L149" s="231">
        <v>6.4911159196283927</v>
      </c>
      <c r="M149" s="231">
        <v>7.8631737148158978</v>
      </c>
      <c r="N149" s="231">
        <v>8.5431666854112827</v>
      </c>
      <c r="O149" s="231">
        <v>8.4729148314164995</v>
      </c>
      <c r="P149" s="231">
        <v>8.7006582591845838</v>
      </c>
      <c r="Q149" s="231">
        <v>6.7698400405683028</v>
      </c>
      <c r="R149" s="231">
        <v>6.9225348077377573</v>
      </c>
      <c r="S149" s="231">
        <v>8.4079537817374153</v>
      </c>
      <c r="T149" s="231">
        <v>8.2659106912111469</v>
      </c>
      <c r="U149" s="231">
        <v>7.3273432819542803</v>
      </c>
      <c r="V149" s="231">
        <v>6.7986042805873499</v>
      </c>
      <c r="W149" s="231">
        <v>7.6151179035079517</v>
      </c>
      <c r="DA149" s="73" t="s">
        <v>927</v>
      </c>
    </row>
    <row r="150" spans="1:105" ht="12" customHeight="1" x14ac:dyDescent="0.25">
      <c r="A150" s="64" t="s">
        <v>160</v>
      </c>
      <c r="B150" s="231">
        <v>3.748139500092933</v>
      </c>
      <c r="C150" s="231">
        <v>3.985080135427296</v>
      </c>
      <c r="D150" s="231">
        <v>1.8345556472700659</v>
      </c>
      <c r="E150" s="231">
        <v>1.835926013332424</v>
      </c>
      <c r="F150" s="231">
        <v>2.006420727983131</v>
      </c>
      <c r="G150" s="231">
        <v>5.0202110609499613</v>
      </c>
      <c r="H150" s="231">
        <v>4.0384023716314177</v>
      </c>
      <c r="I150" s="231">
        <v>2.7185860127876378</v>
      </c>
      <c r="J150" s="231">
        <v>3.3996176912974509</v>
      </c>
      <c r="K150" s="231">
        <v>2.026683121590775</v>
      </c>
      <c r="L150" s="231">
        <v>2.2543226732683959</v>
      </c>
      <c r="M150" s="231">
        <v>3.161835124987479</v>
      </c>
      <c r="N150" s="231">
        <v>2.9232380106163451</v>
      </c>
      <c r="O150" s="231">
        <v>2.8011855298405388</v>
      </c>
      <c r="P150" s="231">
        <v>3.1549945522359728</v>
      </c>
      <c r="Q150" s="231">
        <v>3.9723165461200538</v>
      </c>
      <c r="R150" s="231">
        <v>6.3998001234893724</v>
      </c>
      <c r="S150" s="231">
        <v>6.9340741573540106</v>
      </c>
      <c r="T150" s="231">
        <v>6.3654748404712764</v>
      </c>
      <c r="U150" s="231">
        <v>5.7217967091728239</v>
      </c>
      <c r="V150" s="231">
        <v>6.1937183965359033</v>
      </c>
      <c r="W150" s="231">
        <v>4.6958120931246077</v>
      </c>
      <c r="DA150" s="73" t="s">
        <v>928</v>
      </c>
    </row>
    <row r="151" spans="1:105" ht="12" customHeight="1" x14ac:dyDescent="0.25">
      <c r="A151" s="64" t="s">
        <v>70</v>
      </c>
      <c r="B151" s="231">
        <v>4.7380008854917177</v>
      </c>
      <c r="C151" s="231">
        <v>5.2567237852656881</v>
      </c>
      <c r="D151" s="231">
        <v>2.504937836622938</v>
      </c>
      <c r="E151" s="231">
        <v>5.0166933910878058</v>
      </c>
      <c r="F151" s="231">
        <v>2.7337707414477679</v>
      </c>
      <c r="G151" s="231">
        <v>5.0236823263020494</v>
      </c>
      <c r="H151" s="231">
        <v>4.9162391663145941</v>
      </c>
      <c r="I151" s="231">
        <v>3.8378191576946961</v>
      </c>
      <c r="J151" s="231">
        <v>2.6533256092341722</v>
      </c>
      <c r="K151" s="231">
        <v>2.856093534366388</v>
      </c>
      <c r="L151" s="231">
        <v>3.126776448669474</v>
      </c>
      <c r="M151" s="231">
        <v>2.666422954837361</v>
      </c>
      <c r="N151" s="231">
        <v>2.540359187747844</v>
      </c>
      <c r="O151" s="231">
        <v>2.524491424200217</v>
      </c>
      <c r="P151" s="231">
        <v>1.2384049979311449</v>
      </c>
      <c r="Q151" s="231">
        <v>1.935921701301085</v>
      </c>
      <c r="R151" s="231">
        <v>2.1288449414617698</v>
      </c>
      <c r="S151" s="231">
        <v>1.613942720759485</v>
      </c>
      <c r="T151" s="231">
        <v>1.799358430826218</v>
      </c>
      <c r="U151" s="231">
        <v>2.25908935060751</v>
      </c>
      <c r="V151" s="231">
        <v>1.716736311221482</v>
      </c>
      <c r="W151" s="231">
        <v>2.3370748805415449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3.2175592124623358</v>
      </c>
      <c r="M152" s="231">
        <v>3.5389584391222311</v>
      </c>
      <c r="N152" s="231">
        <v>4.1424774631603603</v>
      </c>
      <c r="O152" s="231">
        <v>8.3783527337297219</v>
      </c>
      <c r="P152" s="231">
        <v>13.49880514504139</v>
      </c>
      <c r="Q152" s="231">
        <v>12.598271255588999</v>
      </c>
      <c r="R152" s="231">
        <v>8.6558480019528172</v>
      </c>
      <c r="S152" s="231">
        <v>6.0983961013854957</v>
      </c>
      <c r="T152" s="231">
        <v>8.3644028637810894</v>
      </c>
      <c r="U152" s="231">
        <v>9.4759677437981118</v>
      </c>
      <c r="V152" s="231">
        <v>9.2650947421829937</v>
      </c>
      <c r="W152" s="231">
        <v>11.7244618783307</v>
      </c>
      <c r="DA152" s="73" t="s">
        <v>930</v>
      </c>
    </row>
    <row r="153" spans="1:105" ht="12" customHeight="1" x14ac:dyDescent="0.25">
      <c r="A153" s="64" t="s">
        <v>162</v>
      </c>
      <c r="B153" s="231">
        <v>2.6990768608003761</v>
      </c>
      <c r="C153" s="231">
        <v>3.4099664265164078</v>
      </c>
      <c r="D153" s="231">
        <v>2.848916447192269</v>
      </c>
      <c r="E153" s="231">
        <v>2.4437524412413469</v>
      </c>
      <c r="F153" s="231">
        <v>3.1158090082710652</v>
      </c>
      <c r="G153" s="231">
        <v>3.1071719858927231</v>
      </c>
      <c r="H153" s="231">
        <v>3.5317634020070838</v>
      </c>
      <c r="I153" s="231">
        <v>4.4951967381845526</v>
      </c>
      <c r="J153" s="231">
        <v>3.827060202464823</v>
      </c>
      <c r="K153" s="231">
        <v>3.0419880297921571</v>
      </c>
      <c r="L153" s="231">
        <v>2.8230827531783418</v>
      </c>
      <c r="M153" s="231">
        <v>2.9763788626196259</v>
      </c>
      <c r="N153" s="231">
        <v>2.8244943239417539</v>
      </c>
      <c r="O153" s="231">
        <v>2.632289567725036</v>
      </c>
      <c r="P153" s="231">
        <v>2.20403369149918</v>
      </c>
      <c r="Q153" s="231">
        <v>2.5880783765462758</v>
      </c>
      <c r="R153" s="231">
        <v>2.7078652487471202</v>
      </c>
      <c r="S153" s="231">
        <v>2.0526103332291141</v>
      </c>
      <c r="T153" s="231">
        <v>2.8366029840161189</v>
      </c>
      <c r="U153" s="231">
        <v>2.6400777231199162</v>
      </c>
      <c r="V153" s="231">
        <v>2.4969567205808181</v>
      </c>
      <c r="W153" s="231">
        <v>2.745829526416848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238.20426464050001</v>
      </c>
      <c r="C158" s="281">
        <v>236.29666503219701</v>
      </c>
      <c r="D158" s="281">
        <v>244.37215579529101</v>
      </c>
      <c r="E158" s="281">
        <v>236.24962192865101</v>
      </c>
      <c r="F158" s="281">
        <v>245.19549440606599</v>
      </c>
      <c r="G158" s="281">
        <v>244.137382335495</v>
      </c>
      <c r="H158" s="281">
        <v>224.49903805058199</v>
      </c>
      <c r="I158" s="281">
        <v>249.24019252119999</v>
      </c>
      <c r="J158" s="281">
        <v>282.14083456403398</v>
      </c>
      <c r="K158" s="281">
        <v>265.38513548426999</v>
      </c>
      <c r="L158" s="281">
        <v>254.59879786242701</v>
      </c>
      <c r="M158" s="281">
        <v>249.26491675681601</v>
      </c>
      <c r="N158" s="281">
        <v>292.486746188322</v>
      </c>
      <c r="O158" s="281">
        <v>293.69076860000013</v>
      </c>
      <c r="P158" s="281">
        <v>274.92750260000003</v>
      </c>
      <c r="Q158" s="281">
        <v>294.51294051859838</v>
      </c>
      <c r="R158" s="281">
        <v>262.61780091144777</v>
      </c>
      <c r="S158" s="281">
        <v>319.81805333195479</v>
      </c>
      <c r="T158" s="281">
        <v>346.90004542776649</v>
      </c>
      <c r="U158" s="281">
        <v>305.08493016815351</v>
      </c>
      <c r="V158" s="281">
        <v>315.26515050926918</v>
      </c>
      <c r="W158" s="281">
        <v>278.08470522055399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0.99999999999999989</v>
      </c>
      <c r="E171" s="234">
        <f t="shared" si="13"/>
        <v>0.99999999999999989</v>
      </c>
      <c r="F171" s="234">
        <f t="shared" si="13"/>
        <v>1</v>
      </c>
      <c r="G171" s="234">
        <f t="shared" si="13"/>
        <v>1</v>
      </c>
      <c r="H171" s="234">
        <f t="shared" si="13"/>
        <v>0.99999999999999989</v>
      </c>
      <c r="I171" s="234">
        <f t="shared" si="13"/>
        <v>1</v>
      </c>
      <c r="J171" s="234">
        <f t="shared" si="13"/>
        <v>0.99999999999999989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1</v>
      </c>
      <c r="O171" s="234">
        <f t="shared" si="13"/>
        <v>1</v>
      </c>
      <c r="P171" s="234">
        <f t="shared" si="13"/>
        <v>0.99999999999999989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1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6.9413535809102506E-4</v>
      </c>
      <c r="C176" s="302">
        <f t="shared" si="18"/>
        <v>4.0244104994243107E-4</v>
      </c>
      <c r="D176" s="302">
        <f t="shared" si="18"/>
        <v>2.1968377215235318E-4</v>
      </c>
      <c r="E176" s="302">
        <f t="shared" si="18"/>
        <v>2.1424345792507197E-4</v>
      </c>
      <c r="F176" s="302">
        <f t="shared" si="18"/>
        <v>2.1201253249103028E-4</v>
      </c>
      <c r="G176" s="302">
        <f t="shared" si="18"/>
        <v>3.1853116554268025E-4</v>
      </c>
      <c r="H176" s="302">
        <f t="shared" si="18"/>
        <v>3.0367100801920502E-4</v>
      </c>
      <c r="I176" s="302">
        <f t="shared" si="18"/>
        <v>2.7759869976185707E-4</v>
      </c>
      <c r="J176" s="302">
        <f t="shared" si="18"/>
        <v>5.1177352627838934E-4</v>
      </c>
      <c r="K176" s="302">
        <f t="shared" si="18"/>
        <v>2.9028164582102723E-4</v>
      </c>
      <c r="L176" s="302">
        <f t="shared" si="18"/>
        <v>3.5764953778694652E-4</v>
      </c>
      <c r="M176" s="302">
        <f t="shared" si="18"/>
        <v>2.6491178098587455E-4</v>
      </c>
      <c r="N176" s="302">
        <f t="shared" si="18"/>
        <v>2.3648190407612026E-4</v>
      </c>
      <c r="O176" s="302">
        <f t="shared" si="18"/>
        <v>2.4397002454543321E-4</v>
      </c>
      <c r="P176" s="302">
        <f t="shared" si="18"/>
        <v>2.5608973724558411E-4</v>
      </c>
      <c r="Q176" s="302">
        <f t="shared" si="18"/>
        <v>3.5444395153798113E-4</v>
      </c>
      <c r="R176" s="302">
        <f t="shared" si="18"/>
        <v>4.6711334215114624E-4</v>
      </c>
      <c r="S176" s="302">
        <f t="shared" si="18"/>
        <v>4.0137863518247235E-4</v>
      </c>
      <c r="T176" s="302">
        <f t="shared" si="18"/>
        <v>4.5210465762622203E-4</v>
      </c>
      <c r="U176" s="302">
        <f t="shared" si="18"/>
        <v>5.189863081688956E-4</v>
      </c>
      <c r="V176" s="302">
        <f t="shared" si="18"/>
        <v>4.8485948843743674E-4</v>
      </c>
      <c r="W176" s="302">
        <f t="shared" si="18"/>
        <v>4.5997686715191279E-4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8.6482384367244758E-2</v>
      </c>
      <c r="C178" s="303">
        <f t="shared" si="20"/>
        <v>4.430737858077833E-2</v>
      </c>
      <c r="D178" s="303">
        <f t="shared" si="20"/>
        <v>2.9178098411306169E-2</v>
      </c>
      <c r="E178" s="303">
        <f t="shared" si="20"/>
        <v>3.5778374854775169E-2</v>
      </c>
      <c r="F178" s="303">
        <f t="shared" si="20"/>
        <v>2.8208616132771688E-2</v>
      </c>
      <c r="G178" s="303">
        <f t="shared" si="20"/>
        <v>4.1438275184050279E-2</v>
      </c>
      <c r="H178" s="303">
        <f t="shared" si="20"/>
        <v>4.2452920247255513E-2</v>
      </c>
      <c r="I178" s="303">
        <f t="shared" si="20"/>
        <v>3.8309704738517511E-2</v>
      </c>
      <c r="J178" s="303">
        <f t="shared" si="20"/>
        <v>5.9560775611899416E-2</v>
      </c>
      <c r="K178" s="303">
        <f t="shared" si="20"/>
        <v>3.7090314225797123E-2</v>
      </c>
      <c r="L178" s="303">
        <f t="shared" si="20"/>
        <v>4.9209769157970595E-2</v>
      </c>
      <c r="M178" s="303">
        <f t="shared" si="20"/>
        <v>3.5494014834890876E-2</v>
      </c>
      <c r="N178" s="303">
        <f t="shared" si="20"/>
        <v>3.3917305495076183E-2</v>
      </c>
      <c r="O178" s="303">
        <f t="shared" si="20"/>
        <v>3.5908405716909918E-2</v>
      </c>
      <c r="P178" s="303">
        <f t="shared" si="20"/>
        <v>3.5589287110851568E-2</v>
      </c>
      <c r="Q178" s="303">
        <f t="shared" si="20"/>
        <v>4.0420746812974827E-2</v>
      </c>
      <c r="R178" s="303">
        <f t="shared" si="20"/>
        <v>4.5653883200327781E-2</v>
      </c>
      <c r="S178" s="303">
        <f t="shared" si="20"/>
        <v>4.1386224151201877E-2</v>
      </c>
      <c r="T178" s="303">
        <f t="shared" si="20"/>
        <v>4.6134779894890232E-2</v>
      </c>
      <c r="U178" s="303">
        <f t="shared" si="20"/>
        <v>5.3685150862042119E-2</v>
      </c>
      <c r="V178" s="303">
        <f t="shared" si="20"/>
        <v>4.6929483168313156E-2</v>
      </c>
      <c r="W178" s="303">
        <f t="shared" si="20"/>
        <v>5.1606183115001987E-2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8.6482384367244758E-2</v>
      </c>
      <c r="C179" s="304">
        <f t="shared" si="21"/>
        <v>4.430737858077833E-2</v>
      </c>
      <c r="D179" s="304">
        <f t="shared" si="21"/>
        <v>2.9178098411306169E-2</v>
      </c>
      <c r="E179" s="304">
        <f t="shared" si="21"/>
        <v>3.5778374854775169E-2</v>
      </c>
      <c r="F179" s="304">
        <f t="shared" si="21"/>
        <v>2.8208616132771688E-2</v>
      </c>
      <c r="G179" s="304">
        <f t="shared" si="21"/>
        <v>4.1438275184050279E-2</v>
      </c>
      <c r="H179" s="304">
        <f t="shared" si="21"/>
        <v>4.2452920247255513E-2</v>
      </c>
      <c r="I179" s="304">
        <f t="shared" si="21"/>
        <v>3.8309704738517511E-2</v>
      </c>
      <c r="J179" s="304">
        <f t="shared" si="21"/>
        <v>5.9560775611899416E-2</v>
      </c>
      <c r="K179" s="304">
        <f t="shared" si="21"/>
        <v>3.7090314225797123E-2</v>
      </c>
      <c r="L179" s="304">
        <f t="shared" si="21"/>
        <v>4.9209769157970595E-2</v>
      </c>
      <c r="M179" s="304">
        <f t="shared" si="21"/>
        <v>3.5494014834890876E-2</v>
      </c>
      <c r="N179" s="304">
        <f t="shared" si="21"/>
        <v>3.3917305495076183E-2</v>
      </c>
      <c r="O179" s="304">
        <f t="shared" si="21"/>
        <v>3.5908405716909918E-2</v>
      </c>
      <c r="P179" s="304">
        <f t="shared" si="21"/>
        <v>3.5589287110851568E-2</v>
      </c>
      <c r="Q179" s="304">
        <f t="shared" si="21"/>
        <v>4.0420746812974827E-2</v>
      </c>
      <c r="R179" s="304">
        <f t="shared" si="21"/>
        <v>4.5653883200327781E-2</v>
      </c>
      <c r="S179" s="304">
        <f t="shared" si="21"/>
        <v>4.1386224151201877E-2</v>
      </c>
      <c r="T179" s="304">
        <f t="shared" si="21"/>
        <v>4.6134779894890232E-2</v>
      </c>
      <c r="U179" s="304">
        <f t="shared" si="21"/>
        <v>5.3685150862042119E-2</v>
      </c>
      <c r="V179" s="304">
        <f t="shared" si="21"/>
        <v>4.6929483168313156E-2</v>
      </c>
      <c r="W179" s="304">
        <f t="shared" si="21"/>
        <v>5.1606183115001987E-2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9.5200373225818272E-2</v>
      </c>
      <c r="C181" s="303">
        <f t="shared" si="23"/>
        <v>7.424734399329895E-2</v>
      </c>
      <c r="D181" s="303">
        <f t="shared" si="23"/>
        <v>7.1621759808906352E-2</v>
      </c>
      <c r="E181" s="303">
        <f t="shared" si="23"/>
        <v>7.3479944058754174E-2</v>
      </c>
      <c r="F181" s="303">
        <f t="shared" si="23"/>
        <v>6.9601368022869328E-2</v>
      </c>
      <c r="G181" s="303">
        <f t="shared" si="23"/>
        <v>7.6329949683636406E-2</v>
      </c>
      <c r="H181" s="303">
        <f t="shared" si="23"/>
        <v>7.5506142401938398E-2</v>
      </c>
      <c r="I181" s="303">
        <f t="shared" si="23"/>
        <v>7.6299142025667954E-2</v>
      </c>
      <c r="J181" s="303">
        <f t="shared" si="23"/>
        <v>0.10637715061016902</v>
      </c>
      <c r="K181" s="303">
        <f t="shared" si="23"/>
        <v>7.4513393232026506E-2</v>
      </c>
      <c r="L181" s="303">
        <f t="shared" si="23"/>
        <v>7.6583286329443473E-2</v>
      </c>
      <c r="M181" s="303">
        <f t="shared" si="23"/>
        <v>7.3755358272126495E-2</v>
      </c>
      <c r="N181" s="303">
        <f t="shared" si="23"/>
        <v>6.9533046690274269E-2</v>
      </c>
      <c r="O181" s="303">
        <f t="shared" si="23"/>
        <v>7.1285653516085415E-2</v>
      </c>
      <c r="P181" s="303">
        <f t="shared" si="23"/>
        <v>7.3188812496847694E-2</v>
      </c>
      <c r="Q181" s="303">
        <f t="shared" si="23"/>
        <v>7.728284732043221E-2</v>
      </c>
      <c r="R181" s="303">
        <f t="shared" si="23"/>
        <v>7.3156213228768516E-2</v>
      </c>
      <c r="S181" s="303">
        <f t="shared" si="23"/>
        <v>6.5869222967868832E-2</v>
      </c>
      <c r="T181" s="303">
        <f t="shared" si="23"/>
        <v>7.2483499178398955E-2</v>
      </c>
      <c r="U181" s="303">
        <f t="shared" si="23"/>
        <v>7.9102872620058981E-2</v>
      </c>
      <c r="V181" s="303">
        <f t="shared" si="23"/>
        <v>7.4563192051246785E-2</v>
      </c>
      <c r="W181" s="303">
        <f t="shared" si="23"/>
        <v>7.9902268475313953E-2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7.110953002054483E-3</v>
      </c>
      <c r="C182" s="304">
        <f t="shared" si="24"/>
        <v>3.4620656261549086E-3</v>
      </c>
      <c r="D182" s="304">
        <f t="shared" si="24"/>
        <v>2.630513165568307E-3</v>
      </c>
      <c r="E182" s="304">
        <f t="shared" si="24"/>
        <v>2.6907976467295995E-3</v>
      </c>
      <c r="F182" s="304">
        <f t="shared" si="24"/>
        <v>2.5459657479901827E-3</v>
      </c>
      <c r="G182" s="304">
        <f t="shared" si="24"/>
        <v>3.614373457560808E-3</v>
      </c>
      <c r="H182" s="304">
        <f t="shared" si="24"/>
        <v>3.7313472967049799E-3</v>
      </c>
      <c r="I182" s="304">
        <f t="shared" si="24"/>
        <v>3.5094912520481723E-3</v>
      </c>
      <c r="J182" s="304">
        <f t="shared" si="24"/>
        <v>5.6306476560987542E-3</v>
      </c>
      <c r="K182" s="304">
        <f t="shared" si="24"/>
        <v>3.30056066656274E-3</v>
      </c>
      <c r="L182" s="304">
        <f t="shared" si="24"/>
        <v>4.369390563985491E-3</v>
      </c>
      <c r="M182" s="304">
        <f t="shared" si="24"/>
        <v>3.3513705857690589E-3</v>
      </c>
      <c r="N182" s="304">
        <f t="shared" si="24"/>
        <v>3.2250996669059267E-3</v>
      </c>
      <c r="O182" s="304">
        <f t="shared" si="24"/>
        <v>3.4012102201510866E-3</v>
      </c>
      <c r="P182" s="304">
        <f t="shared" si="24"/>
        <v>3.6296556132162723E-3</v>
      </c>
      <c r="Q182" s="304">
        <f t="shared" si="24"/>
        <v>3.9265823170642686E-3</v>
      </c>
      <c r="R182" s="304">
        <f t="shared" si="24"/>
        <v>4.4590961330499791E-3</v>
      </c>
      <c r="S182" s="304">
        <f t="shared" si="24"/>
        <v>4.1716048559560601E-3</v>
      </c>
      <c r="T182" s="304">
        <f t="shared" si="24"/>
        <v>4.6102488426929458E-3</v>
      </c>
      <c r="U182" s="304">
        <f t="shared" si="24"/>
        <v>5.1745123294533258E-3</v>
      </c>
      <c r="V182" s="304">
        <f t="shared" si="24"/>
        <v>4.6617611776496662E-3</v>
      </c>
      <c r="W182" s="304">
        <f t="shared" si="24"/>
        <v>4.9444715197215867E-3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8.8089420223763773E-2</v>
      </c>
      <c r="C183" s="304">
        <f t="shared" si="25"/>
        <v>7.0785278367144044E-2</v>
      </c>
      <c r="D183" s="304">
        <f t="shared" si="25"/>
        <v>6.8991246643338042E-2</v>
      </c>
      <c r="E183" s="304">
        <f t="shared" si="25"/>
        <v>7.0789146412024564E-2</v>
      </c>
      <c r="F183" s="304">
        <f t="shared" si="25"/>
        <v>6.7055402274879147E-2</v>
      </c>
      <c r="G183" s="304">
        <f t="shared" si="25"/>
        <v>7.2715576226075593E-2</v>
      </c>
      <c r="H183" s="304">
        <f t="shared" si="25"/>
        <v>7.1774795105233408E-2</v>
      </c>
      <c r="I183" s="304">
        <f t="shared" si="25"/>
        <v>7.2789650773619777E-2</v>
      </c>
      <c r="J183" s="304">
        <f t="shared" si="25"/>
        <v>0.10074650295407026</v>
      </c>
      <c r="K183" s="304">
        <f t="shared" si="25"/>
        <v>7.1212832565463763E-2</v>
      </c>
      <c r="L183" s="304">
        <f t="shared" si="25"/>
        <v>7.2213895765457989E-2</v>
      </c>
      <c r="M183" s="304">
        <f t="shared" si="25"/>
        <v>7.0403987686357444E-2</v>
      </c>
      <c r="N183" s="304">
        <f t="shared" si="25"/>
        <v>6.6307947023368355E-2</v>
      </c>
      <c r="O183" s="304">
        <f t="shared" si="25"/>
        <v>6.7884443295934321E-2</v>
      </c>
      <c r="P183" s="304">
        <f t="shared" si="25"/>
        <v>6.9559156883631415E-2</v>
      </c>
      <c r="Q183" s="304">
        <f t="shared" si="25"/>
        <v>7.3356265003367935E-2</v>
      </c>
      <c r="R183" s="304">
        <f t="shared" si="25"/>
        <v>6.8697117095718546E-2</v>
      </c>
      <c r="S183" s="304">
        <f t="shared" si="25"/>
        <v>6.1697618111912766E-2</v>
      </c>
      <c r="T183" s="304">
        <f t="shared" si="25"/>
        <v>6.7873250335706015E-2</v>
      </c>
      <c r="U183" s="304">
        <f t="shared" si="25"/>
        <v>7.3928360290605663E-2</v>
      </c>
      <c r="V183" s="304">
        <f t="shared" si="25"/>
        <v>6.9901430873597112E-2</v>
      </c>
      <c r="W183" s="304">
        <f t="shared" si="25"/>
        <v>7.4957796955592376E-2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0.817623107048846</v>
      </c>
      <c r="C185" s="312">
        <f t="shared" si="27"/>
        <v>0.88104283637598035</v>
      </c>
      <c r="D185" s="312">
        <f t="shared" si="27"/>
        <v>0.89898045800763504</v>
      </c>
      <c r="E185" s="312">
        <f t="shared" si="27"/>
        <v>0.89052743762854547</v>
      </c>
      <c r="F185" s="312">
        <f t="shared" si="27"/>
        <v>0.90197800331186806</v>
      </c>
      <c r="G185" s="312">
        <f t="shared" si="27"/>
        <v>0.88191324396677062</v>
      </c>
      <c r="H185" s="312">
        <f t="shared" si="27"/>
        <v>0.88173726634278682</v>
      </c>
      <c r="I185" s="312">
        <f t="shared" si="27"/>
        <v>0.88511355453605278</v>
      </c>
      <c r="J185" s="312">
        <f t="shared" si="27"/>
        <v>0.83355030025165311</v>
      </c>
      <c r="K185" s="312">
        <f t="shared" si="27"/>
        <v>0.88810601089635532</v>
      </c>
      <c r="L185" s="312">
        <f t="shared" si="27"/>
        <v>0.87384929497479891</v>
      </c>
      <c r="M185" s="312">
        <f t="shared" si="27"/>
        <v>0.89048571511199681</v>
      </c>
      <c r="N185" s="312">
        <f t="shared" si="27"/>
        <v>0.89631316591057342</v>
      </c>
      <c r="O185" s="312">
        <f t="shared" si="27"/>
        <v>0.89256197074245924</v>
      </c>
      <c r="P185" s="312">
        <f t="shared" si="27"/>
        <v>0.89096581065505509</v>
      </c>
      <c r="Q185" s="312">
        <f t="shared" si="27"/>
        <v>0.88194196191505503</v>
      </c>
      <c r="R185" s="312">
        <f t="shared" si="27"/>
        <v>0.88072279022875266</v>
      </c>
      <c r="S185" s="312">
        <f t="shared" si="27"/>
        <v>0.89234317424574683</v>
      </c>
      <c r="T185" s="312">
        <f t="shared" si="27"/>
        <v>0.88092961626908461</v>
      </c>
      <c r="U185" s="312">
        <f t="shared" si="27"/>
        <v>0.86669299020973001</v>
      </c>
      <c r="V185" s="312">
        <f t="shared" si="27"/>
        <v>0.87802246529200267</v>
      </c>
      <c r="W185" s="312">
        <f t="shared" si="27"/>
        <v>0.86803157154253219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</v>
      </c>
      <c r="C187" s="234">
        <f t="shared" si="28"/>
        <v>1</v>
      </c>
      <c r="D187" s="234">
        <f t="shared" si="28"/>
        <v>0.99999999999999989</v>
      </c>
      <c r="E187" s="234">
        <f t="shared" si="28"/>
        <v>1</v>
      </c>
      <c r="F187" s="234">
        <f t="shared" si="28"/>
        <v>0.99999999999999978</v>
      </c>
      <c r="G187" s="234">
        <f t="shared" si="28"/>
        <v>0.99999999999999989</v>
      </c>
      <c r="H187" s="234">
        <f t="shared" si="28"/>
        <v>1.0000000000000002</v>
      </c>
      <c r="I187" s="234">
        <f t="shared" si="28"/>
        <v>1</v>
      </c>
      <c r="J187" s="234">
        <f t="shared" si="28"/>
        <v>1</v>
      </c>
      <c r="K187" s="234">
        <f t="shared" si="28"/>
        <v>1</v>
      </c>
      <c r="L187" s="234">
        <f t="shared" si="28"/>
        <v>1</v>
      </c>
      <c r="M187" s="234">
        <f t="shared" si="28"/>
        <v>1.0000000000000002</v>
      </c>
      <c r="N187" s="234">
        <f t="shared" si="28"/>
        <v>1</v>
      </c>
      <c r="O187" s="234">
        <f t="shared" si="28"/>
        <v>0.99999999999999989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6.7884300289922463E-4</v>
      </c>
      <c r="C192" s="302">
        <f t="shared" si="33"/>
        <v>5.8684056559133997E-4</v>
      </c>
      <c r="D192" s="302">
        <f t="shared" si="33"/>
        <v>3.6777651979820388E-4</v>
      </c>
      <c r="E192" s="302">
        <f t="shared" si="33"/>
        <v>3.3460136667067046E-4</v>
      </c>
      <c r="F192" s="302">
        <f t="shared" si="33"/>
        <v>3.6577953514758537E-4</v>
      </c>
      <c r="G192" s="302">
        <f t="shared" si="33"/>
        <v>4.6498605055045718E-4</v>
      </c>
      <c r="H192" s="302">
        <f t="shared" si="33"/>
        <v>4.4363516175203478E-4</v>
      </c>
      <c r="I192" s="302">
        <f t="shared" si="33"/>
        <v>4.1430741427160957E-4</v>
      </c>
      <c r="J192" s="302">
        <f t="shared" si="33"/>
        <v>5.3069644343033747E-4</v>
      </c>
      <c r="K192" s="302">
        <f t="shared" si="33"/>
        <v>4.4456365711824266E-4</v>
      </c>
      <c r="L192" s="302">
        <f t="shared" si="33"/>
        <v>4.9373440774109741E-4</v>
      </c>
      <c r="M192" s="302">
        <f t="shared" si="33"/>
        <v>4.133816032751991E-4</v>
      </c>
      <c r="N192" s="302">
        <f t="shared" si="33"/>
        <v>3.8988547549216672E-4</v>
      </c>
      <c r="O192" s="302">
        <f t="shared" si="33"/>
        <v>3.8886388675141983E-4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0.13611044303734629</v>
      </c>
      <c r="C193" s="303">
        <f t="shared" si="34"/>
        <v>0.10397586060102734</v>
      </c>
      <c r="D193" s="303">
        <f t="shared" si="34"/>
        <v>7.861069220353957E-2</v>
      </c>
      <c r="E193" s="303">
        <f t="shared" si="34"/>
        <v>8.9924776095774636E-2</v>
      </c>
      <c r="F193" s="303">
        <f t="shared" si="34"/>
        <v>7.8321007395875303E-2</v>
      </c>
      <c r="G193" s="303">
        <f t="shared" si="34"/>
        <v>9.7348278933961419E-2</v>
      </c>
      <c r="H193" s="303">
        <f t="shared" si="34"/>
        <v>9.9808795160966704E-2</v>
      </c>
      <c r="I193" s="303">
        <f t="shared" si="34"/>
        <v>9.2013742776798094E-2</v>
      </c>
      <c r="J193" s="303">
        <f t="shared" si="34"/>
        <v>9.9395636556728603E-2</v>
      </c>
      <c r="K193" s="303">
        <f t="shared" si="34"/>
        <v>9.1414167043475797E-2</v>
      </c>
      <c r="L193" s="303">
        <f t="shared" si="34"/>
        <v>0.10932655605598313</v>
      </c>
      <c r="M193" s="303">
        <f t="shared" si="34"/>
        <v>8.9134044531224504E-2</v>
      </c>
      <c r="N193" s="303">
        <f t="shared" si="34"/>
        <v>8.9991004648456233E-2</v>
      </c>
      <c r="O193" s="303">
        <f t="shared" si="34"/>
        <v>9.2107687818133957E-2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0.13611044303734629</v>
      </c>
      <c r="C194" s="304">
        <f t="shared" si="35"/>
        <v>0.10397586060102734</v>
      </c>
      <c r="D194" s="304">
        <f t="shared" si="35"/>
        <v>7.861069220353957E-2</v>
      </c>
      <c r="E194" s="304">
        <f t="shared" si="35"/>
        <v>8.9924776095774636E-2</v>
      </c>
      <c r="F194" s="304">
        <f t="shared" si="35"/>
        <v>7.8321007395875303E-2</v>
      </c>
      <c r="G194" s="304">
        <f t="shared" si="35"/>
        <v>9.7348278933961419E-2</v>
      </c>
      <c r="H194" s="304">
        <f t="shared" si="35"/>
        <v>9.9808795160966704E-2</v>
      </c>
      <c r="I194" s="304">
        <f t="shared" si="35"/>
        <v>9.2013742776798094E-2</v>
      </c>
      <c r="J194" s="304">
        <f t="shared" si="35"/>
        <v>9.9395636556728603E-2</v>
      </c>
      <c r="K194" s="304">
        <f t="shared" si="35"/>
        <v>9.1414167043475797E-2</v>
      </c>
      <c r="L194" s="304">
        <f t="shared" si="35"/>
        <v>0.10932655605598313</v>
      </c>
      <c r="M194" s="304">
        <f t="shared" si="35"/>
        <v>8.9134044531224504E-2</v>
      </c>
      <c r="N194" s="304">
        <f t="shared" si="35"/>
        <v>8.9991004648456233E-2</v>
      </c>
      <c r="O194" s="304">
        <f t="shared" si="35"/>
        <v>9.2107687818133957E-2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0.26105033130935562</v>
      </c>
      <c r="C196" s="303">
        <f t="shared" si="37"/>
        <v>0.199418444701014</v>
      </c>
      <c r="D196" s="303">
        <f t="shared" si="37"/>
        <v>0.1507698218171333</v>
      </c>
      <c r="E196" s="303">
        <f t="shared" si="37"/>
        <v>0.17246944517167215</v>
      </c>
      <c r="F196" s="303">
        <f t="shared" si="37"/>
        <v>0.15021422657162167</v>
      </c>
      <c r="G196" s="303">
        <f t="shared" si="37"/>
        <v>0.18670720556785905</v>
      </c>
      <c r="H196" s="303">
        <f t="shared" si="37"/>
        <v>0.19142630398469065</v>
      </c>
      <c r="I196" s="303">
        <f t="shared" si="37"/>
        <v>0.17647593748781093</v>
      </c>
      <c r="J196" s="303">
        <f t="shared" si="37"/>
        <v>0.19063389461394115</v>
      </c>
      <c r="K196" s="303">
        <f t="shared" si="37"/>
        <v>0.17532599307255484</v>
      </c>
      <c r="L196" s="303">
        <f t="shared" si="37"/>
        <v>0.20968070518655521</v>
      </c>
      <c r="M196" s="303">
        <f t="shared" si="37"/>
        <v>0.17095287721188709</v>
      </c>
      <c r="N196" s="303">
        <f t="shared" si="37"/>
        <v>0.17259646691397093</v>
      </c>
      <c r="O196" s="303">
        <f t="shared" si="37"/>
        <v>0.1766561175211597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0.26105033130935562</v>
      </c>
      <c r="C197" s="304">
        <f t="shared" si="38"/>
        <v>0.199418444701014</v>
      </c>
      <c r="D197" s="304">
        <f t="shared" si="38"/>
        <v>0.1507698218171333</v>
      </c>
      <c r="E197" s="304">
        <f t="shared" si="38"/>
        <v>0.17246944517167215</v>
      </c>
      <c r="F197" s="304">
        <f t="shared" si="38"/>
        <v>0.15021422657162167</v>
      </c>
      <c r="G197" s="304">
        <f t="shared" si="38"/>
        <v>0.18670720556785905</v>
      </c>
      <c r="H197" s="304">
        <f t="shared" si="38"/>
        <v>0.19142630398469065</v>
      </c>
      <c r="I197" s="304">
        <f t="shared" si="38"/>
        <v>0.17647593748781093</v>
      </c>
      <c r="J197" s="304">
        <f t="shared" si="38"/>
        <v>0.19063389461394115</v>
      </c>
      <c r="K197" s="304">
        <f t="shared" si="38"/>
        <v>0.17532599307255484</v>
      </c>
      <c r="L197" s="304">
        <f t="shared" si="38"/>
        <v>0.20968070518655521</v>
      </c>
      <c r="M197" s="304">
        <f t="shared" si="38"/>
        <v>0.17095287721188709</v>
      </c>
      <c r="N197" s="304">
        <f t="shared" si="38"/>
        <v>0.17259646691397093</v>
      </c>
      <c r="O197" s="304">
        <f t="shared" si="38"/>
        <v>0.1766561175211597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0.60216038265039884</v>
      </c>
      <c r="C199" s="303">
        <f t="shared" si="40"/>
        <v>0.69601885413236741</v>
      </c>
      <c r="D199" s="303">
        <f t="shared" si="40"/>
        <v>0.77025170945952881</v>
      </c>
      <c r="E199" s="303">
        <f t="shared" si="40"/>
        <v>0.73727117736588266</v>
      </c>
      <c r="F199" s="303">
        <f t="shared" si="40"/>
        <v>0.77109898649735531</v>
      </c>
      <c r="G199" s="303">
        <f t="shared" si="40"/>
        <v>0.71547952944762894</v>
      </c>
      <c r="H199" s="303">
        <f t="shared" si="40"/>
        <v>0.7083212656925908</v>
      </c>
      <c r="I199" s="303">
        <f t="shared" si="40"/>
        <v>0.73109601232111954</v>
      </c>
      <c r="J199" s="303">
        <f t="shared" si="40"/>
        <v>0.70943977238589995</v>
      </c>
      <c r="K199" s="303">
        <f t="shared" si="40"/>
        <v>0.73281527622685105</v>
      </c>
      <c r="L199" s="303">
        <f t="shared" si="40"/>
        <v>0.68049900434972055</v>
      </c>
      <c r="M199" s="303">
        <f t="shared" si="40"/>
        <v>0.73949969665361337</v>
      </c>
      <c r="N199" s="303">
        <f t="shared" si="40"/>
        <v>0.73702264296208053</v>
      </c>
      <c r="O199" s="303">
        <f t="shared" si="40"/>
        <v>0.73084733077395481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4.900853355238563E-2</v>
      </c>
      <c r="C200" s="304">
        <f t="shared" si="41"/>
        <v>3.3258935300520175E-2</v>
      </c>
      <c r="D200" s="304">
        <f t="shared" si="41"/>
        <v>2.8641922706241801E-2</v>
      </c>
      <c r="E200" s="304">
        <f t="shared" si="41"/>
        <v>2.7395567298556262E-2</v>
      </c>
      <c r="F200" s="304">
        <f t="shared" si="41"/>
        <v>2.8273013715507691E-2</v>
      </c>
      <c r="G200" s="304">
        <f t="shared" si="41"/>
        <v>3.3908877320934963E-2</v>
      </c>
      <c r="H200" s="304">
        <f t="shared" si="41"/>
        <v>3.5050079057940491E-2</v>
      </c>
      <c r="I200" s="304">
        <f t="shared" si="41"/>
        <v>3.355402931727574E-2</v>
      </c>
      <c r="J200" s="304">
        <f t="shared" si="41"/>
        <v>3.8638652336192514E-2</v>
      </c>
      <c r="K200" s="304">
        <f t="shared" si="41"/>
        <v>3.2541152920916194E-2</v>
      </c>
      <c r="L200" s="304">
        <f t="shared" si="41"/>
        <v>4.0392944658591674E-2</v>
      </c>
      <c r="M200" s="304">
        <f t="shared" si="41"/>
        <v>3.4088141572641617E-2</v>
      </c>
      <c r="N200" s="304">
        <f t="shared" si="41"/>
        <v>3.5082365420925521E-2</v>
      </c>
      <c r="O200" s="304">
        <f t="shared" si="41"/>
        <v>3.6100072138602661E-2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0.55315184909801329</v>
      </c>
      <c r="C201" s="304">
        <f t="shared" si="42"/>
        <v>0.66275991883184715</v>
      </c>
      <c r="D201" s="304">
        <f t="shared" si="42"/>
        <v>0.74160978675328704</v>
      </c>
      <c r="E201" s="304">
        <f t="shared" si="42"/>
        <v>0.70987561006732636</v>
      </c>
      <c r="F201" s="304">
        <f t="shared" si="42"/>
        <v>0.74282597278184759</v>
      </c>
      <c r="G201" s="304">
        <f t="shared" si="42"/>
        <v>0.68157065212669399</v>
      </c>
      <c r="H201" s="304">
        <f t="shared" si="42"/>
        <v>0.67327118663465024</v>
      </c>
      <c r="I201" s="304">
        <f t="shared" si="42"/>
        <v>0.69754198300384374</v>
      </c>
      <c r="J201" s="304">
        <f t="shared" si="42"/>
        <v>0.67080112004970749</v>
      </c>
      <c r="K201" s="304">
        <f t="shared" si="42"/>
        <v>0.70027412330593486</v>
      </c>
      <c r="L201" s="304">
        <f t="shared" si="42"/>
        <v>0.64010605969112888</v>
      </c>
      <c r="M201" s="304">
        <f t="shared" si="42"/>
        <v>0.70541155508097175</v>
      </c>
      <c r="N201" s="304">
        <f t="shared" si="42"/>
        <v>0.70194027754115507</v>
      </c>
      <c r="O201" s="304">
        <f t="shared" si="42"/>
        <v>0.69474725863535214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0.99999999999999989</v>
      </c>
      <c r="D204" s="234">
        <f t="shared" si="44"/>
        <v>0.99999999999999989</v>
      </c>
      <c r="E204" s="234">
        <f t="shared" si="44"/>
        <v>1</v>
      </c>
      <c r="F204" s="234">
        <f t="shared" si="44"/>
        <v>0.99999999999999989</v>
      </c>
      <c r="G204" s="234">
        <f t="shared" si="44"/>
        <v>1</v>
      </c>
      <c r="H204" s="234">
        <f t="shared" si="44"/>
        <v>1</v>
      </c>
      <c r="I204" s="234">
        <f t="shared" si="44"/>
        <v>1</v>
      </c>
      <c r="J204" s="234">
        <f t="shared" si="44"/>
        <v>1</v>
      </c>
      <c r="K204" s="234">
        <f t="shared" si="44"/>
        <v>1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0.99999999999999989</v>
      </c>
      <c r="R204" s="234">
        <f t="shared" si="44"/>
        <v>0.99999999999999989</v>
      </c>
      <c r="S204" s="234">
        <f t="shared" si="44"/>
        <v>1</v>
      </c>
      <c r="T204" s="234">
        <f t="shared" si="44"/>
        <v>1</v>
      </c>
      <c r="U204" s="234">
        <f t="shared" si="44"/>
        <v>1</v>
      </c>
      <c r="V204" s="234">
        <f t="shared" si="44"/>
        <v>1</v>
      </c>
      <c r="W204" s="234">
        <f t="shared" si="44"/>
        <v>0.99999999999999989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2.6696067012046921E-4</v>
      </c>
      <c r="C209" s="302">
        <f t="shared" si="49"/>
        <v>2.2165930099529566E-4</v>
      </c>
      <c r="D209" s="302">
        <f t="shared" si="49"/>
        <v>1.2935264398865256E-4</v>
      </c>
      <c r="E209" s="302">
        <f t="shared" si="49"/>
        <v>1.2171435689762194E-4</v>
      </c>
      <c r="F209" s="302">
        <f t="shared" si="49"/>
        <v>1.2897880673875162E-4</v>
      </c>
      <c r="G209" s="302">
        <f t="shared" si="49"/>
        <v>1.9049735493380465E-4</v>
      </c>
      <c r="H209" s="302">
        <f t="shared" si="49"/>
        <v>1.8860119042247821E-4</v>
      </c>
      <c r="I209" s="302">
        <f t="shared" si="49"/>
        <v>1.6562019916210445E-4</v>
      </c>
      <c r="J209" s="302">
        <f t="shared" si="49"/>
        <v>1.9108051606393512E-4</v>
      </c>
      <c r="K209" s="302">
        <f t="shared" si="49"/>
        <v>1.4927226985193297E-4</v>
      </c>
      <c r="L209" s="302">
        <f t="shared" si="49"/>
        <v>1.7585777932707002E-4</v>
      </c>
      <c r="M209" s="302">
        <f t="shared" si="49"/>
        <v>1.5595651047356818E-4</v>
      </c>
      <c r="N209" s="302">
        <f t="shared" si="49"/>
        <v>1.3786288339070414E-4</v>
      </c>
      <c r="O209" s="302">
        <f t="shared" si="49"/>
        <v>1.374095690765275E-4</v>
      </c>
      <c r="P209" s="302">
        <f t="shared" si="49"/>
        <v>1.5215112366258725E-4</v>
      </c>
      <c r="Q209" s="302">
        <f t="shared" si="49"/>
        <v>1.8550751601509674E-4</v>
      </c>
      <c r="R209" s="302">
        <f t="shared" si="49"/>
        <v>2.6605781374708154E-4</v>
      </c>
      <c r="S209" s="302">
        <f t="shared" si="49"/>
        <v>2.2760115476849722E-4</v>
      </c>
      <c r="T209" s="302">
        <f t="shared" si="49"/>
        <v>2.2503955048480573E-4</v>
      </c>
      <c r="U209" s="302">
        <f t="shared" si="49"/>
        <v>2.4623951050666167E-4</v>
      </c>
      <c r="V209" s="302">
        <f t="shared" si="49"/>
        <v>2.4511765823234606E-4</v>
      </c>
      <c r="W209" s="302">
        <f t="shared" si="49"/>
        <v>2.340288724053632E-4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0.33809810164620163</v>
      </c>
      <c r="C210" s="303">
        <f t="shared" si="50"/>
        <v>0.29258111271707099</v>
      </c>
      <c r="D210" s="303">
        <f t="shared" si="50"/>
        <v>0.27978155163767221</v>
      </c>
      <c r="E210" s="303">
        <f t="shared" si="50"/>
        <v>0.27580913671881885</v>
      </c>
      <c r="F210" s="303">
        <f t="shared" si="50"/>
        <v>0.25494697850803821</v>
      </c>
      <c r="G210" s="303">
        <f t="shared" si="50"/>
        <v>0.27880410440507863</v>
      </c>
      <c r="H210" s="303">
        <f t="shared" si="50"/>
        <v>0.28719405741848042</v>
      </c>
      <c r="I210" s="303">
        <f t="shared" si="50"/>
        <v>0.27402219738978417</v>
      </c>
      <c r="J210" s="303">
        <f t="shared" si="50"/>
        <v>0.28705849443014436</v>
      </c>
      <c r="K210" s="303">
        <f t="shared" si="50"/>
        <v>0.28192544579890655</v>
      </c>
      <c r="L210" s="303">
        <f t="shared" si="50"/>
        <v>0.28963816964827582</v>
      </c>
      <c r="M210" s="303">
        <f t="shared" si="50"/>
        <v>0.25839955646156493</v>
      </c>
      <c r="N210" s="303">
        <f t="shared" si="50"/>
        <v>0.25121475776997931</v>
      </c>
      <c r="O210" s="303">
        <f t="shared" si="50"/>
        <v>0.24031583321331132</v>
      </c>
      <c r="P210" s="303">
        <f t="shared" si="50"/>
        <v>0.26784563870887929</v>
      </c>
      <c r="Q210" s="303">
        <f t="shared" si="50"/>
        <v>0.25775931113652784</v>
      </c>
      <c r="R210" s="303">
        <f t="shared" si="50"/>
        <v>0.27661901984257165</v>
      </c>
      <c r="S210" s="303">
        <f t="shared" si="50"/>
        <v>0.25000965217414706</v>
      </c>
      <c r="T210" s="303">
        <f t="shared" si="50"/>
        <v>0.23797089945167244</v>
      </c>
      <c r="U210" s="303">
        <f t="shared" si="50"/>
        <v>0.26391393811909664</v>
      </c>
      <c r="V210" s="303">
        <f t="shared" si="50"/>
        <v>0.26671063051735272</v>
      </c>
      <c r="W210" s="303">
        <f t="shared" si="50"/>
        <v>0.2850666777254075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0.33809810164620163</v>
      </c>
      <c r="C211" s="304">
        <f t="shared" si="51"/>
        <v>0.29258111271707099</v>
      </c>
      <c r="D211" s="304">
        <f t="shared" si="51"/>
        <v>0.27978155163767221</v>
      </c>
      <c r="E211" s="304">
        <f t="shared" si="51"/>
        <v>0.27580913671881885</v>
      </c>
      <c r="F211" s="304">
        <f t="shared" si="51"/>
        <v>0.25494697850803821</v>
      </c>
      <c r="G211" s="304">
        <f t="shared" si="51"/>
        <v>0.27880410440507863</v>
      </c>
      <c r="H211" s="304">
        <f t="shared" si="51"/>
        <v>0.28719405741848042</v>
      </c>
      <c r="I211" s="304">
        <f t="shared" si="51"/>
        <v>0.27402219738978417</v>
      </c>
      <c r="J211" s="304">
        <f t="shared" si="51"/>
        <v>0.28705849443014436</v>
      </c>
      <c r="K211" s="304">
        <f t="shared" si="51"/>
        <v>0.28192544579890655</v>
      </c>
      <c r="L211" s="304">
        <f t="shared" si="51"/>
        <v>0.28963816964827582</v>
      </c>
      <c r="M211" s="304">
        <f t="shared" si="51"/>
        <v>0.25839955646156493</v>
      </c>
      <c r="N211" s="304">
        <f t="shared" si="51"/>
        <v>0.25121475776997931</v>
      </c>
      <c r="O211" s="304">
        <f t="shared" si="51"/>
        <v>0.24031583321331132</v>
      </c>
      <c r="P211" s="304">
        <f t="shared" si="51"/>
        <v>0.26784563870887929</v>
      </c>
      <c r="Q211" s="304">
        <f t="shared" si="51"/>
        <v>0.25775931113652784</v>
      </c>
      <c r="R211" s="304">
        <f t="shared" si="51"/>
        <v>0.27661901984257165</v>
      </c>
      <c r="S211" s="304">
        <f t="shared" si="51"/>
        <v>0.25000965217414706</v>
      </c>
      <c r="T211" s="304">
        <f t="shared" si="51"/>
        <v>0.23797089945167244</v>
      </c>
      <c r="U211" s="304">
        <f t="shared" si="51"/>
        <v>0.26391393811909664</v>
      </c>
      <c r="V211" s="304">
        <f t="shared" si="51"/>
        <v>0.26671063051735272</v>
      </c>
      <c r="W211" s="304">
        <f t="shared" si="51"/>
        <v>0.2850666777254075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6.7950160700167003E-2</v>
      </c>
      <c r="C213" s="303">
        <f t="shared" si="53"/>
        <v>4.9856232700496404E-2</v>
      </c>
      <c r="D213" s="303">
        <f t="shared" si="53"/>
        <v>3.5098942720026588E-2</v>
      </c>
      <c r="E213" s="303">
        <f t="shared" si="53"/>
        <v>4.1525470899175763E-2</v>
      </c>
      <c r="F213" s="303">
        <f t="shared" si="53"/>
        <v>3.5058902660843952E-2</v>
      </c>
      <c r="G213" s="303">
        <f t="shared" si="53"/>
        <v>5.0628890006325609E-2</v>
      </c>
      <c r="H213" s="303">
        <f t="shared" si="53"/>
        <v>5.3865213438234492E-2</v>
      </c>
      <c r="I213" s="303">
        <f t="shared" si="53"/>
        <v>4.6694356685568969E-2</v>
      </c>
      <c r="J213" s="303">
        <f t="shared" si="53"/>
        <v>4.543166470205471E-2</v>
      </c>
      <c r="K213" s="303">
        <f t="shared" si="53"/>
        <v>3.8965458367807196E-2</v>
      </c>
      <c r="L213" s="303">
        <f t="shared" si="53"/>
        <v>4.943277158845074E-2</v>
      </c>
      <c r="M213" s="303">
        <f t="shared" si="53"/>
        <v>4.2689107988305268E-2</v>
      </c>
      <c r="N213" s="303">
        <f t="shared" si="53"/>
        <v>4.0395268932436307E-2</v>
      </c>
      <c r="O213" s="303">
        <f t="shared" si="53"/>
        <v>4.1317719975053326E-2</v>
      </c>
      <c r="P213" s="303">
        <f t="shared" si="53"/>
        <v>4.3197836359856814E-2</v>
      </c>
      <c r="Q213" s="303">
        <f t="shared" si="53"/>
        <v>4.3219326063788484E-2</v>
      </c>
      <c r="R213" s="303">
        <f t="shared" si="53"/>
        <v>5.3124051123108161E-2</v>
      </c>
      <c r="S213" s="303">
        <f t="shared" si="53"/>
        <v>4.7944161940476022E-2</v>
      </c>
      <c r="T213" s="303">
        <f t="shared" si="53"/>
        <v>4.6914602409480852E-2</v>
      </c>
      <c r="U213" s="303">
        <f t="shared" si="53"/>
        <v>5.2037417245540993E-2</v>
      </c>
      <c r="V213" s="303">
        <f t="shared" si="53"/>
        <v>4.8469014336670981E-2</v>
      </c>
      <c r="W213" s="303">
        <f t="shared" si="53"/>
        <v>5.3640757832469875E-2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6.7950160700167003E-2</v>
      </c>
      <c r="C214" s="304">
        <f t="shared" si="54"/>
        <v>4.9856232700496404E-2</v>
      </c>
      <c r="D214" s="304">
        <f t="shared" si="54"/>
        <v>3.5098942720026588E-2</v>
      </c>
      <c r="E214" s="304">
        <f t="shared" si="54"/>
        <v>4.1525470899175763E-2</v>
      </c>
      <c r="F214" s="304">
        <f t="shared" si="54"/>
        <v>3.5058902660843952E-2</v>
      </c>
      <c r="G214" s="304">
        <f t="shared" si="54"/>
        <v>5.0628890006325609E-2</v>
      </c>
      <c r="H214" s="304">
        <f t="shared" si="54"/>
        <v>5.3865213438234492E-2</v>
      </c>
      <c r="I214" s="304">
        <f t="shared" si="54"/>
        <v>4.6694356685568969E-2</v>
      </c>
      <c r="J214" s="304">
        <f t="shared" si="54"/>
        <v>4.543166470205471E-2</v>
      </c>
      <c r="K214" s="304">
        <f t="shared" si="54"/>
        <v>3.8965458367807196E-2</v>
      </c>
      <c r="L214" s="304">
        <f t="shared" si="54"/>
        <v>4.943277158845074E-2</v>
      </c>
      <c r="M214" s="304">
        <f t="shared" si="54"/>
        <v>4.2689107988305268E-2</v>
      </c>
      <c r="N214" s="304">
        <f t="shared" si="54"/>
        <v>4.0395268932436307E-2</v>
      </c>
      <c r="O214" s="304">
        <f t="shared" si="54"/>
        <v>4.1317719975053326E-2</v>
      </c>
      <c r="P214" s="304">
        <f t="shared" si="54"/>
        <v>4.3197836359856814E-2</v>
      </c>
      <c r="Q214" s="304">
        <f t="shared" si="54"/>
        <v>4.3219326063788484E-2</v>
      </c>
      <c r="R214" s="304">
        <f t="shared" si="54"/>
        <v>5.3124051123108161E-2</v>
      </c>
      <c r="S214" s="304">
        <f t="shared" si="54"/>
        <v>4.7944161940476022E-2</v>
      </c>
      <c r="T214" s="304">
        <f t="shared" si="54"/>
        <v>4.6914602409480852E-2</v>
      </c>
      <c r="U214" s="304">
        <f t="shared" si="54"/>
        <v>5.2037417245540993E-2</v>
      </c>
      <c r="V214" s="304">
        <f t="shared" si="54"/>
        <v>4.8469014336670981E-2</v>
      </c>
      <c r="W214" s="304">
        <f t="shared" si="54"/>
        <v>5.3640757832469875E-2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0.12151002096972985</v>
      </c>
      <c r="C216" s="303">
        <f t="shared" si="56"/>
        <v>0.13714785525087986</v>
      </c>
      <c r="D216" s="303">
        <f t="shared" si="56"/>
        <v>0.14201113041050042</v>
      </c>
      <c r="E216" s="303">
        <f t="shared" si="56"/>
        <v>0.14057978312087269</v>
      </c>
      <c r="F216" s="303">
        <f t="shared" si="56"/>
        <v>0.14259023207093419</v>
      </c>
      <c r="G216" s="303">
        <f t="shared" si="56"/>
        <v>0.15303657088938341</v>
      </c>
      <c r="H216" s="303">
        <f t="shared" si="56"/>
        <v>0.15707808623597724</v>
      </c>
      <c r="I216" s="303">
        <f t="shared" si="56"/>
        <v>0.15269404145831725</v>
      </c>
      <c r="J216" s="303">
        <f t="shared" si="56"/>
        <v>0.13287809911973344</v>
      </c>
      <c r="K216" s="303">
        <f t="shared" si="56"/>
        <v>0.12861972873833866</v>
      </c>
      <c r="L216" s="303">
        <f t="shared" si="56"/>
        <v>0.12577689777952036</v>
      </c>
      <c r="M216" s="303">
        <f t="shared" si="56"/>
        <v>0.14569409065289493</v>
      </c>
      <c r="N216" s="303">
        <f t="shared" si="56"/>
        <v>0.13597270507431369</v>
      </c>
      <c r="O216" s="303">
        <f t="shared" si="56"/>
        <v>0.13460814523197961</v>
      </c>
      <c r="P216" s="303">
        <f t="shared" si="56"/>
        <v>0.14567036371176798</v>
      </c>
      <c r="Q216" s="303">
        <f t="shared" si="56"/>
        <v>0.1354478039633657</v>
      </c>
      <c r="R216" s="303">
        <f t="shared" si="56"/>
        <v>0.13897094974642904</v>
      </c>
      <c r="S216" s="303">
        <f t="shared" si="56"/>
        <v>0.12444629258947912</v>
      </c>
      <c r="T216" s="303">
        <f t="shared" si="56"/>
        <v>0.12019909077356131</v>
      </c>
      <c r="U216" s="303">
        <f t="shared" si="56"/>
        <v>0.12497251394831513</v>
      </c>
      <c r="V216" s="303">
        <f t="shared" si="56"/>
        <v>0.12563950268523166</v>
      </c>
      <c r="W216" s="303">
        <f t="shared" si="56"/>
        <v>0.13554969430028299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5.6344649408104665E-3</v>
      </c>
      <c r="C217" s="304">
        <f t="shared" si="57"/>
        <v>3.7982933672223939E-3</v>
      </c>
      <c r="D217" s="304">
        <f t="shared" si="57"/>
        <v>3.0682530282186132E-3</v>
      </c>
      <c r="E217" s="304">
        <f t="shared" si="57"/>
        <v>3.0281098211710159E-3</v>
      </c>
      <c r="F217" s="304">
        <f t="shared" si="57"/>
        <v>3.0640996135899612E-3</v>
      </c>
      <c r="G217" s="304">
        <f t="shared" si="57"/>
        <v>4.296004125943117E-3</v>
      </c>
      <c r="H217" s="304">
        <f t="shared" si="57"/>
        <v>4.6103251888468854E-3</v>
      </c>
      <c r="I217" s="304">
        <f t="shared" si="57"/>
        <v>4.1584692532793928E-3</v>
      </c>
      <c r="J217" s="304">
        <f t="shared" si="57"/>
        <v>4.2210659884087988E-3</v>
      </c>
      <c r="K217" s="304">
        <f t="shared" si="57"/>
        <v>3.3682725911642012E-3</v>
      </c>
      <c r="L217" s="304">
        <f t="shared" si="57"/>
        <v>4.3290971583056547E-3</v>
      </c>
      <c r="M217" s="304">
        <f t="shared" si="57"/>
        <v>3.930580491559435E-3</v>
      </c>
      <c r="N217" s="304">
        <f t="shared" si="57"/>
        <v>3.7579305566458887E-3</v>
      </c>
      <c r="O217" s="304">
        <f t="shared" si="57"/>
        <v>3.8358544550165263E-3</v>
      </c>
      <c r="P217" s="304">
        <f t="shared" si="57"/>
        <v>4.3182647606838931E-3</v>
      </c>
      <c r="Q217" s="304">
        <f t="shared" si="57"/>
        <v>4.1322669210882472E-3</v>
      </c>
      <c r="R217" s="304">
        <f t="shared" si="57"/>
        <v>5.1397963523807108E-3</v>
      </c>
      <c r="S217" s="304">
        <f t="shared" si="57"/>
        <v>4.785032939936356E-3</v>
      </c>
      <c r="T217" s="304">
        <f t="shared" si="57"/>
        <v>4.6454906456658233E-3</v>
      </c>
      <c r="U217" s="304">
        <f t="shared" si="57"/>
        <v>5.0010729288204239E-3</v>
      </c>
      <c r="V217" s="304">
        <f t="shared" si="57"/>
        <v>4.7719500032814138E-3</v>
      </c>
      <c r="W217" s="304">
        <f t="shared" si="57"/>
        <v>5.1083619895878332E-3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0.11587555602891937</v>
      </c>
      <c r="C218" s="304">
        <f t="shared" si="58"/>
        <v>0.13334956188365746</v>
      </c>
      <c r="D218" s="304">
        <f t="shared" si="58"/>
        <v>0.13894287738228181</v>
      </c>
      <c r="E218" s="304">
        <f t="shared" si="58"/>
        <v>0.13755167329970167</v>
      </c>
      <c r="F218" s="304">
        <f t="shared" si="58"/>
        <v>0.13952613245734422</v>
      </c>
      <c r="G218" s="304">
        <f t="shared" si="58"/>
        <v>0.1487405667634403</v>
      </c>
      <c r="H218" s="304">
        <f t="shared" si="58"/>
        <v>0.15246776104713036</v>
      </c>
      <c r="I218" s="304">
        <f t="shared" si="58"/>
        <v>0.14853557220503785</v>
      </c>
      <c r="J218" s="304">
        <f t="shared" si="58"/>
        <v>0.12865703313132468</v>
      </c>
      <c r="K218" s="304">
        <f t="shared" si="58"/>
        <v>0.12525145614717448</v>
      </c>
      <c r="L218" s="304">
        <f t="shared" si="58"/>
        <v>0.1214478006212147</v>
      </c>
      <c r="M218" s="304">
        <f t="shared" si="58"/>
        <v>0.14176351016133551</v>
      </c>
      <c r="N218" s="304">
        <f t="shared" si="58"/>
        <v>0.1322147745176678</v>
      </c>
      <c r="O218" s="304">
        <f t="shared" si="58"/>
        <v>0.13077229077696312</v>
      </c>
      <c r="P218" s="304">
        <f t="shared" si="58"/>
        <v>0.14135209895108411</v>
      </c>
      <c r="Q218" s="304">
        <f t="shared" si="58"/>
        <v>0.13131553704227747</v>
      </c>
      <c r="R218" s="304">
        <f t="shared" si="58"/>
        <v>0.13383115339404833</v>
      </c>
      <c r="S218" s="304">
        <f t="shared" si="58"/>
        <v>0.11966125964954274</v>
      </c>
      <c r="T218" s="304">
        <f t="shared" si="58"/>
        <v>0.11555360012789548</v>
      </c>
      <c r="U218" s="304">
        <f t="shared" si="58"/>
        <v>0.11997144101949471</v>
      </c>
      <c r="V218" s="304">
        <f t="shared" si="58"/>
        <v>0.12086755268195026</v>
      </c>
      <c r="W218" s="304">
        <f t="shared" si="58"/>
        <v>0.13044133231069518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0.47217475601378106</v>
      </c>
      <c r="C220" s="312">
        <f t="shared" si="60"/>
        <v>0.52019314003055739</v>
      </c>
      <c r="D220" s="312">
        <f t="shared" si="60"/>
        <v>0.54297902258781205</v>
      </c>
      <c r="E220" s="312">
        <f t="shared" si="60"/>
        <v>0.54196389490423513</v>
      </c>
      <c r="F220" s="312">
        <f t="shared" si="60"/>
        <v>0.56727490795344482</v>
      </c>
      <c r="G220" s="312">
        <f t="shared" si="60"/>
        <v>0.51733993734427863</v>
      </c>
      <c r="H220" s="312">
        <f t="shared" si="60"/>
        <v>0.50167404171688545</v>
      </c>
      <c r="I220" s="312">
        <f t="shared" si="60"/>
        <v>0.52642378426716752</v>
      </c>
      <c r="J220" s="312">
        <f t="shared" si="60"/>
        <v>0.53444066123200362</v>
      </c>
      <c r="K220" s="312">
        <f t="shared" si="60"/>
        <v>0.5503400948250956</v>
      </c>
      <c r="L220" s="312">
        <f t="shared" si="60"/>
        <v>0.53497630320442602</v>
      </c>
      <c r="M220" s="312">
        <f t="shared" si="60"/>
        <v>0.55306128838676127</v>
      </c>
      <c r="N220" s="312">
        <f t="shared" si="60"/>
        <v>0.57227940533988009</v>
      </c>
      <c r="O220" s="312">
        <f t="shared" si="60"/>
        <v>0.58362089201057921</v>
      </c>
      <c r="P220" s="312">
        <f t="shared" si="60"/>
        <v>0.5431340100958334</v>
      </c>
      <c r="Q220" s="312">
        <f t="shared" si="60"/>
        <v>0.56338805132030279</v>
      </c>
      <c r="R220" s="312">
        <f t="shared" si="60"/>
        <v>0.53101992147414401</v>
      </c>
      <c r="S220" s="312">
        <f t="shared" si="60"/>
        <v>0.5773722921411294</v>
      </c>
      <c r="T220" s="312">
        <f t="shared" si="60"/>
        <v>0.59469036781480056</v>
      </c>
      <c r="U220" s="312">
        <f t="shared" si="60"/>
        <v>0.55882989117654058</v>
      </c>
      <c r="V220" s="312">
        <f t="shared" si="60"/>
        <v>0.55893573480251224</v>
      </c>
      <c r="W220" s="312">
        <f t="shared" si="60"/>
        <v>0.5255088412694342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0.19233566846167535</v>
      </c>
      <c r="C233" s="274">
        <f>IF(C$34=0,0,(C$34-C$70)/NFM_fec!C$34)</f>
        <v>0.13618266082347993</v>
      </c>
      <c r="D233" s="274">
        <f>IF(D$34=0,0,(D$34-D$70)/NFM_fec!D$34)</f>
        <v>0.11851678516111812</v>
      </c>
      <c r="E233" s="274">
        <f>IF(E$34=0,0,(E$34-E$70)/NFM_fec!E$34)</f>
        <v>0.12405335736738421</v>
      </c>
      <c r="F233" s="274">
        <f>IF(F$34=0,0,(F$34-F$70)/NFM_fec!F$34)</f>
        <v>0.1125591521735668</v>
      </c>
      <c r="G233" s="274">
        <f>IF(G$34=0,0,(G$34-G$70)/NFM_fec!G$34)</f>
        <v>0.13002388585195604</v>
      </c>
      <c r="H233" s="274">
        <f>IF(H$34=0,0,(H$34-H$70)/NFM_fec!H$34)</f>
        <v>0.1303159707038018</v>
      </c>
      <c r="I233" s="274">
        <f>IF(I$34=0,0,(I$34-I$70)/NFM_fec!I$34)</f>
        <v>0.12498853092277455</v>
      </c>
      <c r="J233" s="274">
        <f>IF(J$34=0,0,(J$34-J$70)/NFM_fec!J$34)</f>
        <v>0.14842728714058928</v>
      </c>
      <c r="K233" s="274">
        <f>IF(K$34=0,0,(K$34-K$70)/NFM_fec!K$34)</f>
        <v>0.13307080362047952</v>
      </c>
      <c r="L233" s="274">
        <f>IF(L$34=0,0,(L$34-L$70)/NFM_fec!L$34)</f>
        <v>0.16107016342171704</v>
      </c>
      <c r="M233" s="274">
        <f>IF(M$34=0,0,(M$34-M$70)/NFM_fec!M$34)</f>
        <v>0.13355438772373926</v>
      </c>
      <c r="N233" s="274">
        <f>IF(N$34=0,0,(N$34-N$70)/NFM_fec!N$34)</f>
        <v>0.14065230185554353</v>
      </c>
      <c r="O233" s="274">
        <f>IF(O$34=0,0,(O$34-O$70)/NFM_fec!O$34)</f>
        <v>0.14598768649811888</v>
      </c>
      <c r="P233" s="274">
        <f>IF(P$34=0,0,(P$34-P$70)/NFM_fec!P$34)</f>
        <v>0.14834624140334315</v>
      </c>
      <c r="Q233" s="274">
        <f>IF(Q$34=0,0,(Q$34-Q$70)/NFM_fec!Q$34)</f>
        <v>0.15815922032753713</v>
      </c>
      <c r="R233" s="274">
        <f>IF(R$34=0,0,(R$34-R$70)/NFM_fec!R$34)</f>
        <v>0.16318250593813358</v>
      </c>
      <c r="S233" s="274">
        <f>IF(S$34=0,0,(S$34-S$70)/NFM_fec!S$34)</f>
        <v>0.15864248602961245</v>
      </c>
      <c r="T233" s="274">
        <f>IF(T$34=0,0,(T$34-T$70)/NFM_fec!T$34)</f>
        <v>0.16005072175806584</v>
      </c>
      <c r="U233" s="274">
        <f>IF(U$34=0,0,(U$34-U$70)/NFM_fec!U$34)</f>
        <v>0.17389008311863288</v>
      </c>
      <c r="V233" s="274">
        <f>IF(V$34=0,0,(V$34-V$70)/NFM_fec!V$34)</f>
        <v>0.16570455214181676</v>
      </c>
      <c r="W233" s="274">
        <f>IF(W$34=0,0,(W$34-W$70)/NFM_fec!W$34)</f>
        <v>0.17149396983809248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0.37273041444386357</v>
      </c>
      <c r="C238" s="277">
        <f>IF(C$39=0,0,C$39/NFM_fec!C$39)</f>
        <v>0.23713851529822205</v>
      </c>
      <c r="D238" s="277">
        <f>IF(D$39=0,0,D$39/NFM_fec!D$39)</f>
        <v>0.13348334180422608</v>
      </c>
      <c r="E238" s="277">
        <f>IF(E$39=0,0,E$39/NFM_fec!E$39)</f>
        <v>0.12581998621599641</v>
      </c>
      <c r="F238" s="277">
        <f>IF(F$39=0,0,F$39/NFM_fec!F$39)</f>
        <v>0.12609321236677665</v>
      </c>
      <c r="G238" s="277">
        <f>IF(G$39=0,0,G$39/NFM_fec!G$39)</f>
        <v>0.18120701975147771</v>
      </c>
      <c r="H238" s="277">
        <f>IF(H$39=0,0,H$39/NFM_fec!H$39)</f>
        <v>0.17292094554051354</v>
      </c>
      <c r="I238" s="277">
        <f>IF(I$39=0,0,I$39/NFM_fec!I$39)</f>
        <v>0.15615360449785587</v>
      </c>
      <c r="J238" s="277">
        <f>IF(J$39=0,0,J$39/NFM_fec!J$39)</f>
        <v>0.2348269009759355</v>
      </c>
      <c r="K238" s="277">
        <f>IF(K$39=0,0,K$39/NFM_fec!K$39)</f>
        <v>0.17845557541361781</v>
      </c>
      <c r="L238" s="277">
        <f>IF(L$39=0,0,L$39/NFM_fec!L$39)</f>
        <v>0.23518320643661894</v>
      </c>
      <c r="M238" s="277">
        <f>IF(M$39=0,0,M$39/NFM_fec!M$39)</f>
        <v>0.1670276247138622</v>
      </c>
      <c r="N238" s="277">
        <f>IF(N$39=0,0,N$39/NFM_fec!N$39)</f>
        <v>0.16589876899700481</v>
      </c>
      <c r="O238" s="277">
        <f>IF(O$39=0,0,O$39/NFM_fec!O$39)</f>
        <v>0.1714802019559056</v>
      </c>
      <c r="P238" s="277">
        <f>IF(P$39=0,0,P$39/NFM_fec!P$39)</f>
        <v>0.18030766449481384</v>
      </c>
      <c r="Q238" s="277">
        <f>IF(Q$39=0,0,Q$39/NFM_fec!Q$39)</f>
        <v>0.24457783997918467</v>
      </c>
      <c r="R238" s="277">
        <f>IF(R$39=0,0,R$39/NFM_fec!R$39)</f>
        <v>0.32701474719677798</v>
      </c>
      <c r="S238" s="277">
        <f>IF(S$39=0,0,S$39/NFM_fec!S$39)</f>
        <v>0.30329045027000034</v>
      </c>
      <c r="T238" s="277">
        <f>IF(T$39=0,0,T$39/NFM_fec!T$39)</f>
        <v>0.31131770873669851</v>
      </c>
      <c r="U238" s="277">
        <f>IF(U$39=0,0,U$39/NFM_fec!U$39)</f>
        <v>0.34581033312764675</v>
      </c>
      <c r="V238" s="277">
        <f>IF(V$39=0,0,V$39/NFM_fec!V$39)</f>
        <v>0.33699343577442825</v>
      </c>
      <c r="W238" s="277">
        <f>IF(W$39=0,0,W$39/NFM_fec!W$39)</f>
        <v>0.30635232728035344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0.82614513814397106</v>
      </c>
      <c r="C240" s="278">
        <f>IF(C$46=0,0,C$46/NFM_fec!C$46)</f>
        <v>0.4791762777088685</v>
      </c>
      <c r="D240" s="278">
        <f>IF(D$46=0,0,D$46/NFM_fec!D$46)</f>
        <v>0.32693012596331983</v>
      </c>
      <c r="E240" s="278">
        <f>IF(E$46=0,0,E$46/NFM_fec!E$46)</f>
        <v>0.38579594403870243</v>
      </c>
      <c r="F240" s="278">
        <f>IF(F$46=0,0,F$46/NFM_fec!F$46)</f>
        <v>0.30992523965309737</v>
      </c>
      <c r="G240" s="278">
        <f>IF(G$46=0,0,G$46/NFM_fec!G$46)</f>
        <v>0.43382114573786351</v>
      </c>
      <c r="H240" s="278">
        <f>IF(H$46=0,0,H$46/NFM_fec!H$46)</f>
        <v>0.44434072455658774</v>
      </c>
      <c r="I240" s="278">
        <f>IF(I$46=0,0,I$46/NFM_fec!I$46)</f>
        <v>0.39707402751170545</v>
      </c>
      <c r="J240" s="278">
        <f>IF(J$46=0,0,J$46/NFM_fec!J$46)</f>
        <v>0.49990204690173412</v>
      </c>
      <c r="K240" s="278">
        <f>IF(K$46=0,0,K$46/NFM_fec!K$46)</f>
        <v>0.42032092377322328</v>
      </c>
      <c r="L240" s="278">
        <f>IF(L$46=0,0,L$46/NFM_fec!L$46)</f>
        <v>0.58755232464112062</v>
      </c>
      <c r="M240" s="278">
        <f>IF(M$46=0,0,M$46/NFM_fec!M$46)</f>
        <v>0.41105476258770379</v>
      </c>
      <c r="N240" s="278">
        <f>IF(N$46=0,0,N$46/NFM_fec!N$46)</f>
        <v>0.43532457841137073</v>
      </c>
      <c r="O240" s="278">
        <f>IF(O$46=0,0,O$46/NFM_fec!O$46)</f>
        <v>0.46061111353424944</v>
      </c>
      <c r="P240" s="278">
        <f>IF(P$46=0,0,P$46/NFM_fec!P$46)</f>
        <v>0.45806642726039848</v>
      </c>
      <c r="Q240" s="278">
        <f>IF(Q$46=0,0,Q$46/NFM_fec!Q$46)</f>
        <v>0.50915602992875164</v>
      </c>
      <c r="R240" s="278">
        <f>IF(R$46=0,0,R$46/NFM_fec!R$46)</f>
        <v>0.58336353994933654</v>
      </c>
      <c r="S240" s="278">
        <f>IF(S$46=0,0,S$46/NFM_fec!S$46)</f>
        <v>0.57063568376449203</v>
      </c>
      <c r="T240" s="278">
        <f>IF(T$46=0,0,T$46/NFM_fec!T$46)</f>
        <v>0.57959902004788577</v>
      </c>
      <c r="U240" s="278">
        <f>IF(U$46=0,0,U$46/NFM_fec!U$46)</f>
        <v>0.64909709626869527</v>
      </c>
      <c r="V240" s="278">
        <f>IF(V$46=0,0,V$46/NFM_fec!V$46)</f>
        <v>0.59552825168290635</v>
      </c>
      <c r="W240" s="278">
        <f>IF(W$46=0,0,W$46/NFM_fec!W$46)</f>
        <v>0.6235515250165079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2.6405339159033541</v>
      </c>
      <c r="C241" s="279">
        <f>IF(C$53=0,0,C$53/NFM_fec!C$53)</f>
        <v>2.4748548462724838</v>
      </c>
      <c r="D241" s="279">
        <f>IF(D$53=0,0,D$53/NFM_fec!D$53)</f>
        <v>2.4783953872427245</v>
      </c>
      <c r="E241" s="279">
        <f>IF(E$53=0,0,E$53/NFM_fec!E$53)</f>
        <v>2.4596838718819649</v>
      </c>
      <c r="F241" s="279">
        <f>IF(F$53=0,0,F$53/NFM_fec!F$53)</f>
        <v>2.4205905960323189</v>
      </c>
      <c r="G241" s="279">
        <f>IF(G$53=0,0,G$53/NFM_fec!G$53)</f>
        <v>2.5952782273173334</v>
      </c>
      <c r="H241" s="279">
        <f>IF(H$53=0,0,H$53/NFM_fec!H$53)</f>
        <v>2.5714938188744441</v>
      </c>
      <c r="I241" s="279">
        <f>IF(I$53=0,0,I$53/NFM_fec!I$53)</f>
        <v>2.5759504452708755</v>
      </c>
      <c r="J241" s="279">
        <f>IF(J$53=0,0,J$53/NFM_fec!J$53)</f>
        <v>2.7487485230703426</v>
      </c>
      <c r="K241" s="279">
        <f>IF(K$53=0,0,K$53/NFM_fec!K$53)</f>
        <v>2.7082594584504669</v>
      </c>
      <c r="L241" s="279">
        <f>IF(L$53=0,0,L$53/NFM_fec!L$53)</f>
        <v>2.777270673081758</v>
      </c>
      <c r="M241" s="279">
        <f>IF(M$53=0,0,M$53/NFM_fec!M$53)</f>
        <v>2.6701541211429518</v>
      </c>
      <c r="N241" s="279">
        <f>IF(N$53=0,0,N$53/NFM_fec!N$53)</f>
        <v>2.7246326280429725</v>
      </c>
      <c r="O241" s="279">
        <f>IF(O$53=0,0,O$53/NFM_fec!O$53)</f>
        <v>2.7381989136402534</v>
      </c>
      <c r="P241" s="279">
        <f>IF(P$53=0,0,P$53/NFM_fec!P$53)</f>
        <v>2.7895387051711955</v>
      </c>
      <c r="Q241" s="279">
        <f>IF(Q$53=0,0,Q$53/NFM_fec!Q$53)</f>
        <v>2.826730981872859</v>
      </c>
      <c r="R241" s="279">
        <f>IF(R$53=0,0,R$53/NFM_fec!R$53)</f>
        <v>2.7801840353165352</v>
      </c>
      <c r="S241" s="279">
        <f>IF(S$53=0,0,S$53/NFM_fec!S$53)</f>
        <v>2.7515066514963507</v>
      </c>
      <c r="T241" s="279">
        <f>IF(T$53=0,0,T$53/NFM_fec!T$53)</f>
        <v>2.7424958850470835</v>
      </c>
      <c r="U241" s="279">
        <f>IF(U$53=0,0,U$53/NFM_fec!U$53)</f>
        <v>2.808613013766716</v>
      </c>
      <c r="V241" s="279">
        <f>IF(V$53=0,0,V$53/NFM_fec!V$53)</f>
        <v>2.8118414118312698</v>
      </c>
      <c r="W241" s="279">
        <f>IF(W$53=0,0,W$53/NFM_fec!W$53)</f>
        <v>2.8189161415911768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1.363599533989571</v>
      </c>
      <c r="C243" s="274">
        <f>IF(C$72=0,0,C$72/NFM_fec!C$72)</f>
        <v>1.061937344390915</v>
      </c>
      <c r="D243" s="274">
        <f>IF(D$72=0,0,D$72/NFM_fec!D$72)</f>
        <v>0.96018187466875982</v>
      </c>
      <c r="E243" s="274">
        <f>IF(E$72=0,0,E$72/NFM_fec!E$72)</f>
        <v>0.99184704762532172</v>
      </c>
      <c r="F243" s="274">
        <f>IF(F$72=0,0,F$72/NFM_fec!F$72)</f>
        <v>0.92146415556298034</v>
      </c>
      <c r="G243" s="274">
        <f>IF(G$72=0,0,G$72/NFM_fec!G$72)</f>
        <v>1.0458810324764858</v>
      </c>
      <c r="H243" s="274">
        <f>IF(H$72=0,0,H$72/NFM_fec!H$72)</f>
        <v>1.0453630034574866</v>
      </c>
      <c r="I243" s="274">
        <f>IF(I$72=0,0,I$72/NFM_fec!I$72)</f>
        <v>1.01400846421026</v>
      </c>
      <c r="J243" s="274">
        <f>IF(J$72=0,0,J$72/NFM_fec!J$72)</f>
        <v>1.1579980815399546</v>
      </c>
      <c r="K243" s="274">
        <f>IF(K$72=0,0,K$72/NFM_fec!K$72)</f>
        <v>1.0749085849545095</v>
      </c>
      <c r="L243" s="274">
        <f>IF(L$72=0,0,L$72/NFM_fec!L$72)</f>
        <v>1.2307830144646634</v>
      </c>
      <c r="M243" s="274">
        <f>IF(M$72=0,0,M$72/NFM_fec!M$72)</f>
        <v>1.0684328753836083</v>
      </c>
      <c r="N243" s="274">
        <f>IF(N$72=0,0,N$72/NFM_fec!N$72)</f>
        <v>1.1112665123685777</v>
      </c>
      <c r="O243" s="274">
        <f>IF(O$72=0,0,O$72/NFM_fec!O$72)</f>
        <v>1.1408389055793366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0.37273041444386357</v>
      </c>
      <c r="C248" s="277">
        <f>IF(C$77=0,0,C$77/NFM_fec!C$77)</f>
        <v>0.23713851529822205</v>
      </c>
      <c r="D248" s="277">
        <f>IF(D$77=0,0,D$77/NFM_fec!D$77)</f>
        <v>0.13348334180422622</v>
      </c>
      <c r="E248" s="277">
        <f>IF(E$77=0,0,E$77/NFM_fec!E$77)</f>
        <v>0.12581998621599649</v>
      </c>
      <c r="F248" s="277">
        <f>IF(F$77=0,0,F$77/NFM_fec!F$77)</f>
        <v>0.12609321236677662</v>
      </c>
      <c r="G248" s="277">
        <f>IF(G$77=0,0,G$77/NFM_fec!G$77)</f>
        <v>0.18120701975147779</v>
      </c>
      <c r="H248" s="277">
        <f>IF(H$77=0,0,H$77/NFM_fec!H$77)</f>
        <v>0.17292094554051352</v>
      </c>
      <c r="I248" s="277">
        <f>IF(I$77=0,0,I$77/NFM_fec!I$77)</f>
        <v>0.15615360449785592</v>
      </c>
      <c r="J248" s="277">
        <f>IF(J$77=0,0,J$77/NFM_fec!J$77)</f>
        <v>0.23482690097593562</v>
      </c>
      <c r="K248" s="277">
        <f>IF(K$77=0,0,K$77/NFM_fec!K$77)</f>
        <v>0.17845557541361776</v>
      </c>
      <c r="L248" s="277">
        <f>IF(L$77=0,0,L$77/NFM_fec!L$77)</f>
        <v>0.23518320643661908</v>
      </c>
      <c r="M248" s="277">
        <f>IF(M$77=0,0,M$77/NFM_fec!M$77)</f>
        <v>0.16702762471386229</v>
      </c>
      <c r="N248" s="277">
        <f>IF(N$77=0,0,N$77/NFM_fec!N$77)</f>
        <v>0.16589876899700479</v>
      </c>
      <c r="O248" s="277">
        <f>IF(O$77=0,0,O$77/NFM_fec!O$77)</f>
        <v>0.17148020195590544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0.82614513814397139</v>
      </c>
      <c r="C249" s="278">
        <f>IF(C$83=0,0,C$83/NFM_fec!C$83)</f>
        <v>0.47917627770886878</v>
      </c>
      <c r="D249" s="278">
        <f>IF(D$83=0,0,D$83/NFM_fec!D$83)</f>
        <v>0.32693012596331988</v>
      </c>
      <c r="E249" s="278">
        <f>IF(E$83=0,0,E$83/NFM_fec!E$83)</f>
        <v>0.38579594403870227</v>
      </c>
      <c r="F249" s="278">
        <f>IF(F$83=0,0,F$83/NFM_fec!F$83)</f>
        <v>0.30992523965309715</v>
      </c>
      <c r="G249" s="278">
        <f>IF(G$83=0,0,G$83/NFM_fec!G$83)</f>
        <v>0.43382114573786362</v>
      </c>
      <c r="H249" s="278">
        <f>IF(H$83=0,0,H$83/NFM_fec!H$83)</f>
        <v>0.44434072455658813</v>
      </c>
      <c r="I249" s="278">
        <f>IF(I$83=0,0,I$83/NFM_fec!I$83)</f>
        <v>0.39707402751170567</v>
      </c>
      <c r="J249" s="278">
        <f>IF(J$83=0,0,J$83/NFM_fec!J$83)</f>
        <v>0.49990204690173412</v>
      </c>
      <c r="K249" s="278">
        <f>IF(K$83=0,0,K$83/NFM_fec!K$83)</f>
        <v>0.42032092377322333</v>
      </c>
      <c r="L249" s="278">
        <f>IF(L$83=0,0,L$83/NFM_fec!L$83)</f>
        <v>0.58755232464112106</v>
      </c>
      <c r="M249" s="278">
        <f>IF(M$83=0,0,M$83/NFM_fec!M$83)</f>
        <v>0.41105476258770351</v>
      </c>
      <c r="N249" s="278">
        <f>IF(N$83=0,0,N$83/NFM_fec!N$83)</f>
        <v>0.43532457841137057</v>
      </c>
      <c r="O249" s="278">
        <f>IF(O$83=0,0,O$83/NFM_fec!O$83)</f>
        <v>0.46061111353424938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0.82614513814397128</v>
      </c>
      <c r="C250" s="278">
        <f>IF(C$90=0,0,C$90/NFM_fec!C$90)</f>
        <v>0.4791762777088685</v>
      </c>
      <c r="D250" s="278">
        <f>IF(D$90=0,0,D$90/NFM_fec!D$90)</f>
        <v>0.32693012596331966</v>
      </c>
      <c r="E250" s="278">
        <f>IF(E$90=0,0,E$90/NFM_fec!E$90)</f>
        <v>0.38579594403870238</v>
      </c>
      <c r="F250" s="278">
        <f>IF(F$90=0,0,F$90/NFM_fec!F$90)</f>
        <v>0.30992523965309748</v>
      </c>
      <c r="G250" s="278">
        <f>IF(G$90=0,0,G$90/NFM_fec!G$90)</f>
        <v>0.43382114573786346</v>
      </c>
      <c r="H250" s="278">
        <f>IF(H$90=0,0,H$90/NFM_fec!H$90)</f>
        <v>0.44434072455658824</v>
      </c>
      <c r="I250" s="278">
        <f>IF(I$90=0,0,I$90/NFM_fec!I$90)</f>
        <v>0.39707402751170551</v>
      </c>
      <c r="J250" s="278">
        <f>IF(J$90=0,0,J$90/NFM_fec!J$90)</f>
        <v>0.49990204690173429</v>
      </c>
      <c r="K250" s="278">
        <f>IF(K$90=0,0,K$90/NFM_fec!K$90)</f>
        <v>0.42032092377322333</v>
      </c>
      <c r="L250" s="278">
        <f>IF(L$90=0,0,L$90/NFM_fec!L$90)</f>
        <v>0.58755232464112084</v>
      </c>
      <c r="M250" s="278">
        <f>IF(M$90=0,0,M$90/NFM_fec!M$90)</f>
        <v>0.41105476258770374</v>
      </c>
      <c r="N250" s="278">
        <f>IF(N$90=0,0,N$90/NFM_fec!N$90)</f>
        <v>0.43532457841137079</v>
      </c>
      <c r="O250" s="278">
        <f>IF(O$90=0,0,O$90/NFM_fec!O$90)</f>
        <v>0.46061111353424938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2.5829302977573536</v>
      </c>
      <c r="C251" s="279">
        <f>IF(C$97=0,0,C$97/NFM_fec!C$97)</f>
        <v>2.4562717074171871</v>
      </c>
      <c r="D251" s="279">
        <f>IF(D$97=0,0,D$97/NFM_fec!D$97)</f>
        <v>2.4686534374522164</v>
      </c>
      <c r="E251" s="279">
        <f>IF(E$97=0,0,E$97/NFM_fec!E$97)</f>
        <v>2.4482494768264935</v>
      </c>
      <c r="F251" s="279">
        <f>IF(F$97=0,0,F$97/NFM_fec!F$97)</f>
        <v>2.4187201541522168</v>
      </c>
      <c r="G251" s="279">
        <f>IF(G$97=0,0,G$97/NFM_fec!G$97)</f>
        <v>2.5945410381439808</v>
      </c>
      <c r="H251" s="279">
        <f>IF(H$97=0,0,H$97/NFM_fec!H$97)</f>
        <v>2.5703862698286666</v>
      </c>
      <c r="I251" s="279">
        <f>IF(I$97=0,0,I$97/NFM_fec!I$97)</f>
        <v>2.5778118357159627</v>
      </c>
      <c r="J251" s="279">
        <f>IF(J$97=0,0,J$97/NFM_fec!J$97)</f>
        <v>2.7251619248705952</v>
      </c>
      <c r="K251" s="279">
        <f>IF(K$97=0,0,K$97/NFM_fec!K$97)</f>
        <v>2.7060629712254918</v>
      </c>
      <c r="L251" s="279">
        <f>IF(L$97=0,0,L$97/NFM_fec!L$97)</f>
        <v>2.7452595476832276</v>
      </c>
      <c r="M251" s="279">
        <f>IF(M$97=0,0,M$97/NFM_fec!M$97)</f>
        <v>2.6581193644792855</v>
      </c>
      <c r="N251" s="279">
        <f>IF(N$97=0,0,N$97/NFM_fec!N$97)</f>
        <v>2.7031532188754732</v>
      </c>
      <c r="O251" s="279">
        <f>IF(O$97=0,0,O$97/NFM_fec!O$97)</f>
        <v>2.7100914175836239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1.6778743699105039</v>
      </c>
      <c r="C253" s="274">
        <f>IF(C$115=0,0,(C$115-C$158)/NFM_fec!C$115)</f>
        <v>1.2560173576771525</v>
      </c>
      <c r="D253" s="274">
        <f>IF(D$115=0,0,(D$115-D$158)/NFM_fec!D$115)</f>
        <v>1.1618095377862856</v>
      </c>
      <c r="E253" s="274">
        <f>IF(E$115=0,0,(E$115-E$158)/NFM_fec!E$115)</f>
        <v>1.1656393685409088</v>
      </c>
      <c r="F253" s="274">
        <f>IF(F$115=0,0,(F$115-F$158)/NFM_fec!F$115)</f>
        <v>1.0580225068341422</v>
      </c>
      <c r="G253" s="274">
        <f>IF(G$115=0,0,(G$115-G$158)/NFM_fec!G$115)</f>
        <v>1.156039490058566</v>
      </c>
      <c r="H253" s="274">
        <f>IF(H$115=0,0,(H$115-H$158)/NFM_fec!H$115)</f>
        <v>1.1500275848839911</v>
      </c>
      <c r="I253" s="274">
        <f>IF(I$115=0,0,(I$115-I$158)/NFM_fec!I$115)</f>
        <v>1.1267016542413786</v>
      </c>
      <c r="J253" s="274">
        <f>IF(J$115=0,0,(J$115-J$158)/NFM_fec!J$115)</f>
        <v>1.3946049292441927</v>
      </c>
      <c r="K253" s="274">
        <f>IF(K$115=0,0,(K$115-K$158)/NFM_fec!K$115)</f>
        <v>1.3366739021948679</v>
      </c>
      <c r="L253" s="274">
        <f>IF(L$115=0,0,(L$115-L$158)/NFM_fec!L$115)</f>
        <v>1.4955704834823085</v>
      </c>
      <c r="M253" s="274">
        <f>IF(M$115=0,0,(M$115-M$158)/NFM_fec!M$115)</f>
        <v>1.1905397172920544</v>
      </c>
      <c r="N253" s="274">
        <f>IF(N$115=0,0,(N$115-N$158)/NFM_fec!N$115)</f>
        <v>1.2634244161988708</v>
      </c>
      <c r="O253" s="274">
        <f>IF(O$115=0,0,(O$115-O$158)/NFM_fec!O$115)</f>
        <v>1.269319760154028</v>
      </c>
      <c r="P253" s="274">
        <f>IF(P$115=0,0,(P$115-P$158)/NFM_fec!P$115)</f>
        <v>1.3192523119682105</v>
      </c>
      <c r="Q253" s="274">
        <f>IF(Q$115=0,0,(Q$115-Q$158)/NFM_fec!Q$115)</f>
        <v>1.3897732230524917</v>
      </c>
      <c r="R253" s="274">
        <f>IF(R$115=0,0,(R$115-R$158)/NFM_fec!R$115)</f>
        <v>1.3999093289347446</v>
      </c>
      <c r="S253" s="274">
        <f>IF(S$115=0,0,(S$115-S$158)/NFM_fec!S$115)</f>
        <v>1.3736158235180134</v>
      </c>
      <c r="T253" s="274">
        <f>IF(T$115=0,0,(T$115-T$158)/NFM_fec!T$115)</f>
        <v>1.3674631376761937</v>
      </c>
      <c r="U253" s="274">
        <f>IF(U$115=0,0,(U$115-U$158)/NFM_fec!U$115)</f>
        <v>1.4858969549713554</v>
      </c>
      <c r="V253" s="274">
        <f>IF(V$115=0,0,(V$115-V$158)/NFM_fec!V$115)</f>
        <v>1.4663828723748198</v>
      </c>
      <c r="W253" s="274">
        <f>IF(W$115=0,0,(W$115-W$158)/NFM_fec!W$115)</f>
        <v>1.4867357726404438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0.37273041444386357</v>
      </c>
      <c r="C258" s="277">
        <f>IF(C$120=0,0,C$120/NFM_fec!C$120)</f>
        <v>0.23713851529822202</v>
      </c>
      <c r="D258" s="277">
        <f>IF(D$120=0,0,D$120/NFM_fec!D$120)</f>
        <v>0.13348334180422614</v>
      </c>
      <c r="E258" s="277">
        <f>IF(E$120=0,0,E$120/NFM_fec!E$120)</f>
        <v>0.12581998621599638</v>
      </c>
      <c r="F258" s="277">
        <f>IF(F$120=0,0,F$120/NFM_fec!F$120)</f>
        <v>0.12609321236677667</v>
      </c>
      <c r="G258" s="277">
        <f>IF(G$120=0,0,G$120/NFM_fec!G$120)</f>
        <v>0.18120701975147765</v>
      </c>
      <c r="H258" s="277">
        <f>IF(H$120=0,0,H$120/NFM_fec!H$120)</f>
        <v>0.17292094554051352</v>
      </c>
      <c r="I258" s="277">
        <f>IF(I$120=0,0,I$120/NFM_fec!I$120)</f>
        <v>0.15615360449785587</v>
      </c>
      <c r="J258" s="277">
        <f>IF(J$120=0,0,J$120/NFM_fec!J$120)</f>
        <v>0.23482690097593539</v>
      </c>
      <c r="K258" s="277">
        <f>IF(K$120=0,0,K$120/NFM_fec!K$120)</f>
        <v>0.17845557541361781</v>
      </c>
      <c r="L258" s="277">
        <f>IF(L$120=0,0,L$120/NFM_fec!L$120)</f>
        <v>0.23518320643661897</v>
      </c>
      <c r="M258" s="277">
        <f>IF(M$120=0,0,M$120/NFM_fec!M$120)</f>
        <v>0.1670276247138622</v>
      </c>
      <c r="N258" s="277">
        <f>IF(N$120=0,0,N$120/NFM_fec!N$120)</f>
        <v>0.16589876899700473</v>
      </c>
      <c r="O258" s="277">
        <f>IF(O$120=0,0,O$120/NFM_fec!O$120)</f>
        <v>0.17148020195590558</v>
      </c>
      <c r="P258" s="277">
        <f>IF(P$120=0,0,P$120/NFM_fec!P$120)</f>
        <v>0.18030766449481386</v>
      </c>
      <c r="Q258" s="277">
        <f>IF(Q$120=0,0,Q$120/NFM_fec!Q$120)</f>
        <v>0.24457783997918461</v>
      </c>
      <c r="R258" s="277">
        <f>IF(R$120=0,0,R$120/NFM_fec!R$120)</f>
        <v>0.32701474719677803</v>
      </c>
      <c r="S258" s="277">
        <f>IF(S$120=0,0,S$120/NFM_fec!S$120)</f>
        <v>0.3032904502700004</v>
      </c>
      <c r="T258" s="277">
        <f>IF(T$120=0,0,T$120/NFM_fec!T$120)</f>
        <v>0.31131770873669856</v>
      </c>
      <c r="U258" s="277">
        <f>IF(U$120=0,0,U$120/NFM_fec!U$120)</f>
        <v>0.34581033312764664</v>
      </c>
      <c r="V258" s="277">
        <f>IF(V$120=0,0,V$120/NFM_fec!V$120)</f>
        <v>0.3369934357744282</v>
      </c>
      <c r="W258" s="277">
        <f>IF(W$120=0,0,W$120/NFM_fec!W$120)</f>
        <v>0.30635232728035339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1.8517524568966885</v>
      </c>
      <c r="C259" s="278">
        <f>IF(C$126=0,0,C$126/NFM_fec!C$126)</f>
        <v>1.3326722130438153</v>
      </c>
      <c r="D259" s="278">
        <f>IF(D$126=0,0,D$126/NFM_fec!D$126)</f>
        <v>1.2378605734226906</v>
      </c>
      <c r="E259" s="278">
        <f>IF(E$126=0,0,E$126/NFM_fec!E$126)</f>
        <v>1.2232314404265519</v>
      </c>
      <c r="F259" s="278">
        <f>IF(F$126=0,0,F$126/NFM_fec!F$126)</f>
        <v>1.0880516912865796</v>
      </c>
      <c r="G259" s="278">
        <f>IF(G$126=0,0,G$126/NFM_fec!G$126)</f>
        <v>1.1672472286355622</v>
      </c>
      <c r="H259" s="278">
        <f>IF(H$126=0,0,H$126/NFM_fec!H$126)</f>
        <v>1.1587617987653753</v>
      </c>
      <c r="I259" s="278">
        <f>IF(I$126=0,0,I$126/NFM_fec!I$126)</f>
        <v>1.1393249953330391</v>
      </c>
      <c r="J259" s="278">
        <f>IF(J$126=0,0,J$126/NFM_fec!J$126)</f>
        <v>1.4969391311535702</v>
      </c>
      <c r="K259" s="278">
        <f>IF(K$126=0,0,K$126/NFM_fec!K$126)</f>
        <v>1.4547069959116845</v>
      </c>
      <c r="L259" s="278">
        <f>IF(L$126=0,0,L$126/NFM_fec!L$126)</f>
        <v>1.6209692976911738</v>
      </c>
      <c r="M259" s="278">
        <f>IF(M$126=0,0,M$126/NFM_fec!M$126)</f>
        <v>1.2062444040046176</v>
      </c>
      <c r="N259" s="278">
        <f>IF(N$126=0,0,N$126/NFM_fec!N$126)</f>
        <v>1.3002986817758908</v>
      </c>
      <c r="O259" s="278">
        <f>IF(O$126=0,0,O$126/NFM_fec!O$126)</f>
        <v>1.2884002760994082</v>
      </c>
      <c r="P259" s="278">
        <f>IF(P$126=0,0,P$126/NFM_fec!P$126)</f>
        <v>1.3601539375843072</v>
      </c>
      <c r="Q259" s="278">
        <f>IF(Q$126=0,0,Q$126/NFM_fec!Q$126)</f>
        <v>1.443099134897746</v>
      </c>
      <c r="R259" s="278">
        <f>IF(R$126=0,0,R$126/NFM_fec!R$126)</f>
        <v>1.4499763997013408</v>
      </c>
      <c r="S259" s="278">
        <f>IF(S$126=0,0,S$126/NFM_fec!S$126)</f>
        <v>1.4244198740283982</v>
      </c>
      <c r="T259" s="278">
        <f>IF(T$126=0,0,T$126/NFM_fec!T$126)</f>
        <v>1.4098153529892823</v>
      </c>
      <c r="U259" s="278">
        <f>IF(U$126=0,0,U$126/NFM_fec!U$126)</f>
        <v>1.5596848293402872</v>
      </c>
      <c r="V259" s="278">
        <f>IF(V$126=0,0,V$126/NFM_fec!V$126)</f>
        <v>1.5524100584741767</v>
      </c>
      <c r="W259" s="278">
        <f>IF(W$126=0,0,W$126/NFM_fec!W$126)</f>
        <v>1.5673255177108092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0.82614513814397084</v>
      </c>
      <c r="C260" s="278">
        <f>IF(C$134=0,0,C$134/NFM_fec!C$134)</f>
        <v>0.47917627770886867</v>
      </c>
      <c r="D260" s="278">
        <f>IF(D$134=0,0,D$134/NFM_fec!D$134)</f>
        <v>0.32693012596331977</v>
      </c>
      <c r="E260" s="278">
        <f>IF(E$134=0,0,E$134/NFM_fec!E$134)</f>
        <v>0.38579594403870238</v>
      </c>
      <c r="F260" s="278">
        <f>IF(F$134=0,0,F$134/NFM_fec!F$134)</f>
        <v>0.30992523965309732</v>
      </c>
      <c r="G260" s="278">
        <f>IF(G$134=0,0,G$134/NFM_fec!G$134)</f>
        <v>0.43382114573786357</v>
      </c>
      <c r="H260" s="278">
        <f>IF(H$134=0,0,H$134/NFM_fec!H$134)</f>
        <v>0.4443407245565878</v>
      </c>
      <c r="I260" s="278">
        <f>IF(I$134=0,0,I$134/NFM_fec!I$134)</f>
        <v>0.39707402751170551</v>
      </c>
      <c r="J260" s="278">
        <f>IF(J$134=0,0,J$134/NFM_fec!J$134)</f>
        <v>0.49990204690173423</v>
      </c>
      <c r="K260" s="278">
        <f>IF(K$134=0,0,K$134/NFM_fec!K$134)</f>
        <v>0.42032092377322333</v>
      </c>
      <c r="L260" s="278">
        <f>IF(L$134=0,0,L$134/NFM_fec!L$134)</f>
        <v>0.58755232464112084</v>
      </c>
      <c r="M260" s="278">
        <f>IF(M$134=0,0,M$134/NFM_fec!M$134)</f>
        <v>0.41105476258770357</v>
      </c>
      <c r="N260" s="278">
        <f>IF(N$134=0,0,N$134/NFM_fec!N$134)</f>
        <v>0.43532457841137062</v>
      </c>
      <c r="O260" s="278">
        <f>IF(O$134=0,0,O$134/NFM_fec!O$134)</f>
        <v>0.46061111353424944</v>
      </c>
      <c r="P260" s="278">
        <f>IF(P$134=0,0,P$134/NFM_fec!P$134)</f>
        <v>0.45806642726039859</v>
      </c>
      <c r="Q260" s="278">
        <f>IF(Q$134=0,0,Q$134/NFM_fec!Q$134)</f>
        <v>0.50915602992875209</v>
      </c>
      <c r="R260" s="278">
        <f>IF(R$134=0,0,R$134/NFM_fec!R$134)</f>
        <v>0.58336353994933632</v>
      </c>
      <c r="S260" s="278">
        <f>IF(S$134=0,0,S$134/NFM_fec!S$134)</f>
        <v>0.57063568376449214</v>
      </c>
      <c r="T260" s="278">
        <f>IF(T$134=0,0,T$134/NFM_fec!T$134)</f>
        <v>0.57959902004788577</v>
      </c>
      <c r="U260" s="278">
        <f>IF(U$134=0,0,U$134/NFM_fec!U$134)</f>
        <v>0.64909709626869483</v>
      </c>
      <c r="V260" s="278">
        <f>IF(V$134=0,0,V$134/NFM_fec!V$134)</f>
        <v>0.59552825168290613</v>
      </c>
      <c r="W260" s="278">
        <f>IF(W$134=0,0,W$134/NFM_fec!W$134)</f>
        <v>0.62355152501650779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2.9157041569537716</v>
      </c>
      <c r="C261" s="279">
        <f>IF(C$141=0,0,C$141/NFM_fec!C$141)</f>
        <v>2.8250019439138216</v>
      </c>
      <c r="D261" s="279">
        <f>IF(D$141=0,0,D$141/NFM_fec!D$141)</f>
        <v>2.8503576876158068</v>
      </c>
      <c r="E261" s="279">
        <f>IF(E$141=0,0,E$141/NFM_fec!E$141)</f>
        <v>2.8297115607343462</v>
      </c>
      <c r="F261" s="279">
        <f>IF(F$141=0,0,F$141/NFM_fec!F$141)</f>
        <v>2.7974771912216561</v>
      </c>
      <c r="G261" s="279">
        <f>IF(G$141=0,0,G$141/NFM_fec!G$141)</f>
        <v>2.9927367307837902</v>
      </c>
      <c r="H261" s="279">
        <f>IF(H$141=0,0,H$141/NFM_fec!H$141)</f>
        <v>2.9625238976499522</v>
      </c>
      <c r="I261" s="279">
        <f>IF(I$141=0,0,I$141/NFM_fec!I$141)</f>
        <v>2.9752264257009076</v>
      </c>
      <c r="J261" s="279">
        <f>IF(J$141=0,0,J$141/NFM_fec!J$141)</f>
        <v>3.1218803894516811</v>
      </c>
      <c r="K261" s="279">
        <f>IF(K$141=0,0,K$141/NFM_fec!K$141)</f>
        <v>3.1224220947001666</v>
      </c>
      <c r="L261" s="279">
        <f>IF(L$141=0,0,L$141/NFM_fec!L$141)</f>
        <v>3.1366352195470055</v>
      </c>
      <c r="M261" s="279">
        <f>IF(M$141=0,0,M$141/NFM_fec!M$141)</f>
        <v>3.0592146125482711</v>
      </c>
      <c r="N261" s="279">
        <f>IF(N$141=0,0,N$141/NFM_fec!N$141)</f>
        <v>3.1042965769017594</v>
      </c>
      <c r="O261" s="279">
        <f>IF(O$141=0,0,O$141/NFM_fec!O$141)</f>
        <v>3.1061504034334861</v>
      </c>
      <c r="P261" s="279">
        <f>IF(P$141=0,0,P$141/NFM_fec!P$141)</f>
        <v>3.1573805906435166</v>
      </c>
      <c r="Q261" s="279">
        <f>IF(Q$141=0,0,Q$141/NFM_fec!Q$141)</f>
        <v>3.1828268542600289</v>
      </c>
      <c r="R261" s="279">
        <f>IF(R$141=0,0,R$141/NFM_fec!R$141)</f>
        <v>3.1215744082079615</v>
      </c>
      <c r="S261" s="279">
        <f>IF(S$141=0,0,S$141/NFM_fec!S$141)</f>
        <v>3.0961444371045093</v>
      </c>
      <c r="T261" s="279">
        <f>IF(T$141=0,0,T$141/NFM_fec!T$141)</f>
        <v>3.0818720756902689</v>
      </c>
      <c r="U261" s="279">
        <f>IF(U$141=0,0,U$141/NFM_fec!U$141)</f>
        <v>3.1344401889657565</v>
      </c>
      <c r="V261" s="279">
        <f>IF(V$141=0,0,V$141/NFM_fec!V$141)</f>
        <v>3.1544039113666447</v>
      </c>
      <c r="W261" s="279">
        <f>IF(W$141=0,0,W$141/NFM_fec!W$141)</f>
        <v>3.1511042910260643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SE: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8157.0146912982291</v>
      </c>
      <c r="C3" s="205">
        <f t="shared" si="0"/>
        <v>8709.7490014300529</v>
      </c>
      <c r="D3" s="205">
        <f t="shared" si="0"/>
        <v>9515.2877265516072</v>
      </c>
      <c r="E3" s="205">
        <f t="shared" si="0"/>
        <v>8800.8051131749035</v>
      </c>
      <c r="F3" s="205">
        <f t="shared" si="0"/>
        <v>8550.7586790059613</v>
      </c>
      <c r="G3" s="205">
        <f t="shared" si="0"/>
        <v>9243.2908051033828</v>
      </c>
      <c r="H3" s="205">
        <f t="shared" si="0"/>
        <v>9622.1207816102688</v>
      </c>
      <c r="I3" s="205">
        <f t="shared" si="0"/>
        <v>9255.0062224233498</v>
      </c>
      <c r="J3" s="205">
        <f t="shared" si="0"/>
        <v>8494.7143948637913</v>
      </c>
      <c r="K3" s="205">
        <f t="shared" si="0"/>
        <v>9939.1181354160344</v>
      </c>
      <c r="L3" s="205">
        <f t="shared" si="0"/>
        <v>9642.2938754052429</v>
      </c>
      <c r="M3" s="205">
        <f t="shared" si="0"/>
        <v>9040.0714021913027</v>
      </c>
      <c r="N3" s="205">
        <f t="shared" si="0"/>
        <v>8843.9555277168747</v>
      </c>
      <c r="O3" s="205">
        <f t="shared" si="0"/>
        <v>8373.9054206363635</v>
      </c>
      <c r="P3" s="205">
        <f t="shared" si="0"/>
        <v>7648.275793473179</v>
      </c>
      <c r="Q3" s="205">
        <f t="shared" si="0"/>
        <v>8290.3000000000029</v>
      </c>
      <c r="R3" s="205">
        <f t="shared" si="0"/>
        <v>6850.2586902993762</v>
      </c>
      <c r="S3" s="205">
        <f t="shared" si="0"/>
        <v>6318.7774662451056</v>
      </c>
      <c r="T3" s="205">
        <f t="shared" si="0"/>
        <v>6546.1469209516026</v>
      </c>
      <c r="U3" s="205">
        <f t="shared" si="0"/>
        <v>8173.2589833752954</v>
      </c>
      <c r="V3" s="205">
        <f t="shared" si="0"/>
        <v>8013.3043495763204</v>
      </c>
      <c r="W3" s="205">
        <f t="shared" si="0"/>
        <v>8132.4641956511405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6525.6117530385836</v>
      </c>
      <c r="C4" s="243">
        <f t="shared" si="1"/>
        <v>6970.7666157147305</v>
      </c>
      <c r="D4" s="243">
        <f t="shared" si="1"/>
        <v>7317.9247718263287</v>
      </c>
      <c r="E4" s="243">
        <f t="shared" si="1"/>
        <v>6905.3232722926841</v>
      </c>
      <c r="F4" s="243">
        <f t="shared" si="1"/>
        <v>6771.8312238631979</v>
      </c>
      <c r="G4" s="243">
        <f t="shared" si="1"/>
        <v>7154.36438923675</v>
      </c>
      <c r="H4" s="243">
        <f t="shared" si="1"/>
        <v>7290.1857043266591</v>
      </c>
      <c r="I4" s="243">
        <f t="shared" si="1"/>
        <v>7036.6820669703138</v>
      </c>
      <c r="J4" s="243">
        <f t="shared" si="1"/>
        <v>6673.852613426171</v>
      </c>
      <c r="K4" s="243">
        <f t="shared" si="1"/>
        <v>7589.256414779471</v>
      </c>
      <c r="L4" s="243">
        <f t="shared" si="1"/>
        <v>7145.1272226502715</v>
      </c>
      <c r="M4" s="243">
        <f t="shared" si="1"/>
        <v>6696.7128306587038</v>
      </c>
      <c r="N4" s="243">
        <f t="shared" si="1"/>
        <v>6494.0003061460293</v>
      </c>
      <c r="O4" s="243">
        <f t="shared" si="1"/>
        <v>6232.8700238287056</v>
      </c>
      <c r="P4" s="243">
        <f t="shared" si="1"/>
        <v>5942.420300685837</v>
      </c>
      <c r="Q4" s="243">
        <f t="shared" si="1"/>
        <v>6273.8599733164938</v>
      </c>
      <c r="R4" s="243">
        <f t="shared" si="1"/>
        <v>5536.0329529144919</v>
      </c>
      <c r="S4" s="243">
        <f t="shared" si="1"/>
        <v>5248.0697956073127</v>
      </c>
      <c r="T4" s="243">
        <f t="shared" si="1"/>
        <v>5445.7123028787955</v>
      </c>
      <c r="U4" s="243">
        <f t="shared" si="1"/>
        <v>6302.7938265732637</v>
      </c>
      <c r="V4" s="243">
        <f t="shared" si="1"/>
        <v>6150.4726704806362</v>
      </c>
      <c r="W4" s="243">
        <f t="shared" si="1"/>
        <v>6089.32719020688</v>
      </c>
      <c r="DA4" s="83"/>
    </row>
    <row r="5" spans="1:105" ht="12" customHeight="1" x14ac:dyDescent="0.25">
      <c r="A5" s="99" t="s">
        <v>57</v>
      </c>
      <c r="B5" s="284">
        <v>3797.317447545563</v>
      </c>
      <c r="C5" s="284">
        <v>3924.700858236652</v>
      </c>
      <c r="D5" s="284">
        <v>4021.2424573977878</v>
      </c>
      <c r="E5" s="284">
        <v>3906.234365257556</v>
      </c>
      <c r="F5" s="284">
        <v>3868.2929100514111</v>
      </c>
      <c r="G5" s="284">
        <v>3976.049815794383</v>
      </c>
      <c r="H5" s="284">
        <v>4224.8566646624085</v>
      </c>
      <c r="I5" s="284">
        <v>4150.7506849503388</v>
      </c>
      <c r="J5" s="284">
        <v>4042.3227833775741</v>
      </c>
      <c r="K5" s="284">
        <v>4596.9468893529383</v>
      </c>
      <c r="L5" s="284">
        <v>4547.2073984481149</v>
      </c>
      <c r="M5" s="284">
        <v>4191.7509370505823</v>
      </c>
      <c r="N5" s="284">
        <v>4018.8661353771422</v>
      </c>
      <c r="O5" s="284">
        <v>3840.470268632218</v>
      </c>
      <c r="P5" s="284">
        <v>3632.1959501683641</v>
      </c>
      <c r="Q5" s="284">
        <v>4221.6798289587296</v>
      </c>
      <c r="R5" s="284">
        <v>3405.131902222302</v>
      </c>
      <c r="S5" s="284">
        <v>3309.3581023016882</v>
      </c>
      <c r="T5" s="284">
        <v>3198.297079987728</v>
      </c>
      <c r="U5" s="284">
        <v>3998.8007581299648</v>
      </c>
      <c r="V5" s="284">
        <v>3323.0849341645958</v>
      </c>
      <c r="W5" s="284">
        <v>3269.5351795629172</v>
      </c>
      <c r="DA5" s="94" t="s">
        <v>940</v>
      </c>
    </row>
    <row r="6" spans="1:105" ht="12" customHeight="1" x14ac:dyDescent="0.25">
      <c r="A6" s="99" t="s">
        <v>47</v>
      </c>
      <c r="B6" s="284">
        <v>2728.2943054930201</v>
      </c>
      <c r="C6" s="284">
        <v>3046.065757478078</v>
      </c>
      <c r="D6" s="284">
        <v>3296.6823144285408</v>
      </c>
      <c r="E6" s="284">
        <v>2999.0889070351282</v>
      </c>
      <c r="F6" s="284">
        <v>2903.5383138117868</v>
      </c>
      <c r="G6" s="284">
        <v>3178.314573442367</v>
      </c>
      <c r="H6" s="284">
        <v>3065.329039664251</v>
      </c>
      <c r="I6" s="284">
        <v>2885.931382019975</v>
      </c>
      <c r="J6" s="284">
        <v>2631.529830048597</v>
      </c>
      <c r="K6" s="284">
        <v>2992.3095254265331</v>
      </c>
      <c r="L6" s="284">
        <v>2597.9198242021562</v>
      </c>
      <c r="M6" s="284">
        <v>2504.961893608121</v>
      </c>
      <c r="N6" s="284">
        <v>2475.1341707688871</v>
      </c>
      <c r="O6" s="284">
        <v>2392.3997551964881</v>
      </c>
      <c r="P6" s="284">
        <v>2310.2243505174729</v>
      </c>
      <c r="Q6" s="284">
        <v>2052.1801443577642</v>
      </c>
      <c r="R6" s="284">
        <v>2130.90105069219</v>
      </c>
      <c r="S6" s="284">
        <v>1938.711693305625</v>
      </c>
      <c r="T6" s="284">
        <v>2247.415222891068</v>
      </c>
      <c r="U6" s="284">
        <v>2303.9930684432989</v>
      </c>
      <c r="V6" s="284">
        <v>2827.3877363160409</v>
      </c>
      <c r="W6" s="284">
        <v>2819.7920106439628</v>
      </c>
      <c r="DA6" s="94" t="s">
        <v>941</v>
      </c>
    </row>
    <row r="7" spans="1:105" ht="12" customHeight="1" x14ac:dyDescent="0.25">
      <c r="A7" s="49" t="s">
        <v>48</v>
      </c>
      <c r="B7" s="244">
        <v>1631.402938259645</v>
      </c>
      <c r="C7" s="244">
        <v>1738.9823857153219</v>
      </c>
      <c r="D7" s="244">
        <v>2197.3629547252781</v>
      </c>
      <c r="E7" s="244">
        <v>1895.4818408822191</v>
      </c>
      <c r="F7" s="244">
        <v>1778.9274551427641</v>
      </c>
      <c r="G7" s="244">
        <v>2088.9264158666329</v>
      </c>
      <c r="H7" s="244">
        <v>2331.9350772836092</v>
      </c>
      <c r="I7" s="244">
        <v>2218.3241554530359</v>
      </c>
      <c r="J7" s="244">
        <v>1820.86178143762</v>
      </c>
      <c r="K7" s="244">
        <v>2349.8617206365629</v>
      </c>
      <c r="L7" s="244">
        <v>2497.1666527549719</v>
      </c>
      <c r="M7" s="244">
        <v>2343.3585715325989</v>
      </c>
      <c r="N7" s="244">
        <v>2349.9552215708459</v>
      </c>
      <c r="O7" s="244">
        <v>2141.0353968076579</v>
      </c>
      <c r="P7" s="244">
        <v>1705.855492787342</v>
      </c>
      <c r="Q7" s="244">
        <v>2016.4400266835089</v>
      </c>
      <c r="R7" s="244">
        <v>1314.225737384884</v>
      </c>
      <c r="S7" s="244">
        <v>1070.7076706377929</v>
      </c>
      <c r="T7" s="244">
        <v>1100.4346180728071</v>
      </c>
      <c r="U7" s="244">
        <v>1870.465156802032</v>
      </c>
      <c r="V7" s="244">
        <v>1862.831679095684</v>
      </c>
      <c r="W7" s="244">
        <v>2043.13700544426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1661.045235841907</v>
      </c>
      <c r="C10" s="243">
        <v>1792.7810626645651</v>
      </c>
      <c r="D10" s="243">
        <v>1741.7178417834609</v>
      </c>
      <c r="E10" s="243">
        <v>1316.497369126776</v>
      </c>
      <c r="F10" s="243">
        <v>1618.365322076769</v>
      </c>
      <c r="G10" s="243">
        <v>1438.352627607946</v>
      </c>
      <c r="H10" s="243">
        <v>1564.782390799179</v>
      </c>
      <c r="I10" s="243">
        <v>1545.2221972931759</v>
      </c>
      <c r="J10" s="243">
        <v>1430.510191072718</v>
      </c>
      <c r="K10" s="243">
        <v>1229.517808391249</v>
      </c>
      <c r="L10" s="243">
        <v>1288.6812194219401</v>
      </c>
      <c r="M10" s="243">
        <v>1266.4174116278959</v>
      </c>
      <c r="N10" s="243">
        <v>1257.8069084604961</v>
      </c>
      <c r="O10" s="243">
        <v>1287.5632413829751</v>
      </c>
      <c r="P10" s="243">
        <v>1362.382596470293</v>
      </c>
      <c r="Q10" s="243">
        <v>1352.5096051779269</v>
      </c>
      <c r="R10" s="243">
        <v>1395.7743914093021</v>
      </c>
      <c r="S10" s="243">
        <v>1430.240580885245</v>
      </c>
      <c r="T10" s="243">
        <v>1451.0644005646359</v>
      </c>
      <c r="U10" s="243">
        <v>1460.8091092004711</v>
      </c>
      <c r="V10" s="243">
        <v>1271.732379958547</v>
      </c>
      <c r="W10" s="243">
        <v>1630.566860456277</v>
      </c>
      <c r="DA10" s="83" t="s">
        <v>944</v>
      </c>
    </row>
    <row r="11" spans="1:105" ht="12" customHeight="1" x14ac:dyDescent="0.25">
      <c r="A11" s="107" t="s">
        <v>945</v>
      </c>
      <c r="B11" s="284">
        <v>195.9656203655361</v>
      </c>
      <c r="C11" s="284">
        <v>228.4778404586838</v>
      </c>
      <c r="D11" s="284">
        <v>234.46539543834669</v>
      </c>
      <c r="E11" s="284">
        <v>165.97212504148521</v>
      </c>
      <c r="F11" s="284">
        <v>199.46600443669641</v>
      </c>
      <c r="G11" s="284">
        <v>188.7967649124129</v>
      </c>
      <c r="H11" s="284">
        <v>186.42458513948151</v>
      </c>
      <c r="I11" s="284">
        <v>176.41455182030211</v>
      </c>
      <c r="J11" s="284">
        <v>152.9158063064645</v>
      </c>
      <c r="K11" s="284">
        <v>127.65587354618459</v>
      </c>
      <c r="L11" s="284">
        <v>129.71372355728519</v>
      </c>
      <c r="M11" s="284">
        <v>128.40642917923921</v>
      </c>
      <c r="N11" s="284">
        <v>130.80257405624391</v>
      </c>
      <c r="O11" s="284">
        <v>120.02779537071901</v>
      </c>
      <c r="P11" s="284">
        <v>111.14733806160091</v>
      </c>
      <c r="Q11" s="284">
        <v>90.000890732057044</v>
      </c>
      <c r="R11" s="284">
        <v>112.1536800640568</v>
      </c>
      <c r="S11" s="284">
        <v>107.42011527407971</v>
      </c>
      <c r="T11" s="284">
        <v>118.5419675511924</v>
      </c>
      <c r="U11" s="284">
        <v>99.648413763873791</v>
      </c>
      <c r="V11" s="284">
        <v>158.84880458326589</v>
      </c>
      <c r="W11" s="284">
        <v>205.57588439030931</v>
      </c>
      <c r="DA11" s="94" t="s">
        <v>946</v>
      </c>
    </row>
    <row r="12" spans="1:105" ht="12" customHeight="1" x14ac:dyDescent="0.25">
      <c r="A12" s="49" t="s">
        <v>947</v>
      </c>
      <c r="B12" s="244">
        <v>121.7556911047264</v>
      </c>
      <c r="C12" s="244">
        <v>141.94084724984751</v>
      </c>
      <c r="D12" s="244">
        <v>178.29821343571439</v>
      </c>
      <c r="E12" s="244">
        <v>94.986028141885015</v>
      </c>
      <c r="F12" s="244">
        <v>99.385876084220754</v>
      </c>
      <c r="G12" s="244">
        <v>114.8348248565328</v>
      </c>
      <c r="H12" s="244">
        <v>139.89329977536079</v>
      </c>
      <c r="I12" s="244">
        <v>133.1534402882055</v>
      </c>
      <c r="J12" s="244">
        <v>108.6824547897445</v>
      </c>
      <c r="K12" s="244">
        <v>135.85004161316621</v>
      </c>
      <c r="L12" s="244">
        <v>159.8262443776571</v>
      </c>
      <c r="M12" s="244">
        <v>146.41495232881289</v>
      </c>
      <c r="N12" s="244">
        <v>156.5216873336563</v>
      </c>
      <c r="O12" s="244">
        <v>137.66067378960409</v>
      </c>
      <c r="P12" s="244">
        <v>106.2854562135412</v>
      </c>
      <c r="Q12" s="244">
        <v>119.07313940842489</v>
      </c>
      <c r="R12" s="244">
        <v>85.28824196700738</v>
      </c>
      <c r="S12" s="244">
        <v>73.142800710969397</v>
      </c>
      <c r="T12" s="244">
        <v>74.763386271448965</v>
      </c>
      <c r="U12" s="244">
        <v>124.30729317392699</v>
      </c>
      <c r="V12" s="244">
        <v>133.396705492515</v>
      </c>
      <c r="W12" s="244">
        <v>194.59582127393571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1901.1613731576749</v>
      </c>
      <c r="C15" s="243">
        <v>1901.1613731576749</v>
      </c>
      <c r="D15" s="243">
        <v>1901.1613731576749</v>
      </c>
      <c r="E15" s="243">
        <v>1901.1613731576749</v>
      </c>
      <c r="F15" s="243">
        <v>1710.3359623657959</v>
      </c>
      <c r="G15" s="243">
        <v>1710.3359623657959</v>
      </c>
      <c r="H15" s="243">
        <v>1710.3359623657959</v>
      </c>
      <c r="I15" s="243">
        <v>1710.3359623657959</v>
      </c>
      <c r="J15" s="243">
        <v>1519.5105515739169</v>
      </c>
      <c r="K15" s="243">
        <v>1519.5105515739169</v>
      </c>
      <c r="L15" s="243">
        <v>1519.5105515739169</v>
      </c>
      <c r="M15" s="243">
        <v>1519.5105515739169</v>
      </c>
      <c r="N15" s="243">
        <v>1328.6851407820391</v>
      </c>
      <c r="O15" s="243">
        <v>1519.5105515739169</v>
      </c>
      <c r="P15" s="243">
        <v>1519.5105515739169</v>
      </c>
      <c r="Q15" s="243">
        <v>1519.5105515739169</v>
      </c>
      <c r="R15" s="243">
        <v>1519.5105515739169</v>
      </c>
      <c r="S15" s="243">
        <v>1519.5105515739169</v>
      </c>
      <c r="T15" s="243">
        <v>1710.3359623657959</v>
      </c>
      <c r="U15" s="243">
        <v>1710.3359623657959</v>
      </c>
      <c r="V15" s="243">
        <v>1519.5105515739169</v>
      </c>
      <c r="W15" s="243">
        <v>1901.1613731576749</v>
      </c>
      <c r="DA15" s="83" t="s">
        <v>949</v>
      </c>
    </row>
    <row r="16" spans="1:105" ht="12" customHeight="1" x14ac:dyDescent="0.25">
      <c r="A16" s="107" t="s">
        <v>945</v>
      </c>
      <c r="B16" s="284">
        <v>228.8506892950401</v>
      </c>
      <c r="C16" s="284">
        <v>250.38890157666049</v>
      </c>
      <c r="D16" s="284">
        <v>250.38890157666049</v>
      </c>
      <c r="E16" s="284">
        <v>228.8506892950401</v>
      </c>
      <c r="F16" s="284">
        <v>228.8506892950401</v>
      </c>
      <c r="G16" s="284">
        <v>207.31247701341971</v>
      </c>
      <c r="H16" s="284">
        <v>207.31247701341971</v>
      </c>
      <c r="I16" s="284">
        <v>185.77426473179921</v>
      </c>
      <c r="J16" s="284">
        <v>185.77426473179921</v>
      </c>
      <c r="K16" s="284">
        <v>164.23605245017879</v>
      </c>
      <c r="L16" s="284">
        <v>164.23605245017879</v>
      </c>
      <c r="M16" s="284">
        <v>142.6978401685584</v>
      </c>
      <c r="N16" s="284">
        <v>142.6978401685584</v>
      </c>
      <c r="O16" s="284">
        <v>142.6978401685584</v>
      </c>
      <c r="P16" s="284">
        <v>121.159627886938</v>
      </c>
      <c r="Q16" s="284">
        <v>121.159627886938</v>
      </c>
      <c r="R16" s="284">
        <v>121.159627886938</v>
      </c>
      <c r="S16" s="284">
        <v>121.159627886938</v>
      </c>
      <c r="T16" s="284">
        <v>142.6978401685584</v>
      </c>
      <c r="U16" s="284">
        <v>142.6978401685584</v>
      </c>
      <c r="V16" s="284">
        <v>185.77426473179921</v>
      </c>
      <c r="W16" s="284">
        <v>228.8506892950401</v>
      </c>
      <c r="DA16" s="94" t="s">
        <v>950</v>
      </c>
    </row>
    <row r="17" spans="1:105" ht="12" customHeight="1" x14ac:dyDescent="0.25">
      <c r="A17" s="49" t="s">
        <v>947</v>
      </c>
      <c r="B17" s="244">
        <v>135.2841012274738</v>
      </c>
      <c r="C17" s="244">
        <v>156.92769362004361</v>
      </c>
      <c r="D17" s="244">
        <v>189.39308220889831</v>
      </c>
      <c r="E17" s="244">
        <v>178.5712860126134</v>
      </c>
      <c r="F17" s="244">
        <v>178.5712860126134</v>
      </c>
      <c r="G17" s="244">
        <v>167.74948981632849</v>
      </c>
      <c r="H17" s="244">
        <v>167.74948981632849</v>
      </c>
      <c r="I17" s="244">
        <v>156.92769362004361</v>
      </c>
      <c r="J17" s="244">
        <v>146.10589742375859</v>
      </c>
      <c r="K17" s="244">
        <v>146.10589742375859</v>
      </c>
      <c r="L17" s="244">
        <v>178.57128601261331</v>
      </c>
      <c r="M17" s="244">
        <v>167.74948981632841</v>
      </c>
      <c r="N17" s="244">
        <v>167.74948981632841</v>
      </c>
      <c r="O17" s="244">
        <v>156.9276936200435</v>
      </c>
      <c r="P17" s="244">
        <v>156.9276936200435</v>
      </c>
      <c r="Q17" s="244">
        <v>146.10589742375859</v>
      </c>
      <c r="R17" s="244">
        <v>135.28410122747371</v>
      </c>
      <c r="S17" s="244">
        <v>135.28410122747371</v>
      </c>
      <c r="T17" s="244">
        <v>124.46230503118881</v>
      </c>
      <c r="U17" s="244">
        <v>135.28410122747371</v>
      </c>
      <c r="V17" s="244">
        <v>146.10589742375859</v>
      </c>
      <c r="W17" s="244">
        <v>211.03667460146801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190.82541079187871</v>
      </c>
      <c r="E19" s="243">
        <v>0</v>
      </c>
      <c r="F19" s="243">
        <v>0</v>
      </c>
      <c r="G19" s="243">
        <v>0</v>
      </c>
      <c r="H19" s="243">
        <v>190.82541079187871</v>
      </c>
      <c r="I19" s="243">
        <v>0</v>
      </c>
      <c r="J19" s="243">
        <v>0</v>
      </c>
      <c r="K19" s="243">
        <v>0</v>
      </c>
      <c r="L19" s="243">
        <v>190.82541079187871</v>
      </c>
      <c r="M19" s="243">
        <v>0</v>
      </c>
      <c r="N19" s="243">
        <v>0</v>
      </c>
      <c r="O19" s="243">
        <v>190.82541079187871</v>
      </c>
      <c r="P19" s="243">
        <v>190.82541079187871</v>
      </c>
      <c r="Q19" s="243">
        <v>0</v>
      </c>
      <c r="R19" s="243">
        <v>190.82541079187871</v>
      </c>
      <c r="S19" s="243">
        <v>0</v>
      </c>
      <c r="T19" s="243">
        <v>381.65082158375742</v>
      </c>
      <c r="U19" s="243">
        <v>0</v>
      </c>
      <c r="V19" s="243">
        <v>0</v>
      </c>
      <c r="W19" s="243">
        <v>381.65082158375742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43.076424563240842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21.538212281620421</v>
      </c>
      <c r="P20" s="284">
        <v>0</v>
      </c>
      <c r="Q20" s="284">
        <v>0</v>
      </c>
      <c r="R20" s="284">
        <v>21.538212281620421</v>
      </c>
      <c r="S20" s="284">
        <v>0</v>
      </c>
      <c r="T20" s="284">
        <v>43.076424563240842</v>
      </c>
      <c r="U20" s="284">
        <v>0</v>
      </c>
      <c r="V20" s="284">
        <v>64.614636844861266</v>
      </c>
      <c r="W20" s="284">
        <v>43.076424563240842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21.64359239256979</v>
      </c>
      <c r="D21" s="244">
        <v>43.28718478513958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0</v>
      </c>
      <c r="L21" s="244">
        <v>43.28718478513958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21.64359239256979</v>
      </c>
      <c r="V21" s="244">
        <v>10.82179619628489</v>
      </c>
      <c r="W21" s="244">
        <v>75.752573373994267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190.82541079187877</v>
      </c>
      <c r="E23" s="243">
        <f t="shared" si="2"/>
        <v>0</v>
      </c>
      <c r="F23" s="243">
        <f t="shared" si="2"/>
        <v>190.82541079187899</v>
      </c>
      <c r="G23" s="243">
        <f t="shared" si="2"/>
        <v>0</v>
      </c>
      <c r="H23" s="243">
        <f t="shared" si="2"/>
        <v>190.82541079187877</v>
      </c>
      <c r="I23" s="243">
        <f t="shared" si="2"/>
        <v>0</v>
      </c>
      <c r="J23" s="243">
        <f t="shared" si="2"/>
        <v>190.82541079187899</v>
      </c>
      <c r="K23" s="243">
        <f t="shared" si="2"/>
        <v>0</v>
      </c>
      <c r="L23" s="243">
        <f t="shared" si="2"/>
        <v>190.82541079187877</v>
      </c>
      <c r="M23" s="243">
        <f t="shared" si="2"/>
        <v>0</v>
      </c>
      <c r="N23" s="243">
        <f t="shared" si="2"/>
        <v>190.82541079187786</v>
      </c>
      <c r="O23" s="243">
        <f t="shared" si="2"/>
        <v>0</v>
      </c>
      <c r="P23" s="243">
        <f t="shared" si="2"/>
        <v>190.82541079187877</v>
      </c>
      <c r="Q23" s="243">
        <f t="shared" si="2"/>
        <v>0</v>
      </c>
      <c r="R23" s="243">
        <f t="shared" si="2"/>
        <v>190.82541079187877</v>
      </c>
      <c r="S23" s="243">
        <f t="shared" si="2"/>
        <v>0</v>
      </c>
      <c r="T23" s="243">
        <f t="shared" si="2"/>
        <v>190.82541079187854</v>
      </c>
      <c r="U23" s="243">
        <f t="shared" si="2"/>
        <v>0</v>
      </c>
      <c r="V23" s="243">
        <f t="shared" si="2"/>
        <v>190.82541079187899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21.538212281620474</v>
      </c>
      <c r="D24" s="284">
        <f t="shared" si="3"/>
        <v>0</v>
      </c>
      <c r="E24" s="284">
        <f t="shared" si="3"/>
        <v>21.538212281620389</v>
      </c>
      <c r="F24" s="284">
        <f t="shared" si="3"/>
        <v>0</v>
      </c>
      <c r="G24" s="284">
        <f t="shared" si="3"/>
        <v>21.538212281620389</v>
      </c>
      <c r="H24" s="284">
        <f t="shared" si="3"/>
        <v>0</v>
      </c>
      <c r="I24" s="284">
        <f t="shared" si="3"/>
        <v>21.538212281620503</v>
      </c>
      <c r="J24" s="284">
        <f t="shared" si="3"/>
        <v>0</v>
      </c>
      <c r="K24" s="284">
        <f t="shared" si="3"/>
        <v>21.538212281620417</v>
      </c>
      <c r="L24" s="284">
        <f t="shared" si="3"/>
        <v>0</v>
      </c>
      <c r="M24" s="284">
        <f t="shared" si="3"/>
        <v>21.538212281620389</v>
      </c>
      <c r="N24" s="284">
        <f t="shared" si="3"/>
        <v>0</v>
      </c>
      <c r="O24" s="284">
        <f t="shared" si="3"/>
        <v>21.538212281620417</v>
      </c>
      <c r="P24" s="284">
        <f t="shared" si="3"/>
        <v>21.538212281620403</v>
      </c>
      <c r="Q24" s="284">
        <f t="shared" si="3"/>
        <v>0</v>
      </c>
      <c r="R24" s="284">
        <f t="shared" si="3"/>
        <v>21.538212281620432</v>
      </c>
      <c r="S24" s="284">
        <f t="shared" si="3"/>
        <v>0</v>
      </c>
      <c r="T24" s="284">
        <f t="shared" si="3"/>
        <v>21.538212281620446</v>
      </c>
      <c r="U24" s="284">
        <f t="shared" si="3"/>
        <v>0</v>
      </c>
      <c r="V24" s="284">
        <f t="shared" si="3"/>
        <v>21.538212281620446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10.821796196284879</v>
      </c>
      <c r="E25" s="244">
        <f t="shared" si="4"/>
        <v>10.821796196284907</v>
      </c>
      <c r="F25" s="244">
        <f t="shared" si="4"/>
        <v>0</v>
      </c>
      <c r="G25" s="244">
        <f t="shared" si="4"/>
        <v>10.821796196284907</v>
      </c>
      <c r="H25" s="244">
        <f t="shared" si="4"/>
        <v>0</v>
      </c>
      <c r="I25" s="244">
        <f t="shared" si="4"/>
        <v>10.821796196284879</v>
      </c>
      <c r="J25" s="244">
        <f t="shared" si="4"/>
        <v>10.821796196285021</v>
      </c>
      <c r="K25" s="244">
        <f t="shared" si="4"/>
        <v>0</v>
      </c>
      <c r="L25" s="244">
        <f t="shared" si="4"/>
        <v>10.821796196284851</v>
      </c>
      <c r="M25" s="244">
        <f t="shared" si="4"/>
        <v>10.821796196284907</v>
      </c>
      <c r="N25" s="244">
        <f t="shared" si="4"/>
        <v>0</v>
      </c>
      <c r="O25" s="244">
        <f t="shared" si="4"/>
        <v>10.821796196284907</v>
      </c>
      <c r="P25" s="244">
        <f t="shared" si="4"/>
        <v>0</v>
      </c>
      <c r="Q25" s="244">
        <f t="shared" si="4"/>
        <v>10.821796196284907</v>
      </c>
      <c r="R25" s="244">
        <f t="shared" si="4"/>
        <v>10.821796196284879</v>
      </c>
      <c r="S25" s="244">
        <f t="shared" si="4"/>
        <v>0</v>
      </c>
      <c r="T25" s="244">
        <f t="shared" si="4"/>
        <v>10.821796196284907</v>
      </c>
      <c r="U25" s="244">
        <f t="shared" si="4"/>
        <v>10.821796196284879</v>
      </c>
      <c r="V25" s="244">
        <f t="shared" si="4"/>
        <v>0</v>
      </c>
      <c r="W25" s="244">
        <f t="shared" si="4"/>
        <v>10.821796196284851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240.1161373157679</v>
      </c>
      <c r="C27" s="243">
        <f t="shared" si="5"/>
        <v>108.38031049310985</v>
      </c>
      <c r="D27" s="243">
        <f t="shared" si="5"/>
        <v>159.44353137421399</v>
      </c>
      <c r="E27" s="243">
        <f t="shared" si="5"/>
        <v>584.66400403089892</v>
      </c>
      <c r="F27" s="243">
        <f t="shared" si="5"/>
        <v>91.97064028902696</v>
      </c>
      <c r="G27" s="243">
        <f t="shared" si="5"/>
        <v>271.98333475784989</v>
      </c>
      <c r="H27" s="243">
        <f t="shared" si="5"/>
        <v>145.55357156661694</v>
      </c>
      <c r="I27" s="243">
        <f t="shared" si="5"/>
        <v>165.11376507262003</v>
      </c>
      <c r="J27" s="243">
        <f t="shared" si="5"/>
        <v>89.000360501198884</v>
      </c>
      <c r="K27" s="243">
        <f t="shared" si="5"/>
        <v>289.99274318266794</v>
      </c>
      <c r="L27" s="243">
        <f t="shared" si="5"/>
        <v>230.82933215197681</v>
      </c>
      <c r="M27" s="243">
        <f t="shared" si="5"/>
        <v>253.09313994602098</v>
      </c>
      <c r="N27" s="243">
        <f t="shared" si="5"/>
        <v>70.87823232154301</v>
      </c>
      <c r="O27" s="243">
        <f t="shared" si="5"/>
        <v>231.94731019094183</v>
      </c>
      <c r="P27" s="243">
        <f t="shared" si="5"/>
        <v>157.12795510362389</v>
      </c>
      <c r="Q27" s="243">
        <f t="shared" si="5"/>
        <v>167.00094639599001</v>
      </c>
      <c r="R27" s="243">
        <f t="shared" si="5"/>
        <v>123.73616016461483</v>
      </c>
      <c r="S27" s="243">
        <f t="shared" si="5"/>
        <v>89.269970688671947</v>
      </c>
      <c r="T27" s="243">
        <f t="shared" si="5"/>
        <v>259.27156180116003</v>
      </c>
      <c r="U27" s="243">
        <f t="shared" si="5"/>
        <v>249.52685316532484</v>
      </c>
      <c r="V27" s="243">
        <f t="shared" si="5"/>
        <v>247.77817161536996</v>
      </c>
      <c r="W27" s="243">
        <f t="shared" si="5"/>
        <v>270.59451270139789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32.885068929504001</v>
      </c>
      <c r="C28" s="284">
        <f t="shared" si="6"/>
        <v>21.911061117976686</v>
      </c>
      <c r="D28" s="284">
        <f t="shared" si="6"/>
        <v>15.923506138313797</v>
      </c>
      <c r="E28" s="284">
        <f t="shared" si="6"/>
        <v>62.878564253554885</v>
      </c>
      <c r="F28" s="284">
        <f t="shared" si="6"/>
        <v>29.384684858343689</v>
      </c>
      <c r="G28" s="284">
        <f t="shared" si="6"/>
        <v>18.515712101006812</v>
      </c>
      <c r="H28" s="284">
        <f t="shared" si="6"/>
        <v>20.887891873938202</v>
      </c>
      <c r="I28" s="284">
        <f t="shared" si="6"/>
        <v>9.3597129114970983</v>
      </c>
      <c r="J28" s="284">
        <f t="shared" si="6"/>
        <v>32.858458425334703</v>
      </c>
      <c r="K28" s="284">
        <f t="shared" si="6"/>
        <v>36.580178903994195</v>
      </c>
      <c r="L28" s="284">
        <f t="shared" si="6"/>
        <v>34.522328892893597</v>
      </c>
      <c r="M28" s="284">
        <f t="shared" si="6"/>
        <v>14.291410989319189</v>
      </c>
      <c r="N28" s="284">
        <f t="shared" si="6"/>
        <v>11.895266112314488</v>
      </c>
      <c r="O28" s="284">
        <f t="shared" si="6"/>
        <v>22.670044797839395</v>
      </c>
      <c r="P28" s="284">
        <f t="shared" si="6"/>
        <v>10.012289825337092</v>
      </c>
      <c r="Q28" s="284">
        <f t="shared" si="6"/>
        <v>31.158737154880953</v>
      </c>
      <c r="R28" s="284">
        <f t="shared" si="6"/>
        <v>9.0059478228811969</v>
      </c>
      <c r="S28" s="284">
        <f t="shared" si="6"/>
        <v>13.739512612858292</v>
      </c>
      <c r="T28" s="284">
        <f t="shared" si="6"/>
        <v>24.155872617366001</v>
      </c>
      <c r="U28" s="284">
        <f t="shared" si="6"/>
        <v>43.04942640468461</v>
      </c>
      <c r="V28" s="284">
        <f t="shared" si="6"/>
        <v>26.925460148533318</v>
      </c>
      <c r="W28" s="284">
        <f t="shared" si="6"/>
        <v>23.274804904730786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13.528410122747403</v>
      </c>
      <c r="C29" s="244">
        <f t="shared" si="7"/>
        <v>14.986846370196105</v>
      </c>
      <c r="D29" s="244">
        <f t="shared" si="7"/>
        <v>11.094868773183919</v>
      </c>
      <c r="E29" s="244">
        <f t="shared" si="7"/>
        <v>83.585257870728384</v>
      </c>
      <c r="F29" s="244">
        <f t="shared" si="7"/>
        <v>79.185409928392644</v>
      </c>
      <c r="G29" s="244">
        <f t="shared" si="7"/>
        <v>52.914664959795687</v>
      </c>
      <c r="H29" s="244">
        <f t="shared" si="7"/>
        <v>27.856190040967704</v>
      </c>
      <c r="I29" s="244">
        <f t="shared" si="7"/>
        <v>23.774253331838111</v>
      </c>
      <c r="J29" s="244">
        <f t="shared" si="7"/>
        <v>37.423442634014094</v>
      </c>
      <c r="K29" s="244">
        <f t="shared" si="7"/>
        <v>10.255855810592379</v>
      </c>
      <c r="L29" s="244">
        <f t="shared" si="7"/>
        <v>18.745041634956209</v>
      </c>
      <c r="M29" s="244">
        <f t="shared" si="7"/>
        <v>21.334537487515519</v>
      </c>
      <c r="N29" s="244">
        <f t="shared" si="7"/>
        <v>11.227802482672104</v>
      </c>
      <c r="O29" s="244">
        <f t="shared" si="7"/>
        <v>19.267019830439409</v>
      </c>
      <c r="P29" s="244">
        <f t="shared" si="7"/>
        <v>50.642237406502304</v>
      </c>
      <c r="Q29" s="244">
        <f t="shared" si="7"/>
        <v>27.032758015333698</v>
      </c>
      <c r="R29" s="244">
        <f t="shared" si="7"/>
        <v>49.995859260466332</v>
      </c>
      <c r="S29" s="244">
        <f t="shared" si="7"/>
        <v>62.141300516504316</v>
      </c>
      <c r="T29" s="244">
        <f t="shared" si="7"/>
        <v>49.69891875973984</v>
      </c>
      <c r="U29" s="244">
        <f t="shared" si="7"/>
        <v>10.976808053546719</v>
      </c>
      <c r="V29" s="244">
        <f t="shared" si="7"/>
        <v>12.709191931243595</v>
      </c>
      <c r="W29" s="244">
        <f t="shared" si="7"/>
        <v>16.440853327532295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621.59647463456577</v>
      </c>
      <c r="C32" s="212">
        <v>626.4665520206363</v>
      </c>
      <c r="D32" s="212">
        <v>645.12519346517627</v>
      </c>
      <c r="E32" s="212">
        <v>796.49131556319867</v>
      </c>
      <c r="F32" s="212">
        <v>885.11513327601017</v>
      </c>
      <c r="G32" s="212">
        <v>814.07067927773005</v>
      </c>
      <c r="H32" s="212">
        <v>782.49097162510736</v>
      </c>
      <c r="I32" s="212">
        <v>756.9278589853825</v>
      </c>
      <c r="J32" s="212">
        <v>656.71556319862418</v>
      </c>
      <c r="K32" s="212">
        <v>558.3756663800516</v>
      </c>
      <c r="L32" s="212">
        <v>577.64780739466892</v>
      </c>
      <c r="M32" s="212">
        <v>544.94720550300951</v>
      </c>
      <c r="N32" s="212">
        <v>544.23963886500428</v>
      </c>
      <c r="O32" s="212">
        <v>535.93998280309529</v>
      </c>
      <c r="P32" s="212">
        <v>582.23757523645736</v>
      </c>
      <c r="Q32" s="212">
        <v>601.13061049011174</v>
      </c>
      <c r="R32" s="212">
        <v>554.48632846087696</v>
      </c>
      <c r="S32" s="212">
        <v>511.52605331040411</v>
      </c>
      <c r="T32" s="212">
        <v>501.71943250214957</v>
      </c>
      <c r="U32" s="212">
        <v>502.45030094582972</v>
      </c>
      <c r="V32" s="212">
        <v>622.28675838349091</v>
      </c>
      <c r="W32" s="212">
        <v>616.11109200343935</v>
      </c>
      <c r="DA32" s="109" t="s">
        <v>955</v>
      </c>
    </row>
    <row r="33" spans="1:105" ht="12" customHeight="1" x14ac:dyDescent="0.25">
      <c r="A33" s="24" t="s">
        <v>30</v>
      </c>
      <c r="B33" s="215">
        <v>2.5795356835769558</v>
      </c>
      <c r="C33" s="215">
        <v>8.5124677558039554</v>
      </c>
      <c r="D33" s="215">
        <v>6.7067927773000857</v>
      </c>
      <c r="E33" s="215">
        <v>10.060189165950129</v>
      </c>
      <c r="F33" s="215">
        <v>8.7704213241616511</v>
      </c>
      <c r="G33" s="215">
        <v>5.9329320722269987</v>
      </c>
      <c r="H33" s="215">
        <v>7.4806534823731727</v>
      </c>
      <c r="I33" s="215">
        <v>5.4170249355116074</v>
      </c>
      <c r="J33" s="215">
        <v>6.44883920894239</v>
      </c>
      <c r="K33" s="215">
        <v>7.4806534823731727</v>
      </c>
      <c r="L33" s="215">
        <v>6.1908856405846944</v>
      </c>
      <c r="M33" s="215">
        <v>6.7067927773000857</v>
      </c>
      <c r="N33" s="215">
        <v>4.901117798796216</v>
      </c>
      <c r="O33" s="215">
        <v>5.9329320722269987</v>
      </c>
      <c r="P33" s="215">
        <v>4.1272570937231299</v>
      </c>
      <c r="Q33" s="215">
        <v>2.5795356835769558</v>
      </c>
      <c r="R33" s="215">
        <v>2.3215821152192602</v>
      </c>
      <c r="S33" s="215">
        <v>2.5795356835769558</v>
      </c>
      <c r="T33" s="215">
        <v>2.5795356835769558</v>
      </c>
      <c r="U33" s="215">
        <v>2.5795356835769558</v>
      </c>
      <c r="V33" s="215">
        <v>2.837489251934652</v>
      </c>
      <c r="W33" s="215">
        <v>1.031814273430782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72.647377472055027</v>
      </c>
      <c r="C34" s="206">
        <f t="shared" si="8"/>
        <v>64.55528804815134</v>
      </c>
      <c r="D34" s="206">
        <f t="shared" si="8"/>
        <v>68.911865864144431</v>
      </c>
      <c r="E34" s="206">
        <f t="shared" si="8"/>
        <v>126.89879621668101</v>
      </c>
      <c r="F34" s="206">
        <f t="shared" si="8"/>
        <v>158.67970765262248</v>
      </c>
      <c r="G34" s="206">
        <f t="shared" si="8"/>
        <v>88.172656921754069</v>
      </c>
      <c r="H34" s="206">
        <f t="shared" si="8"/>
        <v>69.210318142734309</v>
      </c>
      <c r="I34" s="206">
        <f t="shared" si="8"/>
        <v>60.869905417024931</v>
      </c>
      <c r="J34" s="206">
        <f t="shared" si="8"/>
        <v>59.557781599312115</v>
      </c>
      <c r="K34" s="206">
        <f t="shared" si="8"/>
        <v>65.348323301805692</v>
      </c>
      <c r="L34" s="206">
        <f t="shared" si="8"/>
        <v>54.526913155631981</v>
      </c>
      <c r="M34" s="206">
        <f t="shared" si="8"/>
        <v>53.316079105760963</v>
      </c>
      <c r="N34" s="206">
        <f t="shared" si="8"/>
        <v>50.338091143594156</v>
      </c>
      <c r="O34" s="206">
        <f t="shared" si="8"/>
        <v>41.671883061049002</v>
      </c>
      <c r="P34" s="206">
        <f t="shared" si="8"/>
        <v>38.311951848667235</v>
      </c>
      <c r="Q34" s="206">
        <f t="shared" si="8"/>
        <v>49.213843508168516</v>
      </c>
      <c r="R34" s="206">
        <f t="shared" si="8"/>
        <v>39.541272570937231</v>
      </c>
      <c r="S34" s="206">
        <f t="shared" si="8"/>
        <v>39.623129836629403</v>
      </c>
      <c r="T34" s="206">
        <f t="shared" si="8"/>
        <v>41.995614789337914</v>
      </c>
      <c r="U34" s="206">
        <f t="shared" si="8"/>
        <v>38.191143594153054</v>
      </c>
      <c r="V34" s="206">
        <f t="shared" si="8"/>
        <v>42.12785898538263</v>
      </c>
      <c r="W34" s="206">
        <f t="shared" si="8"/>
        <v>35.951332760103178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37.82261392949269</v>
      </c>
      <c r="H36" s="206">
        <v>21.82209802235597</v>
      </c>
      <c r="I36" s="206">
        <v>21.12055030094583</v>
      </c>
      <c r="J36" s="206">
        <v>26.67205503009458</v>
      </c>
      <c r="K36" s="206">
        <v>27.957695614789341</v>
      </c>
      <c r="L36" s="206">
        <v>14.05735167669819</v>
      </c>
      <c r="M36" s="206">
        <v>17.596818572656922</v>
      </c>
      <c r="N36" s="206">
        <v>17.214961306964749</v>
      </c>
      <c r="O36" s="206">
        <v>14.10146173688736</v>
      </c>
      <c r="P36" s="206">
        <v>15.520378331900259</v>
      </c>
      <c r="Q36" s="206">
        <v>26.5195184866724</v>
      </c>
      <c r="R36" s="206">
        <v>15.29896818572657</v>
      </c>
      <c r="S36" s="206">
        <v>19.1871883061049</v>
      </c>
      <c r="T36" s="206">
        <v>22.122441960447119</v>
      </c>
      <c r="U36" s="206">
        <v>25.095012897678419</v>
      </c>
      <c r="V36" s="206">
        <v>18.89690455717971</v>
      </c>
      <c r="W36" s="206">
        <v>20.085726569217542</v>
      </c>
      <c r="DA36" s="71" t="s">
        <v>958</v>
      </c>
    </row>
    <row r="37" spans="1:105" ht="12" customHeight="1" x14ac:dyDescent="0.25">
      <c r="A37" s="18" t="s">
        <v>69</v>
      </c>
      <c r="B37" s="206">
        <v>20.540756663800519</v>
      </c>
      <c r="C37" s="206">
        <v>14.378503869303531</v>
      </c>
      <c r="D37" s="206">
        <v>22.594840928632841</v>
      </c>
      <c r="E37" s="206">
        <v>40.054428202923482</v>
      </c>
      <c r="F37" s="206">
        <v>39.027429062768697</v>
      </c>
      <c r="G37" s="206">
        <v>19.156319862424759</v>
      </c>
      <c r="H37" s="206">
        <v>20.63628546861565</v>
      </c>
      <c r="I37" s="206">
        <v>16.551762682717111</v>
      </c>
      <c r="J37" s="206">
        <v>15.80094582975064</v>
      </c>
      <c r="K37" s="206">
        <v>16.26001719690456</v>
      </c>
      <c r="L37" s="206">
        <v>22.890627687016341</v>
      </c>
      <c r="M37" s="206">
        <v>20.717368873602751</v>
      </c>
      <c r="N37" s="206">
        <v>18.857437661220981</v>
      </c>
      <c r="O37" s="206">
        <v>16.442906276870161</v>
      </c>
      <c r="P37" s="206">
        <v>14.591143594153049</v>
      </c>
      <c r="Q37" s="206">
        <v>12.143680137575229</v>
      </c>
      <c r="R37" s="206">
        <v>9.1303525365434215</v>
      </c>
      <c r="S37" s="206">
        <v>8.2145313843508152</v>
      </c>
      <c r="T37" s="206">
        <v>7.2760963026655192</v>
      </c>
      <c r="U37" s="206">
        <v>7.226655202063629</v>
      </c>
      <c r="V37" s="206">
        <v>7.4416165090283748</v>
      </c>
      <c r="W37" s="206">
        <v>6.454772141014617</v>
      </c>
      <c r="DA37" s="71" t="s">
        <v>959</v>
      </c>
    </row>
    <row r="38" spans="1:105" ht="12" customHeight="1" x14ac:dyDescent="0.25">
      <c r="A38" s="18" t="s">
        <v>70</v>
      </c>
      <c r="B38" s="206">
        <v>52.106620808254512</v>
      </c>
      <c r="C38" s="206">
        <v>50.176784178847811</v>
      </c>
      <c r="D38" s="206">
        <v>46.317024935511597</v>
      </c>
      <c r="E38" s="206">
        <v>86.844368013757517</v>
      </c>
      <c r="F38" s="206">
        <v>119.65227858985379</v>
      </c>
      <c r="G38" s="206">
        <v>29.245313843508161</v>
      </c>
      <c r="H38" s="206">
        <v>26.751934651762681</v>
      </c>
      <c r="I38" s="206">
        <v>23.18065348237317</v>
      </c>
      <c r="J38" s="206">
        <v>17.06784178847807</v>
      </c>
      <c r="K38" s="206">
        <v>21.093551160791058</v>
      </c>
      <c r="L38" s="206">
        <v>17.571539122957869</v>
      </c>
      <c r="M38" s="206">
        <v>15.00189165950129</v>
      </c>
      <c r="N38" s="206">
        <v>14.26466036113499</v>
      </c>
      <c r="O38" s="206">
        <v>11.11797076526225</v>
      </c>
      <c r="P38" s="206">
        <v>8.19621668099742</v>
      </c>
      <c r="Q38" s="206">
        <v>10.55064488392089</v>
      </c>
      <c r="R38" s="206">
        <v>8.174978503869303</v>
      </c>
      <c r="S38" s="206">
        <v>4.7150472914875321</v>
      </c>
      <c r="T38" s="206">
        <v>4.9619088564058469</v>
      </c>
      <c r="U38" s="206">
        <v>5.8557179707652622</v>
      </c>
      <c r="V38" s="206">
        <v>15.775580395528801</v>
      </c>
      <c r="W38" s="206">
        <v>9.4002579535683566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1.948409286328461</v>
      </c>
      <c r="H39" s="206">
        <v>0</v>
      </c>
      <c r="I39" s="206">
        <v>1.6938950988822012E-2</v>
      </c>
      <c r="J39" s="206">
        <v>1.6938950988822012E-2</v>
      </c>
      <c r="K39" s="206">
        <v>3.705932932072227E-2</v>
      </c>
      <c r="L39" s="206">
        <v>7.3946689595872734E-3</v>
      </c>
      <c r="M39" s="206">
        <v>0</v>
      </c>
      <c r="N39" s="206">
        <v>1.031814273430782E-3</v>
      </c>
      <c r="O39" s="206">
        <v>9.5442820292347373E-3</v>
      </c>
      <c r="P39" s="206">
        <v>4.2132416165090282E-3</v>
      </c>
      <c r="Q39" s="206">
        <v>0</v>
      </c>
      <c r="R39" s="206">
        <v>6.9369733447979351</v>
      </c>
      <c r="S39" s="206">
        <v>7.5063628546861558</v>
      </c>
      <c r="T39" s="206">
        <v>7.6351676698194328</v>
      </c>
      <c r="U39" s="206">
        <v>1.3757523645743759E-2</v>
      </c>
      <c r="V39" s="206">
        <v>1.3757523645743759E-2</v>
      </c>
      <c r="W39" s="206">
        <v>1.0576096302665519E-2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66.079105760963017</v>
      </c>
      <c r="C40" s="206">
        <f t="shared" si="9"/>
        <v>59.780739466895959</v>
      </c>
      <c r="D40" s="206">
        <f t="shared" si="9"/>
        <v>72.420464316423036</v>
      </c>
      <c r="E40" s="206">
        <f t="shared" si="9"/>
        <v>70.614789337919163</v>
      </c>
      <c r="F40" s="206">
        <f t="shared" si="9"/>
        <v>115.30524505588988</v>
      </c>
      <c r="G40" s="206">
        <f t="shared" si="9"/>
        <v>131.44883920894242</v>
      </c>
      <c r="H40" s="206">
        <f t="shared" si="9"/>
        <v>147.54944110060188</v>
      </c>
      <c r="I40" s="206">
        <f t="shared" si="9"/>
        <v>152.94496990541697</v>
      </c>
      <c r="J40" s="206">
        <f t="shared" si="9"/>
        <v>76.053310404127245</v>
      </c>
      <c r="K40" s="206">
        <f t="shared" si="9"/>
        <v>93.830610490111781</v>
      </c>
      <c r="L40" s="206">
        <f t="shared" si="9"/>
        <v>86.392949269131549</v>
      </c>
      <c r="M40" s="206">
        <f t="shared" si="9"/>
        <v>80.438521066208082</v>
      </c>
      <c r="N40" s="206">
        <f t="shared" si="9"/>
        <v>85.554600171969042</v>
      </c>
      <c r="O40" s="206">
        <f t="shared" si="9"/>
        <v>84.393809114359414</v>
      </c>
      <c r="P40" s="206">
        <f t="shared" si="9"/>
        <v>145.01289767841789</v>
      </c>
      <c r="Q40" s="206">
        <f t="shared" si="9"/>
        <v>157.45915735167671</v>
      </c>
      <c r="R40" s="206">
        <f t="shared" si="9"/>
        <v>106.2768701633706</v>
      </c>
      <c r="S40" s="206">
        <f t="shared" si="9"/>
        <v>54.359501289767842</v>
      </c>
      <c r="T40" s="206">
        <f t="shared" si="9"/>
        <v>66.451246775580387</v>
      </c>
      <c r="U40" s="206">
        <f t="shared" si="9"/>
        <v>74.059759243336202</v>
      </c>
      <c r="V40" s="206">
        <f t="shared" si="9"/>
        <v>85.570851246775575</v>
      </c>
      <c r="W40" s="206">
        <f t="shared" si="9"/>
        <v>94.794411006018919</v>
      </c>
      <c r="DA40" s="71"/>
    </row>
    <row r="41" spans="1:105" ht="12" customHeight="1" x14ac:dyDescent="0.25">
      <c r="A41" s="18" t="s">
        <v>72</v>
      </c>
      <c r="B41" s="206">
        <v>65.950128976784171</v>
      </c>
      <c r="C41" s="206">
        <v>59.651762682717113</v>
      </c>
      <c r="D41" s="206">
        <v>72.312983662940667</v>
      </c>
      <c r="E41" s="206">
        <v>70.507308684436794</v>
      </c>
      <c r="F41" s="206">
        <v>114.7893379191745</v>
      </c>
      <c r="G41" s="206">
        <v>129.25623387790199</v>
      </c>
      <c r="H41" s="206">
        <v>145.50730868443679</v>
      </c>
      <c r="I41" s="206">
        <v>152.75150472914871</v>
      </c>
      <c r="J41" s="206">
        <v>75.924333619948399</v>
      </c>
      <c r="K41" s="206">
        <v>93.830610490111781</v>
      </c>
      <c r="L41" s="206">
        <v>86.392949269131549</v>
      </c>
      <c r="M41" s="206">
        <v>80.438521066208082</v>
      </c>
      <c r="N41" s="206">
        <v>85.554600171969042</v>
      </c>
      <c r="O41" s="206">
        <v>84.393809114359414</v>
      </c>
      <c r="P41" s="206">
        <v>145.01289767841789</v>
      </c>
      <c r="Q41" s="206">
        <v>157.45915735167671</v>
      </c>
      <c r="R41" s="206">
        <v>106.2768701633706</v>
      </c>
      <c r="S41" s="206">
        <v>54.359501289767842</v>
      </c>
      <c r="T41" s="206">
        <v>66.451246775580387</v>
      </c>
      <c r="U41" s="206">
        <v>74.059759243336202</v>
      </c>
      <c r="V41" s="206">
        <v>85.570851246775575</v>
      </c>
      <c r="W41" s="206">
        <v>94.794411006018919</v>
      </c>
      <c r="DA41" s="71" t="s">
        <v>962</v>
      </c>
    </row>
    <row r="42" spans="1:105" ht="12" customHeight="1" x14ac:dyDescent="0.25">
      <c r="A42" s="18" t="s">
        <v>36</v>
      </c>
      <c r="B42" s="206">
        <v>0.12897678417884781</v>
      </c>
      <c r="C42" s="206">
        <v>0.12897678417884781</v>
      </c>
      <c r="D42" s="206">
        <v>0.10748065348237321</v>
      </c>
      <c r="E42" s="206">
        <v>0.10748065348237321</v>
      </c>
      <c r="F42" s="206">
        <v>0.51590713671539123</v>
      </c>
      <c r="G42" s="206">
        <v>2.1926053310404132</v>
      </c>
      <c r="H42" s="206">
        <v>2.04213241616509</v>
      </c>
      <c r="I42" s="206">
        <v>0.1934651762682717</v>
      </c>
      <c r="J42" s="206">
        <v>0.12897678417884781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13.99638865004299</v>
      </c>
      <c r="C43" s="206">
        <f t="shared" si="10"/>
        <v>17.00584694754944</v>
      </c>
      <c r="D43" s="206">
        <f t="shared" si="10"/>
        <v>19.012123817712808</v>
      </c>
      <c r="E43" s="206">
        <f t="shared" si="10"/>
        <v>16.00266552020636</v>
      </c>
      <c r="F43" s="206">
        <f t="shared" si="10"/>
        <v>18.008942390369729</v>
      </c>
      <c r="G43" s="206">
        <f t="shared" si="10"/>
        <v>18.008942390369729</v>
      </c>
      <c r="H43" s="206">
        <f t="shared" si="10"/>
        <v>11.99088564058469</v>
      </c>
      <c r="I43" s="206">
        <f t="shared" si="10"/>
        <v>10.008942390369729</v>
      </c>
      <c r="J43" s="206">
        <f t="shared" si="10"/>
        <v>7.0030094582975053</v>
      </c>
      <c r="K43" s="206">
        <f t="shared" si="10"/>
        <v>7.0213241616509015</v>
      </c>
      <c r="L43" s="206">
        <f t="shared" si="10"/>
        <v>8.0091143594153049</v>
      </c>
      <c r="M43" s="206">
        <f t="shared" si="10"/>
        <v>8.0111779879621654</v>
      </c>
      <c r="N43" s="206">
        <f t="shared" si="10"/>
        <v>7.9170249355116065</v>
      </c>
      <c r="O43" s="206">
        <f t="shared" si="10"/>
        <v>7.1227858985382619</v>
      </c>
      <c r="P43" s="206">
        <f t="shared" si="10"/>
        <v>9.3168529664660351</v>
      </c>
      <c r="Q43" s="206">
        <f t="shared" si="10"/>
        <v>13.546173688736022</v>
      </c>
      <c r="R43" s="206">
        <f t="shared" si="10"/>
        <v>10.215907136715387</v>
      </c>
      <c r="S43" s="206">
        <f t="shared" si="10"/>
        <v>14.705932932072223</v>
      </c>
      <c r="T43" s="206">
        <f t="shared" si="10"/>
        <v>13.306964746345654</v>
      </c>
      <c r="U43" s="206">
        <f t="shared" si="10"/>
        <v>13.931126397248491</v>
      </c>
      <c r="V43" s="206">
        <f t="shared" si="10"/>
        <v>39.620034393809114</v>
      </c>
      <c r="W43" s="206">
        <f t="shared" si="10"/>
        <v>40.510060189165955</v>
      </c>
      <c r="DA43" s="71"/>
    </row>
    <row r="44" spans="1:105" ht="12" customHeight="1" x14ac:dyDescent="0.25">
      <c r="A44" s="18" t="s">
        <v>73</v>
      </c>
      <c r="B44" s="206">
        <v>13.99638865004299</v>
      </c>
      <c r="C44" s="206">
        <v>17.00584694754944</v>
      </c>
      <c r="D44" s="206">
        <v>19.012123817712808</v>
      </c>
      <c r="E44" s="206">
        <v>16.00266552020636</v>
      </c>
      <c r="F44" s="206">
        <v>18.008942390369729</v>
      </c>
      <c r="G44" s="206">
        <v>18.008942390369729</v>
      </c>
      <c r="H44" s="206">
        <v>11.99002579535683</v>
      </c>
      <c r="I44" s="206">
        <v>10.007652622527941</v>
      </c>
      <c r="J44" s="206">
        <v>6.9981943250214949</v>
      </c>
      <c r="K44" s="206">
        <v>6.9981943250214949</v>
      </c>
      <c r="L44" s="206">
        <v>8.0013757523645737</v>
      </c>
      <c r="M44" s="206">
        <v>8.0013757523645737</v>
      </c>
      <c r="N44" s="206">
        <v>6.9981943250214949</v>
      </c>
      <c r="O44" s="206">
        <v>5.9950128976784169</v>
      </c>
      <c r="P44" s="206">
        <v>8.0013757523645737</v>
      </c>
      <c r="Q44" s="206">
        <v>11.99002579535683</v>
      </c>
      <c r="R44" s="206">
        <v>10.007652622527941</v>
      </c>
      <c r="S44" s="206">
        <v>13.99638865004299</v>
      </c>
      <c r="T44" s="206">
        <v>12.99320722269991</v>
      </c>
      <c r="U44" s="206">
        <v>12.99320722269991</v>
      </c>
      <c r="V44" s="206">
        <v>34.752106620808249</v>
      </c>
      <c r="W44" s="206">
        <v>38.119776440240763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0.52545141874462586</v>
      </c>
      <c r="T45" s="206">
        <v>2.3903697334479789E-2</v>
      </c>
      <c r="U45" s="206">
        <v>0.62098022355975924</v>
      </c>
      <c r="V45" s="206">
        <v>3.6304385210662078</v>
      </c>
      <c r="W45" s="206">
        <v>1.0031814273430779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8.5984522785898529E-4</v>
      </c>
      <c r="I46" s="206">
        <v>1.2897678417884779E-3</v>
      </c>
      <c r="J46" s="206">
        <v>4.815133276010318E-3</v>
      </c>
      <c r="K46" s="206">
        <v>2.3129836629406701E-2</v>
      </c>
      <c r="L46" s="206">
        <v>7.7386070507308681E-3</v>
      </c>
      <c r="M46" s="206">
        <v>9.8022355975924316E-3</v>
      </c>
      <c r="N46" s="206">
        <v>0.91883061049011172</v>
      </c>
      <c r="O46" s="206">
        <v>1.127773000859845</v>
      </c>
      <c r="P46" s="206">
        <v>1.315477214101461</v>
      </c>
      <c r="Q46" s="206">
        <v>1.5561478933791919</v>
      </c>
      <c r="R46" s="206">
        <v>0.2082545141874462</v>
      </c>
      <c r="S46" s="206">
        <v>0.1840928632846088</v>
      </c>
      <c r="T46" s="206">
        <v>0.28985382631126388</v>
      </c>
      <c r="U46" s="206">
        <v>0.31693895098882202</v>
      </c>
      <c r="V46" s="206">
        <v>1.2374892519346521</v>
      </c>
      <c r="W46" s="206">
        <v>1.387102321582115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101.9155631986242</v>
      </c>
      <c r="W50" s="206">
        <v>116.65236457437661</v>
      </c>
      <c r="DA50" s="71" t="s">
        <v>970</v>
      </c>
    </row>
    <row r="51" spans="1:105" ht="12" customHeight="1" x14ac:dyDescent="0.25">
      <c r="A51" s="21" t="s">
        <v>38</v>
      </c>
      <c r="B51" s="209">
        <v>466.29406706792781</v>
      </c>
      <c r="C51" s="209">
        <v>476.61220980223561</v>
      </c>
      <c r="D51" s="209">
        <v>478.07394668959591</v>
      </c>
      <c r="E51" s="209">
        <v>572.91487532244196</v>
      </c>
      <c r="F51" s="209">
        <v>584.35081685296643</v>
      </c>
      <c r="G51" s="209">
        <v>570.50730868443679</v>
      </c>
      <c r="H51" s="209">
        <v>546.25967325881334</v>
      </c>
      <c r="I51" s="209">
        <v>527.68701633705928</v>
      </c>
      <c r="J51" s="209">
        <v>507.65262252794491</v>
      </c>
      <c r="K51" s="209">
        <v>384.69475494411012</v>
      </c>
      <c r="L51" s="209">
        <v>422.52794496990538</v>
      </c>
      <c r="M51" s="209">
        <v>396.47463456577822</v>
      </c>
      <c r="N51" s="209">
        <v>395.52880481513319</v>
      </c>
      <c r="O51" s="209">
        <v>396.81857265692167</v>
      </c>
      <c r="P51" s="209">
        <v>385.46861564918311</v>
      </c>
      <c r="Q51" s="209">
        <v>378.33190025795352</v>
      </c>
      <c r="R51" s="209">
        <v>396.13069647463448</v>
      </c>
      <c r="S51" s="209">
        <v>400.25795356835772</v>
      </c>
      <c r="T51" s="209">
        <v>377.38607050730872</v>
      </c>
      <c r="U51" s="209">
        <v>373.68873602751501</v>
      </c>
      <c r="V51" s="209">
        <v>350.21496130696471</v>
      </c>
      <c r="W51" s="209">
        <v>327.17110920034389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621.59647463456554</v>
      </c>
      <c r="C52" s="286">
        <f t="shared" si="11"/>
        <v>626.4665520206355</v>
      </c>
      <c r="D52" s="286">
        <f t="shared" si="11"/>
        <v>645.12519346517649</v>
      </c>
      <c r="E52" s="286">
        <f t="shared" si="11"/>
        <v>796.49131556319867</v>
      </c>
      <c r="F52" s="286">
        <f t="shared" si="11"/>
        <v>885.11513327601108</v>
      </c>
      <c r="G52" s="286">
        <f t="shared" si="11"/>
        <v>814.07067927773005</v>
      </c>
      <c r="H52" s="286">
        <f t="shared" si="11"/>
        <v>782.4909716251077</v>
      </c>
      <c r="I52" s="286">
        <f t="shared" si="11"/>
        <v>756.92785898538216</v>
      </c>
      <c r="J52" s="286">
        <f t="shared" si="11"/>
        <v>656.71556319862441</v>
      </c>
      <c r="K52" s="286">
        <f t="shared" si="11"/>
        <v>558.37566638005126</v>
      </c>
      <c r="L52" s="286">
        <f t="shared" si="11"/>
        <v>577.64780739466914</v>
      </c>
      <c r="M52" s="286">
        <f t="shared" si="11"/>
        <v>544.9472055030094</v>
      </c>
      <c r="N52" s="286">
        <f t="shared" si="11"/>
        <v>544.23963886500417</v>
      </c>
      <c r="O52" s="286">
        <f t="shared" si="11"/>
        <v>535.93998280309529</v>
      </c>
      <c r="P52" s="286">
        <f t="shared" si="11"/>
        <v>582.2375752364577</v>
      </c>
      <c r="Q52" s="286">
        <f t="shared" si="11"/>
        <v>601.13061049011162</v>
      </c>
      <c r="R52" s="286">
        <f t="shared" si="11"/>
        <v>554.48632846087708</v>
      </c>
      <c r="S52" s="286">
        <f t="shared" si="11"/>
        <v>511.52605331040411</v>
      </c>
      <c r="T52" s="286">
        <f t="shared" si="11"/>
        <v>501.71943250214935</v>
      </c>
      <c r="U52" s="286">
        <f t="shared" si="11"/>
        <v>502.45030094582967</v>
      </c>
      <c r="V52" s="286">
        <f t="shared" si="11"/>
        <v>622.28675838349125</v>
      </c>
      <c r="W52" s="286">
        <f t="shared" si="11"/>
        <v>616.11109200343901</v>
      </c>
      <c r="DA52" s="118"/>
    </row>
    <row r="53" spans="1:105" ht="12" customHeight="1" x14ac:dyDescent="0.25">
      <c r="A53" s="51" t="s">
        <v>46</v>
      </c>
      <c r="B53" s="239">
        <f>CHI_fec!B5-B58</f>
        <v>487.09507878876366</v>
      </c>
      <c r="C53" s="239">
        <f>CHI_fec!C5-C58</f>
        <v>486.57553040555285</v>
      </c>
      <c r="D53" s="239">
        <f>CHI_fec!D5-D58</f>
        <v>485.42946355463619</v>
      </c>
      <c r="E53" s="239">
        <f>CHI_fec!E5-E58</f>
        <v>622.99511329103052</v>
      </c>
      <c r="F53" s="239">
        <f>CHI_fec!F5-F58</f>
        <v>701.98819525973408</v>
      </c>
      <c r="G53" s="239">
        <f>CHI_fec!G5-G58</f>
        <v>628.220309888369</v>
      </c>
      <c r="H53" s="239">
        <f>CHI_fec!H5-H58</f>
        <v>598.05942063023394</v>
      </c>
      <c r="I53" s="239">
        <f>CHI_fec!I5-I58</f>
        <v>583.96707475996504</v>
      </c>
      <c r="J53" s="239">
        <f>CHI_fec!J5-J58</f>
        <v>516.66705614492685</v>
      </c>
      <c r="K53" s="239">
        <f>CHI_fec!K5-K58</f>
        <v>425.57750359681381</v>
      </c>
      <c r="L53" s="239">
        <f>CHI_fec!L5-L58</f>
        <v>435.57238053082051</v>
      </c>
      <c r="M53" s="239">
        <f>CHI_fec!M5-M58</f>
        <v>413.80943050856695</v>
      </c>
      <c r="N53" s="239">
        <f>CHI_fec!N5-N58</f>
        <v>408.47549047908228</v>
      </c>
      <c r="O53" s="239">
        <f>CHI_fec!O5-O58</f>
        <v>413.13836076931784</v>
      </c>
      <c r="P53" s="239">
        <f>CHI_fec!P5-P58</f>
        <v>464.09396764204484</v>
      </c>
      <c r="Q53" s="239">
        <f>CHI_fec!Q5-Q58</f>
        <v>483.88227872837001</v>
      </c>
      <c r="R53" s="239">
        <f>CHI_fec!R5-R58</f>
        <v>451.24656962119275</v>
      </c>
      <c r="S53" s="239">
        <f>CHI_fec!S5-S58</f>
        <v>424.59383373607534</v>
      </c>
      <c r="T53" s="239">
        <f>CHI_fec!T5-T58</f>
        <v>412.28330182536001</v>
      </c>
      <c r="U53" s="239">
        <f>CHI_fec!U5-U58</f>
        <v>405.33334056078866</v>
      </c>
      <c r="V53" s="239">
        <f>CHI_fec!V5-V58</f>
        <v>471.91265170098791</v>
      </c>
      <c r="W53" s="239">
        <f>CHI_fec!W5-W58</f>
        <v>464.82335798970121</v>
      </c>
      <c r="DA53" s="83"/>
    </row>
    <row r="54" spans="1:105" ht="12" customHeight="1" x14ac:dyDescent="0.25">
      <c r="A54" s="99" t="s">
        <v>47</v>
      </c>
      <c r="B54" s="240">
        <f>CHI_fec!B61</f>
        <v>87.769337973926824</v>
      </c>
      <c r="C54" s="240">
        <f>CHI_fec!C61</f>
        <v>90.07731613401171</v>
      </c>
      <c r="D54" s="240">
        <f>CHI_fec!D61</f>
        <v>96.751566725888082</v>
      </c>
      <c r="E54" s="240">
        <f>CHI_fec!E61</f>
        <v>119.19951994689799</v>
      </c>
      <c r="F54" s="240">
        <f>CHI_fec!F61</f>
        <v>132.16899327193079</v>
      </c>
      <c r="G54" s="240">
        <f>CHI_fec!G61</f>
        <v>126.0124054707062</v>
      </c>
      <c r="H54" s="240">
        <f>CHI_fec!H61</f>
        <v>117.63252640728339</v>
      </c>
      <c r="I54" s="240">
        <f>CHI_fec!I61</f>
        <v>109.4161807555963</v>
      </c>
      <c r="J54" s="240">
        <f>CHI_fec!J61</f>
        <v>87.889340148184914</v>
      </c>
      <c r="K54" s="240">
        <f>CHI_fec!K61</f>
        <v>76.781634647190828</v>
      </c>
      <c r="L54" s="240">
        <f>CHI_fec!L61</f>
        <v>83.634612877032936</v>
      </c>
      <c r="M54" s="240">
        <f>CHI_fec!M61</f>
        <v>78.866350517515002</v>
      </c>
      <c r="N54" s="240">
        <f>CHI_fec!N61</f>
        <v>88.432057051251022</v>
      </c>
      <c r="O54" s="240">
        <f>CHI_fec!O61</f>
        <v>74.532777092533593</v>
      </c>
      <c r="P54" s="240">
        <f>CHI_fec!P61</f>
        <v>63.693908540242553</v>
      </c>
      <c r="Q54" s="240">
        <f>CHI_fec!Q61</f>
        <v>59.901431981479831</v>
      </c>
      <c r="R54" s="240">
        <f>CHI_fec!R61</f>
        <v>60.335392736693969</v>
      </c>
      <c r="S54" s="240">
        <f>CHI_fec!S61</f>
        <v>46.653247567067837</v>
      </c>
      <c r="T54" s="240">
        <f>CHI_fec!T61</f>
        <v>54.866053290718817</v>
      </c>
      <c r="U54" s="240">
        <f>CHI_fec!U61</f>
        <v>40.278802364595798</v>
      </c>
      <c r="V54" s="240">
        <f>CHI_fec!V61</f>
        <v>95.215035315349368</v>
      </c>
      <c r="W54" s="240">
        <f>CHI_fec!W61</f>
        <v>90.789761405239787</v>
      </c>
      <c r="DA54" s="94"/>
    </row>
    <row r="55" spans="1:105" ht="12" customHeight="1" x14ac:dyDescent="0.25">
      <c r="A55" s="52" t="s">
        <v>48</v>
      </c>
      <c r="B55" s="241">
        <f>CHI_fec!B110</f>
        <v>46.732057871875107</v>
      </c>
      <c r="C55" s="241">
        <f>CHI_fec!C110</f>
        <v>49.813705481070997</v>
      </c>
      <c r="D55" s="241">
        <f>CHI_fec!D110</f>
        <v>62.944163184652183</v>
      </c>
      <c r="E55" s="241">
        <f>CHI_fec!E110</f>
        <v>54.296682325270098</v>
      </c>
      <c r="F55" s="241">
        <f>CHI_fec!F110</f>
        <v>50.957944744346257</v>
      </c>
      <c r="G55" s="241">
        <f>CHI_fec!G110</f>
        <v>59.837963918654843</v>
      </c>
      <c r="H55" s="241">
        <f>CHI_fec!H110</f>
        <v>66.799024587590367</v>
      </c>
      <c r="I55" s="241">
        <f>CHI_fec!I110</f>
        <v>63.544603469820828</v>
      </c>
      <c r="J55" s="241">
        <f>CHI_fec!J110</f>
        <v>52.159166905512578</v>
      </c>
      <c r="K55" s="241">
        <f>CHI_fec!K110</f>
        <v>56.016528136046631</v>
      </c>
      <c r="L55" s="241">
        <f>CHI_fec!L110</f>
        <v>58.440813986815712</v>
      </c>
      <c r="M55" s="241">
        <f>CHI_fec!M110</f>
        <v>52.271424476927493</v>
      </c>
      <c r="N55" s="241">
        <f>CHI_fec!N110</f>
        <v>47.332091334670856</v>
      </c>
      <c r="O55" s="241">
        <f>CHI_fec!O110</f>
        <v>48.268844941243898</v>
      </c>
      <c r="P55" s="241">
        <f>CHI_fec!P110</f>
        <v>54.449699054170267</v>
      </c>
      <c r="Q55" s="241">
        <f>CHI_fec!Q110</f>
        <v>57.346899780261758</v>
      </c>
      <c r="R55" s="241">
        <f>CHI_fec!R110</f>
        <v>42.904366102990352</v>
      </c>
      <c r="S55" s="241">
        <f>CHI_fec!S110</f>
        <v>40.278972007260897</v>
      </c>
      <c r="T55" s="241">
        <f>CHI_fec!T110</f>
        <v>34.570077386070523</v>
      </c>
      <c r="U55" s="241">
        <f>CHI_fec!U110</f>
        <v>56.838158020445228</v>
      </c>
      <c r="V55" s="241">
        <f>CHI_fec!V110</f>
        <v>55.159071367153928</v>
      </c>
      <c r="W55" s="241">
        <f>CHI_fec!W110</f>
        <v>60.497972608498031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2341.6619088564062</v>
      </c>
      <c r="C58" s="212">
        <v>2505.737145313843</v>
      </c>
      <c r="D58" s="212">
        <v>2621.6012037833189</v>
      </c>
      <c r="E58" s="212">
        <v>1742.13241616509</v>
      </c>
      <c r="F58" s="212">
        <v>1611.170851246776</v>
      </c>
      <c r="G58" s="212">
        <v>1706.4392949269129</v>
      </c>
      <c r="H58" s="212">
        <v>1549.571883061049</v>
      </c>
      <c r="I58" s="212">
        <v>1551.1863284608769</v>
      </c>
      <c r="J58" s="212">
        <v>1395.183404987102</v>
      </c>
      <c r="K58" s="212">
        <v>1173.2521926053309</v>
      </c>
      <c r="L58" s="212">
        <v>1566.697506448839</v>
      </c>
      <c r="M58" s="212">
        <v>1460.8926913155631</v>
      </c>
      <c r="N58" s="212">
        <v>1397.3951848667241</v>
      </c>
      <c r="O58" s="212">
        <v>1613.736629406706</v>
      </c>
      <c r="P58" s="212">
        <v>1514.800515907137</v>
      </c>
      <c r="Q58" s="212">
        <v>1290.60834049871</v>
      </c>
      <c r="R58" s="212">
        <v>1649.792347377472</v>
      </c>
      <c r="S58" s="212">
        <v>1768.3578675838339</v>
      </c>
      <c r="T58" s="212">
        <v>1699.6294067067929</v>
      </c>
      <c r="U58" s="212">
        <v>1806.816938950989</v>
      </c>
      <c r="V58" s="212">
        <v>1286.380309544282</v>
      </c>
      <c r="W58" s="212">
        <v>1773.4588993981081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2341.6619088564062</v>
      </c>
      <c r="C60" s="206">
        <f t="shared" si="12"/>
        <v>2505.737145313843</v>
      </c>
      <c r="D60" s="206">
        <f t="shared" si="12"/>
        <v>2621.6012037833179</v>
      </c>
      <c r="E60" s="206">
        <f t="shared" si="12"/>
        <v>1742.1324161650905</v>
      </c>
      <c r="F60" s="206">
        <f t="shared" si="12"/>
        <v>1611.1708512467758</v>
      </c>
      <c r="G60" s="206">
        <f t="shared" si="12"/>
        <v>1706.4392949269131</v>
      </c>
      <c r="H60" s="206">
        <f t="shared" si="12"/>
        <v>1549.571883061049</v>
      </c>
      <c r="I60" s="206">
        <f t="shared" si="12"/>
        <v>1551.1863284608767</v>
      </c>
      <c r="J60" s="206">
        <f t="shared" si="12"/>
        <v>1395.1834049871022</v>
      </c>
      <c r="K60" s="206">
        <f t="shared" si="12"/>
        <v>1068.3510748065346</v>
      </c>
      <c r="L60" s="206">
        <f t="shared" si="12"/>
        <v>1459.4103181427342</v>
      </c>
      <c r="M60" s="206">
        <f t="shared" si="12"/>
        <v>1364.2030954428203</v>
      </c>
      <c r="N60" s="206">
        <f t="shared" si="12"/>
        <v>1301.5869303525365</v>
      </c>
      <c r="O60" s="206">
        <f t="shared" si="12"/>
        <v>1519.8415305245053</v>
      </c>
      <c r="P60" s="206">
        <f t="shared" si="12"/>
        <v>1423.8288907996559</v>
      </c>
      <c r="Q60" s="206">
        <f t="shared" si="12"/>
        <v>1192.6719690455716</v>
      </c>
      <c r="R60" s="206">
        <f t="shared" si="12"/>
        <v>1554.2635425623387</v>
      </c>
      <c r="S60" s="206">
        <f t="shared" si="12"/>
        <v>1522.1956147893375</v>
      </c>
      <c r="T60" s="206">
        <f t="shared" si="12"/>
        <v>1354.4230438521065</v>
      </c>
      <c r="U60" s="206">
        <f t="shared" si="12"/>
        <v>1468.0987102321581</v>
      </c>
      <c r="V60" s="206">
        <f t="shared" si="12"/>
        <v>911.66620808254515</v>
      </c>
      <c r="W60" s="206">
        <f t="shared" si="12"/>
        <v>1415.3346517626828</v>
      </c>
      <c r="DA60" s="71"/>
    </row>
    <row r="61" spans="1:105" ht="12" customHeight="1" x14ac:dyDescent="0.25">
      <c r="A61" s="18" t="s">
        <v>32</v>
      </c>
      <c r="B61" s="206">
        <v>14.407222699914019</v>
      </c>
      <c r="C61" s="206">
        <v>212.7830610490112</v>
      </c>
      <c r="D61" s="206">
        <v>294.79312123817709</v>
      </c>
      <c r="E61" s="206">
        <v>264.87050730868441</v>
      </c>
      <c r="F61" s="206">
        <v>262.65408426483231</v>
      </c>
      <c r="G61" s="206">
        <v>350.20541702493551</v>
      </c>
      <c r="H61" s="206">
        <v>376.80326741186582</v>
      </c>
      <c r="I61" s="206">
        <v>398.96818572656917</v>
      </c>
      <c r="J61" s="206">
        <v>362.39613069647459</v>
      </c>
      <c r="K61" s="206">
        <v>325.82398968185731</v>
      </c>
      <c r="L61" s="206">
        <v>370.15382631126403</v>
      </c>
      <c r="M61" s="206">
        <v>393.42699914015469</v>
      </c>
      <c r="N61" s="206">
        <v>380.1280309544282</v>
      </c>
      <c r="O61" s="206">
        <v>342.44772141014607</v>
      </c>
      <c r="P61" s="206">
        <v>379.01977644024072</v>
      </c>
      <c r="Q61" s="206">
        <v>291.46844368013751</v>
      </c>
      <c r="R61" s="206">
        <v>407.83413585554598</v>
      </c>
      <c r="S61" s="206">
        <v>507.61994840928628</v>
      </c>
      <c r="T61" s="206">
        <v>486.56147893379188</v>
      </c>
      <c r="U61" s="206">
        <v>487.66981943250221</v>
      </c>
      <c r="V61" s="206">
        <v>165.8720550300946</v>
      </c>
      <c r="W61" s="206">
        <v>441.05081685296648</v>
      </c>
      <c r="DA61" s="71" t="s">
        <v>975</v>
      </c>
    </row>
    <row r="62" spans="1:105" ht="12" customHeight="1" x14ac:dyDescent="0.25">
      <c r="A62" s="18" t="s">
        <v>33</v>
      </c>
      <c r="B62" s="206">
        <v>465.45331040412719</v>
      </c>
      <c r="C62" s="206">
        <v>541.14600171969039</v>
      </c>
      <c r="D62" s="206">
        <v>682.36362854686149</v>
      </c>
      <c r="E62" s="206">
        <v>390.89045571797072</v>
      </c>
      <c r="F62" s="206">
        <v>427.04213241616509</v>
      </c>
      <c r="G62" s="206">
        <v>539.95408426483232</v>
      </c>
      <c r="H62" s="206">
        <v>649.83946689595871</v>
      </c>
      <c r="I62" s="206">
        <v>707.94092863284595</v>
      </c>
      <c r="J62" s="206">
        <v>645.90464316423038</v>
      </c>
      <c r="K62" s="206">
        <v>316.31848667239888</v>
      </c>
      <c r="L62" s="206">
        <v>563.1386930352536</v>
      </c>
      <c r="M62" s="206">
        <v>650.8539982803095</v>
      </c>
      <c r="N62" s="206">
        <v>538.82777300085979</v>
      </c>
      <c r="O62" s="206">
        <v>794.76268271711092</v>
      </c>
      <c r="P62" s="206">
        <v>702.5668099742046</v>
      </c>
      <c r="Q62" s="206">
        <v>647.17893379191742</v>
      </c>
      <c r="R62" s="206">
        <v>891.3419604471195</v>
      </c>
      <c r="S62" s="206">
        <v>705.74075666380043</v>
      </c>
      <c r="T62" s="206">
        <v>561.02347377472051</v>
      </c>
      <c r="U62" s="206">
        <v>632.12622527944961</v>
      </c>
      <c r="V62" s="206">
        <v>598.41031814273424</v>
      </c>
      <c r="W62" s="206">
        <v>626.87059329320721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34.737747205503013</v>
      </c>
      <c r="C64" s="206">
        <v>60.791057609630258</v>
      </c>
      <c r="D64" s="206">
        <v>71.405331040412719</v>
      </c>
      <c r="E64" s="206">
        <v>51.141702493551158</v>
      </c>
      <c r="F64" s="206">
        <v>21.228632846087699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25">
      <c r="A66" s="18" t="s">
        <v>84</v>
      </c>
      <c r="B66" s="206">
        <v>1827.063628546862</v>
      </c>
      <c r="C66" s="206">
        <v>1691.017024935511</v>
      </c>
      <c r="D66" s="206">
        <v>1573.039122957867</v>
      </c>
      <c r="E66" s="206">
        <v>1035.229750644884</v>
      </c>
      <c r="F66" s="206">
        <v>900.24600171969053</v>
      </c>
      <c r="G66" s="206">
        <v>816.27979363714519</v>
      </c>
      <c r="H66" s="206">
        <v>522.92914875322447</v>
      </c>
      <c r="I66" s="206">
        <v>444.27721410146171</v>
      </c>
      <c r="J66" s="206">
        <v>386.8826311263972</v>
      </c>
      <c r="K66" s="206">
        <v>426.20859845227852</v>
      </c>
      <c r="L66" s="206">
        <v>526.11779879621668</v>
      </c>
      <c r="M66" s="206">
        <v>319.92209802235601</v>
      </c>
      <c r="N66" s="206">
        <v>382.63112639724852</v>
      </c>
      <c r="O66" s="206">
        <v>382.63112639724852</v>
      </c>
      <c r="P66" s="206">
        <v>342.24230438521062</v>
      </c>
      <c r="Q66" s="206">
        <v>254.02459157351669</v>
      </c>
      <c r="R66" s="206">
        <v>255.08744625967319</v>
      </c>
      <c r="S66" s="206">
        <v>308.83490971625099</v>
      </c>
      <c r="T66" s="206">
        <v>306.83809114359411</v>
      </c>
      <c r="U66" s="206">
        <v>348.30266552020629</v>
      </c>
      <c r="V66" s="206">
        <v>147.38383490971631</v>
      </c>
      <c r="W66" s="206">
        <v>347.41324161650903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104.90111779879619</v>
      </c>
      <c r="L67" s="206">
        <f t="shared" si="13"/>
        <v>107.28718830610489</v>
      </c>
      <c r="M67" s="206">
        <f t="shared" si="13"/>
        <v>96.689595872742899</v>
      </c>
      <c r="N67" s="206">
        <f t="shared" si="13"/>
        <v>95.808254514187439</v>
      </c>
      <c r="O67" s="206">
        <f t="shared" si="13"/>
        <v>93.895098882201196</v>
      </c>
      <c r="P67" s="206">
        <f t="shared" si="13"/>
        <v>90.971625107480648</v>
      </c>
      <c r="Q67" s="206">
        <f t="shared" si="13"/>
        <v>97.936371453138435</v>
      </c>
      <c r="R67" s="206">
        <f t="shared" si="13"/>
        <v>95.52880481513327</v>
      </c>
      <c r="S67" s="206">
        <f t="shared" si="13"/>
        <v>246.16225279449699</v>
      </c>
      <c r="T67" s="206">
        <f t="shared" si="13"/>
        <v>345.20636285468612</v>
      </c>
      <c r="U67" s="206">
        <f t="shared" si="13"/>
        <v>338.71822871883057</v>
      </c>
      <c r="V67" s="206">
        <f t="shared" si="13"/>
        <v>374.7141014617369</v>
      </c>
      <c r="W67" s="206">
        <f t="shared" si="13"/>
        <v>358.12424763542549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104.90111779879619</v>
      </c>
      <c r="L68" s="206">
        <v>107.28718830610489</v>
      </c>
      <c r="M68" s="206">
        <v>96.689595872742899</v>
      </c>
      <c r="N68" s="206">
        <v>95.808254514187439</v>
      </c>
      <c r="O68" s="206">
        <v>93.895098882201196</v>
      </c>
      <c r="P68" s="206">
        <v>90.971625107480648</v>
      </c>
      <c r="Q68" s="206">
        <v>97.936371453138435</v>
      </c>
      <c r="R68" s="206">
        <v>95.52880481513327</v>
      </c>
      <c r="S68" s="206">
        <v>246.16225279449699</v>
      </c>
      <c r="T68" s="206">
        <v>345.20636285468612</v>
      </c>
      <c r="U68" s="206">
        <v>338.71822871883057</v>
      </c>
      <c r="V68" s="206">
        <v>374.7141014617369</v>
      </c>
      <c r="W68" s="206">
        <v>358.12424763542549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2341.6619088564062</v>
      </c>
      <c r="C71" s="286">
        <f t="shared" si="14"/>
        <v>2505.737145313843</v>
      </c>
      <c r="D71" s="286">
        <f t="shared" si="14"/>
        <v>2621.6012037833189</v>
      </c>
      <c r="E71" s="286">
        <f t="shared" si="14"/>
        <v>1742.13241616509</v>
      </c>
      <c r="F71" s="286">
        <f t="shared" si="14"/>
        <v>1611.170851246776</v>
      </c>
      <c r="G71" s="286">
        <f t="shared" si="14"/>
        <v>1706.4392949269129</v>
      </c>
      <c r="H71" s="286">
        <f t="shared" si="14"/>
        <v>1549.571883061049</v>
      </c>
      <c r="I71" s="286">
        <f t="shared" si="14"/>
        <v>1551.1863284608769</v>
      </c>
      <c r="J71" s="286">
        <f t="shared" si="14"/>
        <v>1395.183404987102</v>
      </c>
      <c r="K71" s="286">
        <f t="shared" si="14"/>
        <v>1173.2521926053309</v>
      </c>
      <c r="L71" s="286">
        <f t="shared" si="14"/>
        <v>1566.697506448839</v>
      </c>
      <c r="M71" s="286">
        <f t="shared" si="14"/>
        <v>1460.8926913155631</v>
      </c>
      <c r="N71" s="286">
        <f t="shared" si="14"/>
        <v>1397.3951848667241</v>
      </c>
      <c r="O71" s="286">
        <f t="shared" si="14"/>
        <v>1613.736629406706</v>
      </c>
      <c r="P71" s="286">
        <f t="shared" si="14"/>
        <v>1514.800515907137</v>
      </c>
      <c r="Q71" s="286">
        <f t="shared" si="14"/>
        <v>1290.60834049871</v>
      </c>
      <c r="R71" s="286">
        <f t="shared" si="14"/>
        <v>1649.792347377472</v>
      </c>
      <c r="S71" s="286">
        <f t="shared" si="14"/>
        <v>1768.3578675838339</v>
      </c>
      <c r="T71" s="286">
        <f t="shared" si="14"/>
        <v>1699.6294067067929</v>
      </c>
      <c r="U71" s="286">
        <f t="shared" si="14"/>
        <v>1806.816938950989</v>
      </c>
      <c r="V71" s="286">
        <f t="shared" si="14"/>
        <v>1286.380309544282</v>
      </c>
      <c r="W71" s="286">
        <f t="shared" si="14"/>
        <v>1773.4588993981081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2341.6619088564062</v>
      </c>
      <c r="C72" s="243">
        <f>CHI_fec!C16</f>
        <v>2505.737145313843</v>
      </c>
      <c r="D72" s="243">
        <f>CHI_fec!D16</f>
        <v>2621.6012037833189</v>
      </c>
      <c r="E72" s="243">
        <f>CHI_fec!E16</f>
        <v>1742.13241616509</v>
      </c>
      <c r="F72" s="243">
        <f>CHI_fec!F16</f>
        <v>1611.170851246776</v>
      </c>
      <c r="G72" s="243">
        <f>CHI_fec!G16</f>
        <v>1706.4392949269129</v>
      </c>
      <c r="H72" s="243">
        <f>CHI_fec!H16</f>
        <v>1549.571883061049</v>
      </c>
      <c r="I72" s="243">
        <f>CHI_fec!I16</f>
        <v>1551.1863284608769</v>
      </c>
      <c r="J72" s="243">
        <f>CHI_fec!J16</f>
        <v>1395.183404987102</v>
      </c>
      <c r="K72" s="243">
        <f>CHI_fec!K16</f>
        <v>1173.2521926053309</v>
      </c>
      <c r="L72" s="243">
        <f>CHI_fec!L16</f>
        <v>1566.697506448839</v>
      </c>
      <c r="M72" s="243">
        <f>CHI_fec!M16</f>
        <v>1460.8926913155631</v>
      </c>
      <c r="N72" s="243">
        <f>CHI_fec!N16</f>
        <v>1397.3951848667241</v>
      </c>
      <c r="O72" s="243">
        <f>CHI_fec!O16</f>
        <v>1613.736629406706</v>
      </c>
      <c r="P72" s="243">
        <f>CHI_fec!P16</f>
        <v>1514.800515907137</v>
      </c>
      <c r="Q72" s="243">
        <f>CHI_fec!Q16</f>
        <v>1290.60834049871</v>
      </c>
      <c r="R72" s="243">
        <f>CHI_fec!R16</f>
        <v>1649.792347377472</v>
      </c>
      <c r="S72" s="243">
        <f>CHI_fec!S16</f>
        <v>1768.3578675838339</v>
      </c>
      <c r="T72" s="243">
        <f>CHI_fec!T16</f>
        <v>1699.6294067067929</v>
      </c>
      <c r="U72" s="243">
        <f>CHI_fec!U16</f>
        <v>1806.816938950989</v>
      </c>
      <c r="V72" s="243">
        <f>CHI_fec!V16</f>
        <v>1286.380309544282</v>
      </c>
      <c r="W72" s="243">
        <f>CHI_fec!W16</f>
        <v>1773.4588993981081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1109.2707270916328</v>
      </c>
      <c r="C76" s="205">
        <f t="shared" si="15"/>
        <v>1115.2200453906744</v>
      </c>
      <c r="D76" s="205">
        <f t="shared" si="15"/>
        <v>1179.5332039183922</v>
      </c>
      <c r="E76" s="205">
        <f t="shared" si="15"/>
        <v>1339.1643021908958</v>
      </c>
      <c r="F76" s="205">
        <f t="shared" si="15"/>
        <v>1611.6034448455384</v>
      </c>
      <c r="G76" s="205">
        <f t="shared" si="15"/>
        <v>1385.5049582410361</v>
      </c>
      <c r="H76" s="205">
        <f t="shared" si="15"/>
        <v>1370.4481641425937</v>
      </c>
      <c r="I76" s="205">
        <f t="shared" si="15"/>
        <v>1321.0010837586101</v>
      </c>
      <c r="J76" s="205">
        <f t="shared" si="15"/>
        <v>1082.4426708299281</v>
      </c>
      <c r="K76" s="205">
        <f t="shared" si="15"/>
        <v>1066.9387917034417</v>
      </c>
      <c r="L76" s="205">
        <f t="shared" si="15"/>
        <v>1187.8472572370956</v>
      </c>
      <c r="M76" s="205">
        <f t="shared" si="15"/>
        <v>1124.3376192055828</v>
      </c>
      <c r="N76" s="205">
        <f t="shared" si="15"/>
        <v>1094.7823835852396</v>
      </c>
      <c r="O76" s="205">
        <f t="shared" si="15"/>
        <v>1198.1981789405741</v>
      </c>
      <c r="P76" s="205">
        <f t="shared" si="15"/>
        <v>1277.5676486413529</v>
      </c>
      <c r="Q76" s="205">
        <f t="shared" si="15"/>
        <v>1270.6990948165653</v>
      </c>
      <c r="R76" s="205">
        <f t="shared" si="15"/>
        <v>1245.3263279872713</v>
      </c>
      <c r="S76" s="205">
        <f t="shared" si="15"/>
        <v>1110.8750522509897</v>
      </c>
      <c r="T76" s="205">
        <f t="shared" si="15"/>
        <v>1164.7110055263006</v>
      </c>
      <c r="U76" s="205">
        <f t="shared" si="15"/>
        <v>1199.4041284893303</v>
      </c>
      <c r="V76" s="205">
        <f t="shared" si="15"/>
        <v>856.58442194079453</v>
      </c>
      <c r="W76" s="205">
        <f t="shared" si="15"/>
        <v>1261.2210525170353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399.08654964202969</v>
      </c>
      <c r="C77" s="215">
        <f>(CHI_emi!C5-CHI_emi!C59)+(CHI_emi!C61-CHI_emi!C108)+CHI_emi!C110</f>
        <v>385.0529745622157</v>
      </c>
      <c r="D77" s="215">
        <f>(CHI_emi!D5-CHI_emi!D59)+(CHI_emi!D61-CHI_emi!D108)+CHI_emi!D110</f>
        <v>419.78115216189235</v>
      </c>
      <c r="E77" s="215">
        <f>(CHI_emi!E5-CHI_emi!E59)+(CHI_emi!E61-CHI_emi!E108)+CHI_emi!E110</f>
        <v>615.80925108161432</v>
      </c>
      <c r="F77" s="215">
        <f>(CHI_emi!F5-CHI_emi!F59)+(CHI_emi!F61-CHI_emi!F108)+CHI_emi!F110</f>
        <v>818.02767348218401</v>
      </c>
      <c r="G77" s="215">
        <f>(CHI_emi!G5-CHI_emi!G59)+(CHI_emi!G61-CHI_emi!G108)+CHI_emi!G110</f>
        <v>595.88288892112337</v>
      </c>
      <c r="H77" s="215">
        <f>(CHI_emi!H5-CHI_emi!H59)+(CHI_emi!H61-CHI_emi!H108)+CHI_emi!H110</f>
        <v>586.87708356226028</v>
      </c>
      <c r="I77" s="215">
        <f>(CHI_emi!I5-CHI_emi!I59)+(CHI_emi!I61-CHI_emi!I108)+CHI_emi!I110</f>
        <v>565.31718864196785</v>
      </c>
      <c r="J77" s="215">
        <f>(CHI_emi!J5-CHI_emi!J59)+(CHI_emi!J61-CHI_emi!J108)+CHI_emi!J110</f>
        <v>381.81862368107892</v>
      </c>
      <c r="K77" s="215">
        <f>(CHI_emi!K5-CHI_emi!K59)+(CHI_emi!K61-CHI_emi!K108)+CHI_emi!K110</f>
        <v>446.10642612204043</v>
      </c>
      <c r="L77" s="215">
        <f>(CHI_emi!L5-CHI_emi!L59)+(CHI_emi!L61-CHI_emi!L108)+CHI_emi!L110</f>
        <v>395.30466036182207</v>
      </c>
      <c r="M77" s="215">
        <f>(CHI_emi!M5-CHI_emi!M59)+(CHI_emi!M61-CHI_emi!M108)+CHI_emi!M110</f>
        <v>377.85109392145375</v>
      </c>
      <c r="N77" s="215">
        <f>(CHI_emi!N5-CHI_emi!N59)+(CHI_emi!N61-CHI_emi!N108)+CHI_emi!N110</f>
        <v>372.7494252023248</v>
      </c>
      <c r="O77" s="215">
        <f>(CHI_emi!O5-CHI_emi!O59)+(CHI_emi!O61-CHI_emi!O108)+CHI_emi!O110</f>
        <v>348.67884312103627</v>
      </c>
      <c r="P77" s="215">
        <f>(CHI_emi!P5-CHI_emi!P59)+(CHI_emi!P61-CHI_emi!P108)+CHI_emi!P110</f>
        <v>471.62751912113788</v>
      </c>
      <c r="Q77" s="215">
        <f>(CHI_emi!Q5-CHI_emi!Q59)+(CHI_emi!Q61-CHI_emi!Q108)+CHI_emi!Q110</f>
        <v>523.1270156418866</v>
      </c>
      <c r="R77" s="215">
        <f>(CHI_emi!R5-CHI_emi!R59)+(CHI_emi!R61-CHI_emi!R108)+CHI_emi!R110</f>
        <v>383.37520752125891</v>
      </c>
      <c r="S77" s="215">
        <f>(CHI_emi!S5-CHI_emi!S59)+(CHI_emi!S61-CHI_emi!S108)+CHI_emi!S110</f>
        <v>261.0923817613907</v>
      </c>
      <c r="T77" s="215">
        <f>(CHI_emi!T5-CHI_emi!T59)+(CHI_emi!T61-CHI_emi!T108)+CHI_emi!T110</f>
        <v>295.69481280181202</v>
      </c>
      <c r="U77" s="215">
        <f>(CHI_emi!U5-CHI_emi!U59)+(CHI_emi!U61-CHI_emi!U108)+CHI_emi!U110</f>
        <v>293.04652824158325</v>
      </c>
      <c r="V77" s="215">
        <f>(CHI_emi!V5-CHI_emi!V59)+(CHI_emi!V61-CHI_emi!V108)+CHI_emi!V110</f>
        <v>337.65831936085357</v>
      </c>
      <c r="W77" s="215">
        <f>(CHI_emi!W5-CHI_emi!W59)+(CHI_emi!W61-CHI_emi!W108)+CHI_emi!W110</f>
        <v>330.77956464053631</v>
      </c>
      <c r="DA77" s="85"/>
    </row>
    <row r="78" spans="1:105" ht="12" customHeight="1" x14ac:dyDescent="0.25">
      <c r="A78" s="14" t="s">
        <v>147</v>
      </c>
      <c r="B78" s="206">
        <f>CHI_emi!B59+CHI_emi!B108</f>
        <v>710.18417744960311</v>
      </c>
      <c r="C78" s="206">
        <f>CHI_emi!C59+CHI_emi!C108</f>
        <v>730.1670708284588</v>
      </c>
      <c r="D78" s="206">
        <f>CHI_emi!D59+CHI_emi!D108</f>
        <v>759.75205175649978</v>
      </c>
      <c r="E78" s="206">
        <f>CHI_emi!E59+CHI_emi!E108</f>
        <v>723.35505110928159</v>
      </c>
      <c r="F78" s="206">
        <f>CHI_emi!F59+CHI_emi!F108</f>
        <v>793.57577136335453</v>
      </c>
      <c r="G78" s="206">
        <f>CHI_emi!G59+CHI_emi!G108</f>
        <v>789.62206931991261</v>
      </c>
      <c r="H78" s="206">
        <f>CHI_emi!H59+CHI_emi!H108</f>
        <v>783.57108058033339</v>
      </c>
      <c r="I78" s="206">
        <f>CHI_emi!I59+CHI_emi!I108</f>
        <v>755.68389511664236</v>
      </c>
      <c r="J78" s="206">
        <f>CHI_emi!J59+CHI_emi!J108</f>
        <v>700.62404714884929</v>
      </c>
      <c r="K78" s="206">
        <f>CHI_emi!K59+CHI_emi!K108</f>
        <v>620.83236558140129</v>
      </c>
      <c r="L78" s="206">
        <f>CHI_emi!L59+CHI_emi!L108</f>
        <v>792.5425968752736</v>
      </c>
      <c r="M78" s="206">
        <f>CHI_emi!M59+CHI_emi!M108</f>
        <v>746.48652528412902</v>
      </c>
      <c r="N78" s="206">
        <f>CHI_emi!N59+CHI_emi!N108</f>
        <v>722.0329583829149</v>
      </c>
      <c r="O78" s="206">
        <f>CHI_emi!O59+CHI_emi!O108</f>
        <v>849.5193358195379</v>
      </c>
      <c r="P78" s="206">
        <f>CHI_emi!P59+CHI_emi!P108</f>
        <v>805.94012952021501</v>
      </c>
      <c r="Q78" s="206">
        <f>CHI_emi!Q59+CHI_emi!Q108</f>
        <v>747.57207917467861</v>
      </c>
      <c r="R78" s="206">
        <f>CHI_emi!R59+CHI_emi!R108</f>
        <v>861.95112046601241</v>
      </c>
      <c r="S78" s="206">
        <f>CHI_emi!S59+CHI_emi!S108</f>
        <v>849.78267048959901</v>
      </c>
      <c r="T78" s="206">
        <f>CHI_emi!T59+CHI_emi!T108</f>
        <v>869.01619272448852</v>
      </c>
      <c r="U78" s="206">
        <f>CHI_emi!U59+CHI_emi!U108</f>
        <v>906.35760024774709</v>
      </c>
      <c r="V78" s="206">
        <f>CHI_emi!V59+CHI_emi!V108</f>
        <v>518.92610257994102</v>
      </c>
      <c r="W78" s="206">
        <f>CHI_emi!W59+CHI_emi!W108</f>
        <v>930.44148787649908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1109.2707270916328</v>
      </c>
      <c r="C79" s="212">
        <f t="shared" si="16"/>
        <v>1115.2200453906744</v>
      </c>
      <c r="D79" s="212">
        <f t="shared" si="16"/>
        <v>1179.5332039183922</v>
      </c>
      <c r="E79" s="212">
        <f t="shared" si="16"/>
        <v>1339.1643021908958</v>
      </c>
      <c r="F79" s="212">
        <f t="shared" si="16"/>
        <v>1611.6034448455384</v>
      </c>
      <c r="G79" s="212">
        <f t="shared" si="16"/>
        <v>1385.5049582410359</v>
      </c>
      <c r="H79" s="212">
        <f t="shared" si="16"/>
        <v>1370.4481641425937</v>
      </c>
      <c r="I79" s="212">
        <f t="shared" si="16"/>
        <v>1321.0010837586103</v>
      </c>
      <c r="J79" s="212">
        <f t="shared" si="16"/>
        <v>1082.4426708299284</v>
      </c>
      <c r="K79" s="212">
        <f t="shared" si="16"/>
        <v>1066.9387917034419</v>
      </c>
      <c r="L79" s="212">
        <f t="shared" si="16"/>
        <v>1187.8472572370956</v>
      </c>
      <c r="M79" s="212">
        <f t="shared" si="16"/>
        <v>1124.3376192055828</v>
      </c>
      <c r="N79" s="212">
        <f t="shared" si="16"/>
        <v>1094.7823835852396</v>
      </c>
      <c r="O79" s="212">
        <f t="shared" si="16"/>
        <v>1198.1981789405741</v>
      </c>
      <c r="P79" s="212">
        <f t="shared" si="16"/>
        <v>1277.5676486413529</v>
      </c>
      <c r="Q79" s="212">
        <f t="shared" si="16"/>
        <v>1270.6990948165651</v>
      </c>
      <c r="R79" s="212">
        <f t="shared" si="16"/>
        <v>1245.3263279872713</v>
      </c>
      <c r="S79" s="212">
        <f t="shared" si="16"/>
        <v>1110.8750522509897</v>
      </c>
      <c r="T79" s="212">
        <f t="shared" si="16"/>
        <v>1164.7110055263006</v>
      </c>
      <c r="U79" s="212">
        <f t="shared" si="16"/>
        <v>1199.4041284893303</v>
      </c>
      <c r="V79" s="212">
        <f t="shared" si="16"/>
        <v>856.58442194079453</v>
      </c>
      <c r="W79" s="212">
        <f t="shared" si="16"/>
        <v>1261.2210525170356</v>
      </c>
      <c r="DA79" s="109"/>
    </row>
    <row r="80" spans="1:105" ht="12" customHeight="1" x14ac:dyDescent="0.25">
      <c r="A80" s="51" t="s">
        <v>46</v>
      </c>
      <c r="B80" s="243">
        <f>CHI_emi!B$5</f>
        <v>1025.1023097835575</v>
      </c>
      <c r="C80" s="243">
        <f>CHI_emi!C$5</f>
        <v>1031.6781309212902</v>
      </c>
      <c r="D80" s="243">
        <f>CHI_emi!D$5</f>
        <v>1079.2337789570086</v>
      </c>
      <c r="E80" s="243">
        <f>CHI_emi!E$5</f>
        <v>1211.9634894529786</v>
      </c>
      <c r="F80" s="243">
        <f>CHI_emi!F$5</f>
        <v>1451.5908065074386</v>
      </c>
      <c r="G80" s="243">
        <f>CHI_emi!G$5</f>
        <v>1257.5747151979176</v>
      </c>
      <c r="H80" s="243">
        <f>CHI_emi!H$5</f>
        <v>1241.4495374689891</v>
      </c>
      <c r="I80" s="243">
        <f>CHI_emi!I$5</f>
        <v>1201.0444206293166</v>
      </c>
      <c r="J80" s="243">
        <f>CHI_emi!J$5</f>
        <v>1007.722641377597</v>
      </c>
      <c r="K80" s="243">
        <f>CHI_emi!K$5</f>
        <v>970.2771103657318</v>
      </c>
      <c r="L80" s="243">
        <f>CHI_emi!L$5</f>
        <v>1097.1148480779425</v>
      </c>
      <c r="M80" s="243">
        <f>CHI_emi!M$5</f>
        <v>1042.8729361023834</v>
      </c>
      <c r="N80" s="243">
        <f>CHI_emi!N$5</f>
        <v>1011.0675619073131</v>
      </c>
      <c r="O80" s="243">
        <f>CHI_emi!O$5</f>
        <v>1128.7154300880736</v>
      </c>
      <c r="P80" s="243">
        <f>CHI_emi!P$5</f>
        <v>1197.2656020139666</v>
      </c>
      <c r="Q80" s="243">
        <f>CHI_emi!Q$5</f>
        <v>1187.6055089645815</v>
      </c>
      <c r="R80" s="243">
        <f>CHI_emi!R$5</f>
        <v>1189.4170654178465</v>
      </c>
      <c r="S80" s="243">
        <f>CHI_emi!S$5</f>
        <v>1077.6876246484417</v>
      </c>
      <c r="T80" s="243">
        <f>CHI_emi!T$5</f>
        <v>1121.9525475197725</v>
      </c>
      <c r="U80" s="243">
        <f>CHI_emi!U$5</f>
        <v>1158.8938988484251</v>
      </c>
      <c r="V80" s="243">
        <f>CHI_emi!V$5</f>
        <v>788.4201676046323</v>
      </c>
      <c r="W80" s="243">
        <f>CHI_emi!W$5</f>
        <v>1193.3651121814416</v>
      </c>
      <c r="DA80" s="83"/>
    </row>
    <row r="81" spans="1:105" ht="12" customHeight="1" x14ac:dyDescent="0.25">
      <c r="A81" s="99" t="s">
        <v>47</v>
      </c>
      <c r="B81" s="284">
        <f>CHI_emi!B$61</f>
        <v>59.181566487598275</v>
      </c>
      <c r="C81" s="284">
        <f>CHI_emi!C$61</f>
        <v>58.143898326426601</v>
      </c>
      <c r="D81" s="284">
        <f>CHI_emi!D$61</f>
        <v>66.075752195722657</v>
      </c>
      <c r="E81" s="284">
        <f>CHI_emi!E$61</f>
        <v>93.40970687861963</v>
      </c>
      <c r="F81" s="284">
        <f>CHI_emi!F$61</f>
        <v>121.94826252195216</v>
      </c>
      <c r="G81" s="284">
        <f>CHI_emi!G$61</f>
        <v>92.519778074855822</v>
      </c>
      <c r="H81" s="284">
        <f>CHI_emi!H$61</f>
        <v>88.396930433573729</v>
      </c>
      <c r="I81" s="284">
        <f>CHI_emi!I$61</f>
        <v>81.571851873397577</v>
      </c>
      <c r="J81" s="284">
        <f>CHI_emi!J$61</f>
        <v>50.957115114263992</v>
      </c>
      <c r="K81" s="284">
        <f>CHI_emi!K$61</f>
        <v>61.983373105931399</v>
      </c>
      <c r="L81" s="284">
        <f>CHI_emi!L$61</f>
        <v>57.903867460456972</v>
      </c>
      <c r="M81" s="284">
        <f>CHI_emi!M$61</f>
        <v>54.839560462035287</v>
      </c>
      <c r="N81" s="284">
        <f>CHI_emi!N$61</f>
        <v>59.180795319177186</v>
      </c>
      <c r="O81" s="284">
        <f>CHI_emi!O$61</f>
        <v>47.585788265359483</v>
      </c>
      <c r="P81" s="284">
        <f>CHI_emi!P$61</f>
        <v>50.630733005539732</v>
      </c>
      <c r="Q81" s="284">
        <f>CHI_emi!Q$61</f>
        <v>51.417153114535367</v>
      </c>
      <c r="R81" s="284">
        <f>CHI_emi!R$61</f>
        <v>41.293082382835991</v>
      </c>
      <c r="S81" s="284">
        <f>CHI_emi!S$61</f>
        <v>23.768310110070271</v>
      </c>
      <c r="T81" s="284">
        <f>CHI_emi!T$61</f>
        <v>32.031591471518276</v>
      </c>
      <c r="U81" s="284">
        <f>CHI_emi!U$61</f>
        <v>23.857949434599011</v>
      </c>
      <c r="V81" s="284">
        <f>CHI_emi!V$61</f>
        <v>51.294102469493275</v>
      </c>
      <c r="W81" s="284">
        <f>CHI_emi!W$61</f>
        <v>48.698878358056518</v>
      </c>
      <c r="DA81" s="94"/>
    </row>
    <row r="82" spans="1:105" ht="12" customHeight="1" x14ac:dyDescent="0.25">
      <c r="A82" s="52" t="s">
        <v>48</v>
      </c>
      <c r="B82" s="244">
        <f>CHI_emi!B$110</f>
        <v>24.986850820477009</v>
      </c>
      <c r="C82" s="244">
        <f>CHI_emi!C$110</f>
        <v>25.39801614295769</v>
      </c>
      <c r="D82" s="244">
        <f>CHI_emi!D$110</f>
        <v>34.22367276566095</v>
      </c>
      <c r="E82" s="244">
        <f>CHI_emi!E$110</f>
        <v>33.791105859297623</v>
      </c>
      <c r="F82" s="244">
        <f>CHI_emi!F$110</f>
        <v>38.064375816147738</v>
      </c>
      <c r="G82" s="244">
        <f>CHI_emi!G$110</f>
        <v>35.410464968262538</v>
      </c>
      <c r="H82" s="244">
        <f>CHI_emi!H$110</f>
        <v>40.601696240030883</v>
      </c>
      <c r="I82" s="244">
        <f>CHI_emi!I$110</f>
        <v>38.384811255896032</v>
      </c>
      <c r="J82" s="244">
        <f>CHI_emi!J$110</f>
        <v>23.76291433806718</v>
      </c>
      <c r="K82" s="244">
        <f>CHI_emi!K$110</f>
        <v>34.678308231778558</v>
      </c>
      <c r="L82" s="244">
        <f>CHI_emi!L$110</f>
        <v>32.828541698696199</v>
      </c>
      <c r="M82" s="244">
        <f>CHI_emi!M$110</f>
        <v>26.625122641164062</v>
      </c>
      <c r="N82" s="244">
        <f>CHI_emi!N$110</f>
        <v>24.534026358749369</v>
      </c>
      <c r="O82" s="244">
        <f>CHI_emi!O$110</f>
        <v>21.896960587141031</v>
      </c>
      <c r="P82" s="244">
        <f>CHI_emi!P$110</f>
        <v>29.671313621846561</v>
      </c>
      <c r="Q82" s="244">
        <f>CHI_emi!Q$110</f>
        <v>31.676432737448248</v>
      </c>
      <c r="R82" s="244">
        <f>CHI_emi!R$110</f>
        <v>14.61618018658878</v>
      </c>
      <c r="S82" s="244">
        <f>CHI_emi!S$110</f>
        <v>9.4191174924777759</v>
      </c>
      <c r="T82" s="244">
        <f>CHI_emi!T$110</f>
        <v>10.72686653500983</v>
      </c>
      <c r="U82" s="244">
        <f>CHI_emi!U$110</f>
        <v>16.652280206306241</v>
      </c>
      <c r="V82" s="244">
        <f>CHI_emi!V$110</f>
        <v>16.87015186666898</v>
      </c>
      <c r="W82" s="244">
        <f>CHI_emi!W$110</f>
        <v>19.15706197753725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2286.1011642593098</v>
      </c>
      <c r="C85" s="289">
        <f t="shared" si="17"/>
        <v>2189.1690736645046</v>
      </c>
      <c r="D85" s="289">
        <f t="shared" si="17"/>
        <v>2308.7795054566186</v>
      </c>
      <c r="E85" s="289">
        <f t="shared" si="17"/>
        <v>2967.1417937192959</v>
      </c>
      <c r="F85" s="289">
        <f t="shared" si="17"/>
        <v>2390.2470333999868</v>
      </c>
      <c r="G85" s="289">
        <f t="shared" si="17"/>
        <v>2764.3080976650053</v>
      </c>
      <c r="H85" s="289">
        <f t="shared" si="17"/>
        <v>2699.9643461635924</v>
      </c>
      <c r="I85" s="289">
        <f t="shared" si="17"/>
        <v>2686.1837036908773</v>
      </c>
      <c r="J85" s="289">
        <f t="shared" si="17"/>
        <v>2825.7909720631187</v>
      </c>
      <c r="K85" s="289">
        <f t="shared" si="17"/>
        <v>3738.8209084728674</v>
      </c>
      <c r="L85" s="289">
        <f t="shared" si="17"/>
        <v>3528.5742741621098</v>
      </c>
      <c r="M85" s="289">
        <f t="shared" si="17"/>
        <v>3309.9283842460468</v>
      </c>
      <c r="N85" s="289">
        <f t="shared" si="17"/>
        <v>3195.1375909487324</v>
      </c>
      <c r="O85" s="289">
        <f t="shared" si="17"/>
        <v>2982.7430181271393</v>
      </c>
      <c r="P85" s="289">
        <f t="shared" si="17"/>
        <v>2666.061618504802</v>
      </c>
      <c r="Q85" s="289">
        <f t="shared" si="17"/>
        <v>3121.3677247071041</v>
      </c>
      <c r="R85" s="289">
        <f t="shared" si="17"/>
        <v>2439.6004993215042</v>
      </c>
      <c r="S85" s="289">
        <f t="shared" si="17"/>
        <v>2313.847157275713</v>
      </c>
      <c r="T85" s="289">
        <f t="shared" si="17"/>
        <v>2204.1041588114294</v>
      </c>
      <c r="U85" s="289">
        <f t="shared" si="17"/>
        <v>2737.3876113892698</v>
      </c>
      <c r="V85" s="289">
        <f t="shared" si="17"/>
        <v>2613.0379209758853</v>
      </c>
      <c r="W85" s="289">
        <f t="shared" si="17"/>
        <v>2005.1524772483185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13922.310966606861</v>
      </c>
      <c r="C86" s="290">
        <f t="shared" si="18"/>
        <v>13331.996448158417</v>
      </c>
      <c r="D86" s="290">
        <f t="shared" si="18"/>
        <v>14060.421616866752</v>
      </c>
      <c r="E86" s="290">
        <f t="shared" si="18"/>
        <v>18069.834957439372</v>
      </c>
      <c r="F86" s="290">
        <f t="shared" si="18"/>
        <v>14556.557254012019</v>
      </c>
      <c r="G86" s="290">
        <f t="shared" si="18"/>
        <v>16834.581752059468</v>
      </c>
      <c r="H86" s="290">
        <f t="shared" si="18"/>
        <v>16442.72957545162</v>
      </c>
      <c r="I86" s="290">
        <f t="shared" si="18"/>
        <v>16358.805734799123</v>
      </c>
      <c r="J86" s="290">
        <f t="shared" si="18"/>
        <v>17209.011243577042</v>
      </c>
      <c r="K86" s="290">
        <f t="shared" si="18"/>
        <v>23440.43750046445</v>
      </c>
      <c r="L86" s="290">
        <f t="shared" si="18"/>
        <v>20028.103063858485</v>
      </c>
      <c r="M86" s="290">
        <f t="shared" si="18"/>
        <v>19508.072217408284</v>
      </c>
      <c r="N86" s="290">
        <f t="shared" si="18"/>
        <v>18922.671733544037</v>
      </c>
      <c r="O86" s="290">
        <f t="shared" si="18"/>
        <v>19932.047804488109</v>
      </c>
      <c r="P86" s="290">
        <f t="shared" si="18"/>
        <v>20785.242281169911</v>
      </c>
      <c r="Q86" s="290">
        <f t="shared" si="18"/>
        <v>22801.775934277579</v>
      </c>
      <c r="R86" s="290">
        <f t="shared" si="18"/>
        <v>18999.831744041938</v>
      </c>
      <c r="S86" s="290">
        <f t="shared" si="18"/>
        <v>18047.939050884943</v>
      </c>
      <c r="T86" s="290">
        <f t="shared" si="18"/>
        <v>18958.814918611173</v>
      </c>
      <c r="U86" s="290">
        <f t="shared" si="18"/>
        <v>23121.22171761635</v>
      </c>
      <c r="V86" s="290">
        <f t="shared" si="18"/>
        <v>17799.23836212423</v>
      </c>
      <c r="W86" s="290">
        <f t="shared" si="18"/>
        <v>13716.550552642962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13398.987131175802</v>
      </c>
      <c r="C87" s="291">
        <f t="shared" si="19"/>
        <v>12251.458402628285</v>
      </c>
      <c r="D87" s="291">
        <f t="shared" si="19"/>
        <v>12324.088460468727</v>
      </c>
      <c r="E87" s="291">
        <f t="shared" si="19"/>
        <v>19955.375311102074</v>
      </c>
      <c r="F87" s="291">
        <f t="shared" si="19"/>
        <v>17899.197805886222</v>
      </c>
      <c r="G87" s="291">
        <f t="shared" si="19"/>
        <v>18190.704940564872</v>
      </c>
      <c r="H87" s="291">
        <f t="shared" si="19"/>
        <v>16669.383601846599</v>
      </c>
      <c r="I87" s="291">
        <f t="shared" si="19"/>
        <v>16659.908678675958</v>
      </c>
      <c r="J87" s="291">
        <f t="shared" si="19"/>
        <v>16753.962587247708</v>
      </c>
      <c r="K87" s="291">
        <f t="shared" si="19"/>
        <v>17297.467801502837</v>
      </c>
      <c r="L87" s="291">
        <f t="shared" si="19"/>
        <v>15624.259097613278</v>
      </c>
      <c r="M87" s="291">
        <f t="shared" si="19"/>
        <v>16004.912983682005</v>
      </c>
      <c r="N87" s="291">
        <f t="shared" si="19"/>
        <v>15013.607772841478</v>
      </c>
      <c r="O87" s="291">
        <f t="shared" si="19"/>
        <v>15552.992280714418</v>
      </c>
      <c r="P87" s="291">
        <f t="shared" si="19"/>
        <v>16049.754628328998</v>
      </c>
      <c r="Q87" s="291">
        <f t="shared" si="19"/>
        <v>16934.465965216987</v>
      </c>
      <c r="R87" s="291">
        <f t="shared" si="19"/>
        <v>15409.225317286699</v>
      </c>
      <c r="S87" s="291">
        <f t="shared" si="19"/>
        <v>14638.592728610356</v>
      </c>
      <c r="T87" s="291">
        <f t="shared" si="19"/>
        <v>14718.897483821527</v>
      </c>
      <c r="U87" s="291">
        <f t="shared" si="19"/>
        <v>15047.107124961154</v>
      </c>
      <c r="V87" s="291">
        <f t="shared" si="19"/>
        <v>13964.600341649435</v>
      </c>
      <c r="W87" s="291">
        <f t="shared" si="19"/>
        <v>10499.38787004117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1.7029981644126648</v>
      </c>
      <c r="C89" s="254">
        <f t="shared" si="20"/>
        <v>1.6690898504204397</v>
      </c>
      <c r="D89" s="254">
        <f t="shared" si="20"/>
        <v>1.7838886372987139</v>
      </c>
      <c r="E89" s="254">
        <f t="shared" si="20"/>
        <v>1.7965303880742989</v>
      </c>
      <c r="F89" s="254">
        <f t="shared" si="20"/>
        <v>1.4293182231179709</v>
      </c>
      <c r="G89" s="254">
        <f t="shared" si="20"/>
        <v>1.6231482878422798</v>
      </c>
      <c r="H89" s="254">
        <f t="shared" si="20"/>
        <v>1.3724792126491316</v>
      </c>
      <c r="I89" s="254">
        <f t="shared" si="20"/>
        <v>1.3817775896314917</v>
      </c>
      <c r="J89" s="254">
        <f t="shared" si="20"/>
        <v>1.3364815385889428</v>
      </c>
      <c r="K89" s="254">
        <f t="shared" si="20"/>
        <v>1.3003713206026015</v>
      </c>
      <c r="L89" s="254">
        <f t="shared" si="20"/>
        <v>1.5537355994664155</v>
      </c>
      <c r="M89" s="254">
        <f t="shared" si="20"/>
        <v>1.4803192885782612</v>
      </c>
      <c r="N89" s="254">
        <f t="shared" si="20"/>
        <v>1.4357296523010179</v>
      </c>
      <c r="O89" s="254">
        <f t="shared" si="20"/>
        <v>1.5741945133498467</v>
      </c>
      <c r="P89" s="254">
        <f t="shared" si="20"/>
        <v>1.4525247817141591</v>
      </c>
      <c r="Q89" s="254">
        <f t="shared" si="20"/>
        <v>1.3119985340094056</v>
      </c>
      <c r="R89" s="254">
        <f t="shared" si="20"/>
        <v>1.5052854744506832</v>
      </c>
      <c r="S89" s="254">
        <f t="shared" si="20"/>
        <v>1.5332747026116302</v>
      </c>
      <c r="T89" s="254">
        <f t="shared" si="20"/>
        <v>1.4554231415989316</v>
      </c>
      <c r="U89" s="254">
        <f t="shared" si="20"/>
        <v>1.5143322050630763</v>
      </c>
      <c r="V89" s="254">
        <f t="shared" si="20"/>
        <v>1.3825966759630535</v>
      </c>
      <c r="W89" s="254">
        <f t="shared" si="20"/>
        <v>1.3727019183754765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1.4097520394557623</v>
      </c>
      <c r="C90" s="293">
        <f t="shared" si="21"/>
        <v>1.3976816229805715</v>
      </c>
      <c r="D90" s="293">
        <f t="shared" si="21"/>
        <v>1.5051813450443194</v>
      </c>
      <c r="E90" s="293">
        <f t="shared" si="21"/>
        <v>1.3233086954975344</v>
      </c>
      <c r="F90" s="293">
        <f t="shared" si="21"/>
        <v>0.99555448282791881</v>
      </c>
      <c r="G90" s="293">
        <f t="shared" si="21"/>
        <v>1.186384522246682</v>
      </c>
      <c r="H90" s="293">
        <f t="shared" si="21"/>
        <v>0.99027947411246009</v>
      </c>
      <c r="I90" s="293">
        <f t="shared" si="21"/>
        <v>1.0038597239789517</v>
      </c>
      <c r="J90" s="293">
        <f t="shared" si="21"/>
        <v>0.97530476447768255</v>
      </c>
      <c r="K90" s="293">
        <f t="shared" si="21"/>
        <v>0.95423765690751705</v>
      </c>
      <c r="L90" s="293">
        <f t="shared" si="21"/>
        <v>1.2157370518300932</v>
      </c>
      <c r="M90" s="293">
        <f t="shared" si="21"/>
        <v>1.1535633337808282</v>
      </c>
      <c r="N90" s="293">
        <f t="shared" si="21"/>
        <v>1.1109775081272835</v>
      </c>
      <c r="O90" s="293">
        <f t="shared" si="21"/>
        <v>1.2533261105476941</v>
      </c>
      <c r="P90" s="293">
        <f t="shared" si="21"/>
        <v>1.1118760029904473</v>
      </c>
      <c r="Q90" s="293">
        <f t="shared" si="21"/>
        <v>0.95423229199834514</v>
      </c>
      <c r="R90" s="293">
        <f t="shared" si="21"/>
        <v>1.181990698161248</v>
      </c>
      <c r="S90" s="293">
        <f t="shared" si="21"/>
        <v>1.2364058824909805</v>
      </c>
      <c r="T90" s="293">
        <f t="shared" si="21"/>
        <v>1.1712983972630269</v>
      </c>
      <c r="U90" s="293">
        <f t="shared" si="21"/>
        <v>1.2368603998779106</v>
      </c>
      <c r="V90" s="293">
        <f t="shared" si="21"/>
        <v>1.0115180912404012</v>
      </c>
      <c r="W90" s="293">
        <f t="shared" si="21"/>
        <v>1.0876333515706593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0.29324612495690261</v>
      </c>
      <c r="C91" s="293">
        <f t="shared" si="22"/>
        <v>0.2714082274398682</v>
      </c>
      <c r="D91" s="293">
        <f t="shared" si="22"/>
        <v>0.27870729225439445</v>
      </c>
      <c r="E91" s="293">
        <f t="shared" si="22"/>
        <v>0.47322169257676455</v>
      </c>
      <c r="F91" s="293">
        <f t="shared" si="22"/>
        <v>0.43376374029005205</v>
      </c>
      <c r="G91" s="293">
        <f t="shared" si="22"/>
        <v>0.43676376559559771</v>
      </c>
      <c r="H91" s="293">
        <f t="shared" si="22"/>
        <v>0.3821997385366715</v>
      </c>
      <c r="I91" s="293">
        <f t="shared" si="22"/>
        <v>0.37791786565253999</v>
      </c>
      <c r="J91" s="293">
        <f t="shared" si="22"/>
        <v>0.36117677411126026</v>
      </c>
      <c r="K91" s="293">
        <f t="shared" si="22"/>
        <v>0.34613366369508441</v>
      </c>
      <c r="L91" s="293">
        <f t="shared" si="22"/>
        <v>0.33799854763632226</v>
      </c>
      <c r="M91" s="293">
        <f t="shared" si="22"/>
        <v>0.32675595479743308</v>
      </c>
      <c r="N91" s="293">
        <f t="shared" si="22"/>
        <v>0.32475214417373449</v>
      </c>
      <c r="O91" s="293">
        <f t="shared" si="22"/>
        <v>0.32086840280215273</v>
      </c>
      <c r="P91" s="293">
        <f t="shared" si="22"/>
        <v>0.34064877872371185</v>
      </c>
      <c r="Q91" s="293">
        <f t="shared" si="22"/>
        <v>0.35776624201106044</v>
      </c>
      <c r="R91" s="293">
        <f t="shared" si="22"/>
        <v>0.32329477628943509</v>
      </c>
      <c r="S91" s="293">
        <f t="shared" si="22"/>
        <v>0.29686882012064969</v>
      </c>
      <c r="T91" s="293">
        <f t="shared" si="22"/>
        <v>0.28412474433590473</v>
      </c>
      <c r="U91" s="293">
        <f t="shared" si="22"/>
        <v>0.27747180518516579</v>
      </c>
      <c r="V91" s="293">
        <f t="shared" si="22"/>
        <v>0.37107858472265232</v>
      </c>
      <c r="W91" s="293">
        <f t="shared" si="22"/>
        <v>0.28506856680481718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0.44788130596688358</v>
      </c>
      <c r="C92" s="293">
        <f t="shared" si="23"/>
        <v>0.39424968282777784</v>
      </c>
      <c r="D92" s="293">
        <f t="shared" si="23"/>
        <v>0.41264753182449548</v>
      </c>
      <c r="E92" s="293">
        <f t="shared" si="23"/>
        <v>0.71818999676664819</v>
      </c>
      <c r="F92" s="293">
        <f t="shared" si="23"/>
        <v>0.66261413139138026</v>
      </c>
      <c r="G92" s="293">
        <f t="shared" si="23"/>
        <v>0.66745002505295159</v>
      </c>
      <c r="H92" s="293">
        <f t="shared" si="23"/>
        <v>0.63099256098261713</v>
      </c>
      <c r="I92" s="293">
        <f t="shared" si="23"/>
        <v>0.62022196937046825</v>
      </c>
      <c r="J92" s="293">
        <f t="shared" si="23"/>
        <v>0.57475641185216964</v>
      </c>
      <c r="K92" s="293">
        <f t="shared" si="23"/>
        <v>0.60147357512235433</v>
      </c>
      <c r="L92" s="293">
        <f t="shared" si="23"/>
        <v>0.64476302571098087</v>
      </c>
      <c r="M92" s="293">
        <f t="shared" si="23"/>
        <v>0.61419316012150371</v>
      </c>
      <c r="N92" s="293">
        <f t="shared" si="23"/>
        <v>0.67607275842466252</v>
      </c>
      <c r="O92" s="293">
        <f t="shared" si="23"/>
        <v>0.62096264338048479</v>
      </c>
      <c r="P92" s="293">
        <f t="shared" si="23"/>
        <v>0.57305833545866514</v>
      </c>
      <c r="Q92" s="293">
        <f t="shared" si="23"/>
        <v>0.66556487935006392</v>
      </c>
      <c r="R92" s="293">
        <f t="shared" si="23"/>
        <v>0.53797069077210202</v>
      </c>
      <c r="S92" s="293">
        <f t="shared" si="23"/>
        <v>0.43430643737472496</v>
      </c>
      <c r="T92" s="293">
        <f t="shared" si="23"/>
        <v>0.4628407510363356</v>
      </c>
      <c r="U92" s="293">
        <f t="shared" si="23"/>
        <v>0.40420916744385088</v>
      </c>
      <c r="V92" s="293">
        <f t="shared" si="23"/>
        <v>0.59940668464671532</v>
      </c>
      <c r="W92" s="293">
        <f t="shared" si="23"/>
        <v>0.44163624383522071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0.38381826301391697</v>
      </c>
      <c r="C93" s="255">
        <f t="shared" si="24"/>
        <v>0.35094693632050666</v>
      </c>
      <c r="D93" s="255">
        <f t="shared" si="24"/>
        <v>0.35302744750915166</v>
      </c>
      <c r="E93" s="255">
        <f t="shared" si="24"/>
        <v>0.57162809507272627</v>
      </c>
      <c r="F93" s="255">
        <f t="shared" si="24"/>
        <v>0.5127282341523447</v>
      </c>
      <c r="G93" s="255">
        <f t="shared" si="24"/>
        <v>0.52107854906743245</v>
      </c>
      <c r="H93" s="255">
        <f t="shared" si="24"/>
        <v>0.47749981374987616</v>
      </c>
      <c r="I93" s="255">
        <f t="shared" si="24"/>
        <v>0.47722840155148061</v>
      </c>
      <c r="J93" s="255">
        <f t="shared" si="24"/>
        <v>0.47992260578231277</v>
      </c>
      <c r="K93" s="255">
        <f t="shared" si="24"/>
        <v>0.41234089788175421</v>
      </c>
      <c r="L93" s="255">
        <f t="shared" si="24"/>
        <v>0.36565217567600833</v>
      </c>
      <c r="M93" s="255">
        <f t="shared" si="24"/>
        <v>0.35700878664044094</v>
      </c>
      <c r="N93" s="255">
        <f t="shared" si="24"/>
        <v>0.30239957248718724</v>
      </c>
      <c r="O93" s="255">
        <f t="shared" si="24"/>
        <v>0.35063641352661373</v>
      </c>
      <c r="P93" s="255">
        <f t="shared" si="24"/>
        <v>0.51229679952423401</v>
      </c>
      <c r="Q93" s="255">
        <f t="shared" si="24"/>
        <v>0.48161071476884432</v>
      </c>
      <c r="R93" s="255">
        <f t="shared" si="24"/>
        <v>0.50305135987663263</v>
      </c>
      <c r="S93" s="255">
        <f t="shared" si="24"/>
        <v>0.5506894952850796</v>
      </c>
      <c r="T93" s="255">
        <f t="shared" si="24"/>
        <v>0.46239314603212839</v>
      </c>
      <c r="U93" s="255">
        <f t="shared" si="24"/>
        <v>0.45723912547045009</v>
      </c>
      <c r="V93" s="255">
        <f t="shared" si="24"/>
        <v>0.4134965040066072</v>
      </c>
      <c r="W93" s="255">
        <f t="shared" si="24"/>
        <v>0.31089039945690328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1.5761122321669174</v>
      </c>
      <c r="C95" s="254">
        <f t="shared" si="25"/>
        <v>1.5513666813618499</v>
      </c>
      <c r="D95" s="254">
        <f t="shared" si="25"/>
        <v>1.6636440263482908</v>
      </c>
      <c r="E95" s="254">
        <f t="shared" si="25"/>
        <v>1.5888467633266998</v>
      </c>
      <c r="F95" s="254">
        <f t="shared" si="25"/>
        <v>1.2378828006488287</v>
      </c>
      <c r="G95" s="254">
        <f t="shared" si="25"/>
        <v>1.4336769048149327</v>
      </c>
      <c r="H95" s="254">
        <f t="shared" si="25"/>
        <v>1.2088597928150961</v>
      </c>
      <c r="I95" s="254">
        <f t="shared" si="25"/>
        <v>1.2200552112884906</v>
      </c>
      <c r="J95" s="254">
        <f t="shared" si="25"/>
        <v>1.1811509383489975</v>
      </c>
      <c r="K95" s="254">
        <f t="shared" si="25"/>
        <v>1.1521088705837181</v>
      </c>
      <c r="L95" s="254">
        <f t="shared" si="25"/>
        <v>1.4123411921400164</v>
      </c>
      <c r="M95" s="254">
        <f t="shared" si="25"/>
        <v>1.3431836447108443</v>
      </c>
      <c r="N95" s="254">
        <f t="shared" si="25"/>
        <v>1.2983958013509835</v>
      </c>
      <c r="O95" s="254">
        <f t="shared" si="25"/>
        <v>1.442050905874031</v>
      </c>
      <c r="P95" s="254">
        <f t="shared" si="25"/>
        <v>1.3167522499001401</v>
      </c>
      <c r="Q95" s="254">
        <f t="shared" si="25"/>
        <v>1.1698946494343692</v>
      </c>
      <c r="R95" s="254">
        <f t="shared" si="25"/>
        <v>1.3798511850535284</v>
      </c>
      <c r="S95" s="254">
        <f t="shared" si="25"/>
        <v>1.4178753072694119</v>
      </c>
      <c r="T95" s="254">
        <f t="shared" si="25"/>
        <v>1.3493757141637499</v>
      </c>
      <c r="U95" s="254">
        <f t="shared" si="25"/>
        <v>1.4127000498660613</v>
      </c>
      <c r="V95" s="254">
        <f t="shared" si="25"/>
        <v>1.2533546024748787</v>
      </c>
      <c r="W95" s="254">
        <f t="shared" si="25"/>
        <v>1.2775949426633519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1.4097520394557623</v>
      </c>
      <c r="C96" s="293">
        <f>IF(CHI_ued!C$16=0,"",CHI_ued!C$16/C$10)</f>
        <v>1.3976816229805715</v>
      </c>
      <c r="D96" s="293">
        <f>IF(CHI_ued!D$16=0,"",CHI_ued!D$16/D$10)</f>
        <v>1.5051813450443194</v>
      </c>
      <c r="E96" s="293">
        <f>IF(CHI_ued!E$16=0,"",CHI_ued!E$16/E$10)</f>
        <v>1.3233086954975344</v>
      </c>
      <c r="F96" s="293">
        <f>IF(CHI_ued!F$16=0,"",CHI_ued!F$16/F$10)</f>
        <v>0.99555448282791881</v>
      </c>
      <c r="G96" s="293">
        <f>IF(CHI_ued!G$16=0,"",CHI_ued!G$16/G$10)</f>
        <v>1.186384522246682</v>
      </c>
      <c r="H96" s="293">
        <f>IF(CHI_ued!H$16=0,"",CHI_ued!H$16/H$10)</f>
        <v>0.99027947411246009</v>
      </c>
      <c r="I96" s="293">
        <f>IF(CHI_ued!I$16=0,"",CHI_ued!I$16/I$10)</f>
        <v>1.0038597239789517</v>
      </c>
      <c r="J96" s="293">
        <f>IF(CHI_ued!J$16=0,"",CHI_ued!J$16/J$10)</f>
        <v>0.97530476447768255</v>
      </c>
      <c r="K96" s="293">
        <f>IF(CHI_ued!K$16=0,"",CHI_ued!K$16/K$10)</f>
        <v>0.95423765690751705</v>
      </c>
      <c r="L96" s="293">
        <f>IF(CHI_ued!L$16=0,"",CHI_ued!L$16/L$10)</f>
        <v>1.2157370518300932</v>
      </c>
      <c r="M96" s="293">
        <f>IF(CHI_ued!M$16=0,"",CHI_ued!M$16/M$10)</f>
        <v>1.1535633337808282</v>
      </c>
      <c r="N96" s="293">
        <f>IF(CHI_ued!N$16=0,"",CHI_ued!N$16/N$10)</f>
        <v>1.1109775081272835</v>
      </c>
      <c r="O96" s="293">
        <f>IF(CHI_ued!O$16=0,"",CHI_ued!O$16/O$10)</f>
        <v>1.2533261105476941</v>
      </c>
      <c r="P96" s="293">
        <f>IF(CHI_ued!P$16=0,"",CHI_ued!P$16/P$10)</f>
        <v>1.1118760029904473</v>
      </c>
      <c r="Q96" s="293">
        <f>IF(CHI_ued!Q$16=0,"",CHI_ued!Q$16/Q$10)</f>
        <v>0.95423229199834514</v>
      </c>
      <c r="R96" s="293">
        <f>IF(CHI_ued!R$16=0,"",CHI_ued!R$16/R$10)</f>
        <v>1.181990698161248</v>
      </c>
      <c r="S96" s="293">
        <f>IF(CHI_ued!S$16=0,"",CHI_ued!S$16/S$10)</f>
        <v>1.2364058824909805</v>
      </c>
      <c r="T96" s="293">
        <f>IF(CHI_ued!T$16=0,"",CHI_ued!T$16/T$10)</f>
        <v>1.1712983972630269</v>
      </c>
      <c r="U96" s="293">
        <f>IF(CHI_ued!U$16=0,"",CHI_ued!U$16/U$10)</f>
        <v>1.2368603998779106</v>
      </c>
      <c r="V96" s="293">
        <f>IF(CHI_ued!V$16=0,"",CHI_ued!V$16/V$10)</f>
        <v>1.0115180912404012</v>
      </c>
      <c r="W96" s="293">
        <f>IF(CHI_ued!W$16=0,"",CHI_ued!W$16/W$10)</f>
        <v>1.0876333515706593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0.16636019271115512</v>
      </c>
      <c r="C97" s="293">
        <f>IF((CHI_ued!C$5-CHI_ued!C$16)=0,"",(CHI_ued!C$5-CHI_ued!C$16)/C$10)</f>
        <v>0.15368505838127822</v>
      </c>
      <c r="D97" s="293">
        <f>IF((CHI_ued!D$5-CHI_ued!D$16)=0,"",(CHI_ued!D$5-CHI_ued!D$16)/D$10)</f>
        <v>0.15846268130397143</v>
      </c>
      <c r="E97" s="293">
        <f>IF((CHI_ued!E$5-CHI_ued!E$16)=0,"",(CHI_ued!E$5-CHI_ued!E$16)/E$10)</f>
        <v>0.26553806782916539</v>
      </c>
      <c r="F97" s="293">
        <f>IF((CHI_ued!F$5-CHI_ued!F$16)=0,"",(CHI_ued!F$5-CHI_ued!F$16)/F$10)</f>
        <v>0.24232831782090988</v>
      </c>
      <c r="G97" s="293">
        <f>IF((CHI_ued!G$5-CHI_ued!G$16)=0,"",(CHI_ued!G$5-CHI_ued!G$16)/G$10)</f>
        <v>0.24729238256825062</v>
      </c>
      <c r="H97" s="293">
        <f>IF((CHI_ued!H$5-CHI_ued!H$16)=0,"",(CHI_ued!H$5-CHI_ued!H$16)/H$10)</f>
        <v>0.218580318702636</v>
      </c>
      <c r="I97" s="293">
        <f>IF((CHI_ued!I$5-CHI_ued!I$16)=0,"",(CHI_ued!I$5-CHI_ued!I$16)/I$10)</f>
        <v>0.21619548730953889</v>
      </c>
      <c r="J97" s="293">
        <f>IF((CHI_ued!J$5-CHI_ued!J$16)=0,"",(CHI_ued!J$5-CHI_ued!J$16)/J$10)</f>
        <v>0.20584617387131499</v>
      </c>
      <c r="K97" s="293">
        <f>IF((CHI_ued!K$5-CHI_ued!K$16)=0,"",(CHI_ued!K$5-CHI_ued!K$16)/K$10)</f>
        <v>0.19787121367620117</v>
      </c>
      <c r="L97" s="293">
        <f>IF((CHI_ued!L$5-CHI_ued!L$16)=0,"",(CHI_ued!L$5-CHI_ued!L$16)/L$10)</f>
        <v>0.19660414030992332</v>
      </c>
      <c r="M97" s="293">
        <f>IF((CHI_ued!M$5-CHI_ued!M$16)=0,"",(CHI_ued!M$5-CHI_ued!M$16)/M$10)</f>
        <v>0.18962031093001611</v>
      </c>
      <c r="N97" s="293">
        <f>IF((CHI_ued!N$5-CHI_ued!N$16)=0,"",(CHI_ued!N$5-CHI_ued!N$16)/N$10)</f>
        <v>0.18741829322369996</v>
      </c>
      <c r="O97" s="293">
        <f>IF((CHI_ued!O$5-CHI_ued!O$16)=0,"",(CHI_ued!O$5-CHI_ued!O$16)/O$10)</f>
        <v>0.18872479532633685</v>
      </c>
      <c r="P97" s="293">
        <f>IF((CHI_ued!P$5-CHI_ued!P$16)=0,"",(CHI_ued!P$5-CHI_ued!P$16)/P$10)</f>
        <v>0.20487624690969272</v>
      </c>
      <c r="Q97" s="293">
        <f>IF((CHI_ued!Q$5-CHI_ued!Q$16)=0,"",(CHI_ued!Q$5-CHI_ued!Q$16)/Q$10)</f>
        <v>0.21566235743602391</v>
      </c>
      <c r="R97" s="293">
        <f>IF((CHI_ued!R$5-CHI_ued!R$16)=0,"",(CHI_ued!R$5-CHI_ued!R$16)/R$10)</f>
        <v>0.1978604868922805</v>
      </c>
      <c r="S97" s="293">
        <f>IF((CHI_ued!S$5-CHI_ued!S$16)=0,"",(CHI_ued!S$5-CHI_ued!S$16)/S$10)</f>
        <v>0.18146942477843139</v>
      </c>
      <c r="T97" s="293">
        <f>IF((CHI_ued!T$5-CHI_ued!T$16)=0,"",(CHI_ued!T$5-CHI_ued!T$16)/T$10)</f>
        <v>0.17807731690072306</v>
      </c>
      <c r="U97" s="293">
        <f>IF((CHI_ued!U$5-CHI_ued!U$16)=0,"",(CHI_ued!U$5-CHI_ued!U$16)/U$10)</f>
        <v>0.1758396499881508</v>
      </c>
      <c r="V97" s="293">
        <f>IF((CHI_ued!V$5-CHI_ued!V$16)=0,"",(CHI_ued!V$5-CHI_ued!V$16)/V$10)</f>
        <v>0.24183651123447755</v>
      </c>
      <c r="W97" s="293">
        <f>IF((CHI_ued!W$5-CHI_ued!W$16)=0,"",(CHI_ued!W$5-CHI_ued!W$16)/W$10)</f>
        <v>0.18996159109269259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0.25758731766086057</v>
      </c>
      <c r="C98" s="293">
        <f>IF(CHI_ued!C$61=0,"",CHI_ued!C$61/C$11)</f>
        <v>0.22692464891789974</v>
      </c>
      <c r="D98" s="293">
        <f>IF(CHI_ued!D$61=0,"",CHI_ued!D$61/D$11)</f>
        <v>0.23802778727091206</v>
      </c>
      <c r="E98" s="293">
        <f>IF(CHI_ued!E$61=0,"",CHI_ued!E$61/E$11)</f>
        <v>0.41231439529130159</v>
      </c>
      <c r="F98" s="293">
        <f>IF(CHI_ued!F$61=0,"",CHI_ued!F$61/F$11)</f>
        <v>0.38041984582432109</v>
      </c>
      <c r="G98" s="293">
        <f>IF(CHI_ued!G$61=0,"",CHI_ued!G$61/G$11)</f>
        <v>0.38802761491527099</v>
      </c>
      <c r="H98" s="293">
        <f>IF(CHI_ued!H$61=0,"",CHI_ued!H$61/H$11)</f>
        <v>0.36711211331631372</v>
      </c>
      <c r="I98" s="293">
        <f>IF(CHI_ued!I$61=0,"",CHI_ued!I$61/I$11)</f>
        <v>0.36126148661160012</v>
      </c>
      <c r="J98" s="293">
        <f>IF(CHI_ued!J$61=0,"",CHI_ued!J$61/J$11)</f>
        <v>0.3334730067173407</v>
      </c>
      <c r="K98" s="293">
        <f>IF(CHI_ued!K$61=0,"",CHI_ued!K$61/K$11)</f>
        <v>0.34975779558508457</v>
      </c>
      <c r="L98" s="293">
        <f>IF(CHI_ued!L$61=0,"",CHI_ued!L$61/L$11)</f>
        <v>0.37447573718372584</v>
      </c>
      <c r="M98" s="293">
        <f>IF(CHI_ued!M$61=0,"",CHI_ued!M$61/M$11)</f>
        <v>0.35674493370371513</v>
      </c>
      <c r="N98" s="293">
        <f>IF(CHI_ued!N$61=0,"",CHI_ued!N$61/N$11)</f>
        <v>0.3928179258440363</v>
      </c>
      <c r="O98" s="293">
        <f>IF(CHI_ued!O$61=0,"",CHI_ued!O$61/O$11)</f>
        <v>0.37005158777763186</v>
      </c>
      <c r="P98" s="293">
        <f>IF(CHI_ued!P$61=0,"",CHI_ued!P$61/P$11)</f>
        <v>0.3446137976472351</v>
      </c>
      <c r="Q98" s="293">
        <f>IF(CHI_ued!Q$61=0,"",CHI_ued!Q$61/Q$11)</f>
        <v>0.4014061691902171</v>
      </c>
      <c r="R98" s="293">
        <f>IF(CHI_ued!R$61=0,"",CHI_ued!R$61/R$11)</f>
        <v>0.33153585999951041</v>
      </c>
      <c r="S98" s="293">
        <f>IF(CHI_ued!S$61=0,"",CHI_ued!S$61/S$11)</f>
        <v>0.26885182738334845</v>
      </c>
      <c r="T98" s="293">
        <f>IF(CHI_ued!T$61=0,"",CHI_ued!T$61/T$11)</f>
        <v>0.29453883362403577</v>
      </c>
      <c r="U98" s="293">
        <f>IF(CHI_ued!U$61=0,"",CHI_ued!U$61/U$11)</f>
        <v>0.26130543309370202</v>
      </c>
      <c r="V98" s="293">
        <f>IF(CHI_ued!V$61=0,"",CHI_ued!V$61/V$11)</f>
        <v>0.40809634472100531</v>
      </c>
      <c r="W98" s="293">
        <f>IF(CHI_ued!W$61=0,"",CHI_ued!W$61/W$11)</f>
        <v>0.30665582243256995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0.21532844335087128</v>
      </c>
      <c r="C99" s="255">
        <f>IF(CHI_ued!C$110=0,"",CHI_ued!C$110/C$12)</f>
        <v>0.19724928398451272</v>
      </c>
      <c r="D99" s="255">
        <f>IF(CHI_ued!D$110=0,"",CHI_ued!D$110/D$12)</f>
        <v>0.19958586012374885</v>
      </c>
      <c r="E99" s="255">
        <f>IF(CHI_ued!E$110=0,"",CHI_ued!E$110/E$12)</f>
        <v>0.3222783988300143</v>
      </c>
      <c r="F99" s="255">
        <f>IF(CHI_ued!F$110=0,"",CHI_ued!F$110/F$12)</f>
        <v>0.28728083915577007</v>
      </c>
      <c r="G99" s="255">
        <f>IF(CHI_ued!G$110=0,"",CHI_ued!G$110/G$12)</f>
        <v>0.29525028545178456</v>
      </c>
      <c r="H99" s="255">
        <f>IF(CHI_ued!H$110=0,"",CHI_ued!H$110/H$12)</f>
        <v>0.27047605557384935</v>
      </c>
      <c r="I99" s="255">
        <f>IF(CHI_ued!I$110=0,"",CHI_ued!I$110/I$12)</f>
        <v>0.27045245728306522</v>
      </c>
      <c r="J99" s="255">
        <f>IF(CHI_ued!J$110=0,"",CHI_ued!J$110/J$12)</f>
        <v>0.27355997792107101</v>
      </c>
      <c r="K99" s="255">
        <f>IF(CHI_ued!K$110=0,"",CHI_ued!K$110/K$12)</f>
        <v>0.23168360120705672</v>
      </c>
      <c r="L99" s="255">
        <f>IF(CHI_ued!L$110=0,"",CHI_ued!L$110/L$12)</f>
        <v>0.21519940868000384</v>
      </c>
      <c r="M99" s="255">
        <f>IF(CHI_ued!M$110=0,"",CHI_ued!M$110/M$12)</f>
        <v>0.20775715695553995</v>
      </c>
      <c r="N99" s="255">
        <f>IF(CHI_ued!N$110=0,"",CHI_ued!N$110/N$12)</f>
        <v>0.17746632620173639</v>
      </c>
      <c r="O99" s="255">
        <f>IF(CHI_ued!O$110=0,"",CHI_ued!O$110/O$12)</f>
        <v>0.20364806587855802</v>
      </c>
      <c r="P99" s="255">
        <f>IF(CHI_ued!P$110=0,"",CHI_ued!P$110/P$12)</f>
        <v>0.29343998835967433</v>
      </c>
      <c r="Q99" s="255">
        <f>IF(CHI_ued!Q$110=0,"",CHI_ued!Q$110/Q$12)</f>
        <v>0.27270244528032012</v>
      </c>
      <c r="R99" s="255">
        <f>IF(CHI_ued!R$110=0,"",CHI_ued!R$110/R$12)</f>
        <v>0.27989968177166863</v>
      </c>
      <c r="S99" s="255">
        <f>IF(CHI_ued!S$110=0,"",CHI_ued!S$110/S$12)</f>
        <v>0.30551238651421525</v>
      </c>
      <c r="T99" s="255">
        <f>IF(CHI_ued!T$110=0,"",CHI_ued!T$110/T$12)</f>
        <v>0.25978732102488244</v>
      </c>
      <c r="U99" s="255">
        <f>IF(CHI_ued!U$110=0,"",CHI_ued!U$110/U$12)</f>
        <v>0.26346473380513685</v>
      </c>
      <c r="V99" s="255">
        <f>IF(CHI_ued!V$110=0,"",CHI_ued!V$110/V$12)</f>
        <v>0.24593457637022598</v>
      </c>
      <c r="W99" s="255">
        <f>IF(CHI_ued!W$110=0,"",CHI_ued!W$110/W$12)</f>
        <v>0.19195982576164505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1.784551187719926</v>
      </c>
      <c r="C100" s="315">
        <f t="shared" si="26"/>
        <v>1.7801749220187251</v>
      </c>
      <c r="D100" s="315">
        <f t="shared" si="26"/>
        <v>1.8283787641011773</v>
      </c>
      <c r="E100" s="315">
        <f t="shared" si="26"/>
        <v>1.6813294458131955</v>
      </c>
      <c r="F100" s="315">
        <f t="shared" si="26"/>
        <v>1.8207839683868356</v>
      </c>
      <c r="G100" s="315">
        <f t="shared" si="26"/>
        <v>1.7019467639717731</v>
      </c>
      <c r="H100" s="315">
        <f t="shared" si="26"/>
        <v>1.7513916630838482</v>
      </c>
      <c r="I100" s="315">
        <f t="shared" si="26"/>
        <v>1.7452139831784439</v>
      </c>
      <c r="J100" s="315">
        <f t="shared" si="26"/>
        <v>1.6482671212446085</v>
      </c>
      <c r="K100" s="315">
        <f t="shared" si="26"/>
        <v>1.9107902724708703</v>
      </c>
      <c r="L100" s="315">
        <f t="shared" si="26"/>
        <v>2.0563520574839074</v>
      </c>
      <c r="M100" s="315">
        <f t="shared" si="26"/>
        <v>2.0632046698317712</v>
      </c>
      <c r="N100" s="315">
        <f t="shared" si="26"/>
        <v>2.0115814898532127</v>
      </c>
      <c r="O100" s="315">
        <f t="shared" si="26"/>
        <v>2.2356946997566944</v>
      </c>
      <c r="P100" s="315">
        <f t="shared" si="26"/>
        <v>2.194237718378977</v>
      </c>
      <c r="Q100" s="315">
        <f t="shared" si="26"/>
        <v>2.113848592372535</v>
      </c>
      <c r="R100" s="315">
        <f t="shared" si="26"/>
        <v>2.2459098882455817</v>
      </c>
      <c r="S100" s="315">
        <f t="shared" si="26"/>
        <v>2.1716881184483654</v>
      </c>
      <c r="T100" s="315">
        <f t="shared" si="26"/>
        <v>2.321438896073277</v>
      </c>
      <c r="U100" s="315">
        <f t="shared" si="26"/>
        <v>2.387109981288758</v>
      </c>
      <c r="V100" s="315">
        <f t="shared" si="26"/>
        <v>1.3765107651751038</v>
      </c>
      <c r="W100" s="315">
        <f t="shared" si="26"/>
        <v>2.047067596877473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2.1045220007819236</v>
      </c>
      <c r="C101" s="257">
        <f t="shared" si="27"/>
        <v>2.1202836280348976</v>
      </c>
      <c r="D101" s="257">
        <f t="shared" si="27"/>
        <v>2.2232556117507656</v>
      </c>
      <c r="E101" s="257">
        <f t="shared" si="27"/>
        <v>1.9453820160011641</v>
      </c>
      <c r="F101" s="257">
        <f t="shared" si="27"/>
        <v>2.0678279439875098</v>
      </c>
      <c r="G101" s="257">
        <f t="shared" si="27"/>
        <v>2.0018052511250093</v>
      </c>
      <c r="H101" s="257">
        <f t="shared" si="27"/>
        <v>2.07579630826775</v>
      </c>
      <c r="I101" s="257">
        <f t="shared" si="27"/>
        <v>2.056698866323921</v>
      </c>
      <c r="J101" s="257">
        <f t="shared" si="27"/>
        <v>1.9504294485052815</v>
      </c>
      <c r="K101" s="257">
        <f t="shared" si="27"/>
        <v>2.2799069550559676</v>
      </c>
      <c r="L101" s="257">
        <f t="shared" si="27"/>
        <v>2.5187888330773354</v>
      </c>
      <c r="M101" s="257">
        <f t="shared" si="27"/>
        <v>2.5201768234733191</v>
      </c>
      <c r="N101" s="257">
        <f t="shared" si="27"/>
        <v>2.4752221013835567</v>
      </c>
      <c r="O101" s="257">
        <f t="shared" si="27"/>
        <v>2.7320518675299419</v>
      </c>
      <c r="P101" s="257">
        <f t="shared" si="27"/>
        <v>2.5797913472071161</v>
      </c>
      <c r="Q101" s="257">
        <f t="shared" si="27"/>
        <v>2.4543273460759458</v>
      </c>
      <c r="R101" s="257">
        <f t="shared" si="27"/>
        <v>2.6358473293577047</v>
      </c>
      <c r="S101" s="257">
        <f t="shared" si="27"/>
        <v>2.5381612708919485</v>
      </c>
      <c r="T101" s="257">
        <f t="shared" si="27"/>
        <v>2.7213145488851809</v>
      </c>
      <c r="U101" s="257">
        <f t="shared" si="27"/>
        <v>2.859113186309981</v>
      </c>
      <c r="V101" s="257">
        <f t="shared" si="27"/>
        <v>1.6706908890083945</v>
      </c>
      <c r="W101" s="257">
        <f t="shared" si="27"/>
        <v>2.5673518588708322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0.6742852100032819</v>
      </c>
      <c r="C102" s="295">
        <f t="shared" si="28"/>
        <v>0.64548879586869068</v>
      </c>
      <c r="D102" s="295">
        <f t="shared" si="28"/>
        <v>0.68294245180468571</v>
      </c>
      <c r="E102" s="295">
        <f t="shared" si="28"/>
        <v>0.78364163647833962</v>
      </c>
      <c r="F102" s="295">
        <f t="shared" si="28"/>
        <v>0.92266922447574362</v>
      </c>
      <c r="G102" s="295">
        <f t="shared" si="28"/>
        <v>0.73421166534562876</v>
      </c>
      <c r="H102" s="295">
        <f t="shared" si="28"/>
        <v>0.75146673401805386</v>
      </c>
      <c r="I102" s="295">
        <f t="shared" si="28"/>
        <v>0.74551909333780531</v>
      </c>
      <c r="J102" s="295">
        <f t="shared" si="28"/>
        <v>0.57978720773586734</v>
      </c>
      <c r="K102" s="295">
        <f t="shared" si="28"/>
        <v>0.80726821447267993</v>
      </c>
      <c r="L102" s="295">
        <f t="shared" si="28"/>
        <v>0.69234334288833743</v>
      </c>
      <c r="M102" s="295">
        <f t="shared" si="28"/>
        <v>0.69534801727456963</v>
      </c>
      <c r="N102" s="295">
        <f t="shared" si="28"/>
        <v>0.66922332570957621</v>
      </c>
      <c r="O102" s="295">
        <f t="shared" si="28"/>
        <v>0.63845451788655339</v>
      </c>
      <c r="P102" s="295">
        <f t="shared" si="28"/>
        <v>0.79490698821772954</v>
      </c>
      <c r="Q102" s="295">
        <f t="shared" si="28"/>
        <v>0.85836267036875491</v>
      </c>
      <c r="R102" s="295">
        <f t="shared" si="28"/>
        <v>0.684392369219185</v>
      </c>
      <c r="S102" s="295">
        <f t="shared" si="28"/>
        <v>0.50946742937673084</v>
      </c>
      <c r="T102" s="295">
        <f t="shared" si="28"/>
        <v>0.58381439069058694</v>
      </c>
      <c r="U102" s="295">
        <f t="shared" si="28"/>
        <v>0.59232022885490843</v>
      </c>
      <c r="V102" s="295">
        <f t="shared" si="28"/>
        <v>0.53871851540682347</v>
      </c>
      <c r="W102" s="295">
        <f t="shared" si="28"/>
        <v>0.53639174290467895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0.53468329789762847</v>
      </c>
      <c r="C103" s="258">
        <f t="shared" si="29"/>
        <v>0.50986000534750087</v>
      </c>
      <c r="D103" s="258">
        <f t="shared" si="29"/>
        <v>0.54371479473422857</v>
      </c>
      <c r="E103" s="258">
        <f t="shared" si="29"/>
        <v>0.62234199977207405</v>
      </c>
      <c r="F103" s="258">
        <f t="shared" si="29"/>
        <v>0.74697627636112518</v>
      </c>
      <c r="G103" s="258">
        <f t="shared" si="29"/>
        <v>0.59177255790989758</v>
      </c>
      <c r="H103" s="258">
        <f t="shared" si="29"/>
        <v>0.60781869931037424</v>
      </c>
      <c r="I103" s="258">
        <f t="shared" si="29"/>
        <v>0.60406091406528473</v>
      </c>
      <c r="J103" s="258">
        <f t="shared" si="29"/>
        <v>0.45558462199203059</v>
      </c>
      <c r="K103" s="258">
        <f t="shared" si="29"/>
        <v>0.61907278772357677</v>
      </c>
      <c r="L103" s="258">
        <f t="shared" si="29"/>
        <v>0.56173998031756267</v>
      </c>
      <c r="M103" s="258">
        <f t="shared" si="29"/>
        <v>0.5093628671419953</v>
      </c>
      <c r="N103" s="258">
        <f t="shared" si="29"/>
        <v>0.51833810142207137</v>
      </c>
      <c r="O103" s="258">
        <f t="shared" si="29"/>
        <v>0.45364583747126103</v>
      </c>
      <c r="P103" s="258">
        <f t="shared" si="29"/>
        <v>0.54493071839253915</v>
      </c>
      <c r="Q103" s="258">
        <f t="shared" si="29"/>
        <v>0.55236521693106355</v>
      </c>
      <c r="R103" s="258">
        <f t="shared" si="29"/>
        <v>0.34066882963620015</v>
      </c>
      <c r="S103" s="258">
        <f t="shared" si="29"/>
        <v>0.23384701801177638</v>
      </c>
      <c r="T103" s="258">
        <f t="shared" si="29"/>
        <v>0.31029339087716518</v>
      </c>
      <c r="U103" s="258">
        <f t="shared" si="29"/>
        <v>0.29297712639308715</v>
      </c>
      <c r="V103" s="258">
        <f t="shared" si="29"/>
        <v>0.3058454656420268</v>
      </c>
      <c r="W103" s="258">
        <f t="shared" si="29"/>
        <v>0.3166562638637298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SE: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2828.7569876451698</v>
      </c>
      <c r="C5" s="225">
        <f t="shared" si="0"/>
        <v>2992.3126757193959</v>
      </c>
      <c r="D5" s="225">
        <f t="shared" si="0"/>
        <v>3107.030667337955</v>
      </c>
      <c r="E5" s="225">
        <f t="shared" si="0"/>
        <v>2365.1275294561206</v>
      </c>
      <c r="F5" s="225">
        <f t="shared" si="0"/>
        <v>2313.1590465065101</v>
      </c>
      <c r="G5" s="225">
        <f t="shared" si="0"/>
        <v>2334.6596048152819</v>
      </c>
      <c r="H5" s="225">
        <f t="shared" si="0"/>
        <v>2147.6313036912829</v>
      </c>
      <c r="I5" s="225">
        <f t="shared" si="0"/>
        <v>2135.1534032208419</v>
      </c>
      <c r="J5" s="225">
        <f t="shared" si="0"/>
        <v>1911.8504611320288</v>
      </c>
      <c r="K5" s="225">
        <f t="shared" si="0"/>
        <v>1598.8296962021448</v>
      </c>
      <c r="L5" s="225">
        <f t="shared" si="0"/>
        <v>2002.2698869796595</v>
      </c>
      <c r="M5" s="225">
        <f t="shared" si="0"/>
        <v>1874.70212182413</v>
      </c>
      <c r="N5" s="225">
        <f t="shared" si="0"/>
        <v>1805.8706753458064</v>
      </c>
      <c r="O5" s="225">
        <f t="shared" si="0"/>
        <v>2026.8749901760239</v>
      </c>
      <c r="P5" s="225">
        <f t="shared" si="0"/>
        <v>1978.8944835491818</v>
      </c>
      <c r="Q5" s="225">
        <f t="shared" si="0"/>
        <v>1774.4906192270801</v>
      </c>
      <c r="R5" s="225">
        <f t="shared" si="0"/>
        <v>2101.0389169986647</v>
      </c>
      <c r="S5" s="225">
        <f t="shared" si="0"/>
        <v>2192.9517013199093</v>
      </c>
      <c r="T5" s="225">
        <f t="shared" si="0"/>
        <v>2111.9127085321529</v>
      </c>
      <c r="U5" s="225">
        <f t="shared" si="0"/>
        <v>2212.1502795117776</v>
      </c>
      <c r="V5" s="225">
        <f t="shared" si="0"/>
        <v>1758.2929612452699</v>
      </c>
      <c r="W5" s="225">
        <f t="shared" si="0"/>
        <v>2238.2822573878093</v>
      </c>
      <c r="DA5" s="89"/>
    </row>
    <row r="6" spans="1:105" ht="12" customHeight="1" x14ac:dyDescent="0.25">
      <c r="A6" s="55" t="s">
        <v>92</v>
      </c>
      <c r="B6" s="261">
        <v>6.4316309547010064</v>
      </c>
      <c r="C6" s="261">
        <v>6.4672684290767508</v>
      </c>
      <c r="D6" s="261">
        <v>6.3800152239800632</v>
      </c>
      <c r="E6" s="261">
        <v>8.4657467651833045</v>
      </c>
      <c r="F6" s="261">
        <v>9.2577872837333732</v>
      </c>
      <c r="G6" s="261">
        <v>8.5751585742964203</v>
      </c>
      <c r="H6" s="261">
        <v>8.2242260588087692</v>
      </c>
      <c r="I6" s="261">
        <v>8.0872338114545936</v>
      </c>
      <c r="J6" s="261">
        <v>7.5739118993227939</v>
      </c>
      <c r="K6" s="261">
        <v>5.7778042670490777</v>
      </c>
      <c r="L6" s="261">
        <v>6.0801574453285294</v>
      </c>
      <c r="M6" s="261">
        <v>5.8860458988329274</v>
      </c>
      <c r="N6" s="261">
        <v>6.0182160930149866</v>
      </c>
      <c r="O6" s="261">
        <v>6.1524313869277218</v>
      </c>
      <c r="P6" s="261">
        <v>6.5262184720933796</v>
      </c>
      <c r="Q6" s="261">
        <v>6.562416494045487</v>
      </c>
      <c r="R6" s="261">
        <v>6.5580484182972159</v>
      </c>
      <c r="S6" s="261">
        <v>6.3552054765268151</v>
      </c>
      <c r="T6" s="261">
        <v>6.0567517644684106</v>
      </c>
      <c r="U6" s="261">
        <v>5.9102018019580251</v>
      </c>
      <c r="V6" s="261">
        <v>5.4335985921496741</v>
      </c>
      <c r="W6" s="261">
        <v>5.0376342567325887</v>
      </c>
      <c r="DA6" s="67" t="s">
        <v>989</v>
      </c>
    </row>
    <row r="7" spans="1:105" ht="12" customHeight="1" x14ac:dyDescent="0.25">
      <c r="A7" s="202" t="s">
        <v>93</v>
      </c>
      <c r="B7" s="226">
        <v>50.888989759310739</v>
      </c>
      <c r="C7" s="226">
        <v>51.170964126516871</v>
      </c>
      <c r="D7" s="226">
        <v>50.480590643973208</v>
      </c>
      <c r="E7" s="226">
        <v>66.983523070993584</v>
      </c>
      <c r="F7" s="226">
        <v>73.250384792590523</v>
      </c>
      <c r="G7" s="226">
        <v>67.849222062854309</v>
      </c>
      <c r="H7" s="226">
        <v>65.07253893028016</v>
      </c>
      <c r="I7" s="226">
        <v>63.988615253406863</v>
      </c>
      <c r="J7" s="226">
        <v>59.927058594809743</v>
      </c>
      <c r="K7" s="226">
        <v>45.715717249332002</v>
      </c>
      <c r="L7" s="226">
        <v>48.108026121144967</v>
      </c>
      <c r="M7" s="226">
        <v>46.572157447809687</v>
      </c>
      <c r="N7" s="226">
        <v>47.617927596250958</v>
      </c>
      <c r="O7" s="226">
        <v>48.679879186069037</v>
      </c>
      <c r="P7" s="226">
        <v>51.637394516648499</v>
      </c>
      <c r="Q7" s="226">
        <v>51.923804104108093</v>
      </c>
      <c r="R7" s="226">
        <v>51.889242580975427</v>
      </c>
      <c r="S7" s="226">
        <v>50.284288494025283</v>
      </c>
      <c r="T7" s="226">
        <v>47.922833366462783</v>
      </c>
      <c r="U7" s="226">
        <v>46.763286185670736</v>
      </c>
      <c r="V7" s="226">
        <v>42.99225889352423</v>
      </c>
      <c r="W7" s="226">
        <v>39.859270519033593</v>
      </c>
      <c r="DA7" s="174" t="s">
        <v>990</v>
      </c>
    </row>
    <row r="8" spans="1:105" ht="12" customHeight="1" x14ac:dyDescent="0.25">
      <c r="A8" s="202" t="s">
        <v>94</v>
      </c>
      <c r="B8" s="226">
        <v>56.162696098998516</v>
      </c>
      <c r="C8" s="226">
        <v>56.473891914989473</v>
      </c>
      <c r="D8" s="226">
        <v>55.711973938659213</v>
      </c>
      <c r="E8" s="226">
        <v>73.925131303833169</v>
      </c>
      <c r="F8" s="226">
        <v>80.841437798207977</v>
      </c>
      <c r="G8" s="226">
        <v>74.880544048771554</v>
      </c>
      <c r="H8" s="226">
        <v>71.816108860029246</v>
      </c>
      <c r="I8" s="226">
        <v>70.619856461491366</v>
      </c>
      <c r="J8" s="226">
        <v>66.137394274984388</v>
      </c>
      <c r="K8" s="226">
        <v>50.453309192529566</v>
      </c>
      <c r="L8" s="226">
        <v>53.093536809113139</v>
      </c>
      <c r="M8" s="226">
        <v>51.398503640711148</v>
      </c>
      <c r="N8" s="226">
        <v>52.552648600438218</v>
      </c>
      <c r="O8" s="226">
        <v>53.724651909855261</v>
      </c>
      <c r="P8" s="226">
        <v>56.988659222735237</v>
      </c>
      <c r="Q8" s="226">
        <v>57.304749887855728</v>
      </c>
      <c r="R8" s="226">
        <v>57.266606699523663</v>
      </c>
      <c r="S8" s="226">
        <v>55.49532868703897</v>
      </c>
      <c r="T8" s="226">
        <v>52.889152236926812</v>
      </c>
      <c r="U8" s="226">
        <v>51.60943935138345</v>
      </c>
      <c r="V8" s="226">
        <v>47.447614548188092</v>
      </c>
      <c r="W8" s="226">
        <v>43.989949642863102</v>
      </c>
      <c r="DA8" s="174" t="s">
        <v>991</v>
      </c>
    </row>
    <row r="9" spans="1:105" ht="12" customHeight="1" x14ac:dyDescent="0.25">
      <c r="A9" s="202" t="s">
        <v>95</v>
      </c>
      <c r="B9" s="226">
        <v>91.378455915507473</v>
      </c>
      <c r="C9" s="226">
        <v>91.884781201289584</v>
      </c>
      <c r="D9" s="226">
        <v>90.645116921487158</v>
      </c>
      <c r="E9" s="226">
        <v>120.2784912602491</v>
      </c>
      <c r="F9" s="226">
        <v>131.53153735654641</v>
      </c>
      <c r="G9" s="226">
        <v>121.8329775555754</v>
      </c>
      <c r="H9" s="226">
        <v>116.8470460520945</v>
      </c>
      <c r="I9" s="226">
        <v>114.9007061386593</v>
      </c>
      <c r="J9" s="226">
        <v>107.6076005409392</v>
      </c>
      <c r="K9" s="226">
        <v>82.089105582010049</v>
      </c>
      <c r="L9" s="226">
        <v>86.384838152319958</v>
      </c>
      <c r="M9" s="226">
        <v>83.626966390232212</v>
      </c>
      <c r="N9" s="226">
        <v>85.504796189154703</v>
      </c>
      <c r="O9" s="226">
        <v>87.411682079276744</v>
      </c>
      <c r="P9" s="226">
        <v>92.722323645026208</v>
      </c>
      <c r="Q9" s="226">
        <v>93.236613002807445</v>
      </c>
      <c r="R9" s="226">
        <v>93.174552847302536</v>
      </c>
      <c r="S9" s="226">
        <v>90.292628349008609</v>
      </c>
      <c r="T9" s="226">
        <v>86.052298087177448</v>
      </c>
      <c r="U9" s="226">
        <v>83.970165361747007</v>
      </c>
      <c r="V9" s="226">
        <v>77.198746773926885</v>
      </c>
      <c r="W9" s="226">
        <v>71.573018273199253</v>
      </c>
      <c r="DA9" s="174" t="s">
        <v>992</v>
      </c>
    </row>
    <row r="10" spans="1:105" ht="12" customHeight="1" x14ac:dyDescent="0.25">
      <c r="A10" s="56" t="s">
        <v>96</v>
      </c>
      <c r="B10" s="262">
        <v>16.77168845499396</v>
      </c>
      <c r="C10" s="262">
        <v>17.031181863079219</v>
      </c>
      <c r="D10" s="262">
        <v>16.578981844434601</v>
      </c>
      <c r="E10" s="262">
        <v>22.064157447379841</v>
      </c>
      <c r="F10" s="262">
        <v>23.78814666861507</v>
      </c>
      <c r="G10" s="262">
        <v>21.910939741158749</v>
      </c>
      <c r="H10" s="262">
        <v>20.74276442248329</v>
      </c>
      <c r="I10" s="262">
        <v>20.29473872177369</v>
      </c>
      <c r="J10" s="262">
        <v>19.715633034577781</v>
      </c>
      <c r="K10" s="262">
        <v>14.681172471871021</v>
      </c>
      <c r="L10" s="262">
        <v>15.48087391974828</v>
      </c>
      <c r="M10" s="262">
        <v>15.005733570041979</v>
      </c>
      <c r="N10" s="262">
        <v>15.27112050171243</v>
      </c>
      <c r="O10" s="262">
        <v>15.635601375451991</v>
      </c>
      <c r="P10" s="262">
        <v>16.052102227149391</v>
      </c>
      <c r="Q10" s="262">
        <v>16.170586793773222</v>
      </c>
      <c r="R10" s="262">
        <v>16.546719759937439</v>
      </c>
      <c r="S10" s="262">
        <v>16.675652330356801</v>
      </c>
      <c r="T10" s="262">
        <v>15.70582170346886</v>
      </c>
      <c r="U10" s="262">
        <v>15.2228233328964</v>
      </c>
      <c r="V10" s="262">
        <v>14.200072959088359</v>
      </c>
      <c r="W10" s="262">
        <v>13.206744066886211</v>
      </c>
      <c r="DA10" s="68" t="s">
        <v>993</v>
      </c>
    </row>
    <row r="11" spans="1:105" ht="12" customHeight="1" x14ac:dyDescent="0.25">
      <c r="A11" s="37" t="s">
        <v>160</v>
      </c>
      <c r="B11" s="228">
        <v>0.1100681616147746</v>
      </c>
      <c r="C11" s="228">
        <v>7.1549640641507942E-2</v>
      </c>
      <c r="D11" s="228">
        <v>0.12435239261489479</v>
      </c>
      <c r="E11" s="228">
        <v>0.26168463903355033</v>
      </c>
      <c r="F11" s="228">
        <v>0.36589903714972088</v>
      </c>
      <c r="G11" s="228">
        <v>0.13439565605806661</v>
      </c>
      <c r="H11" s="228">
        <v>0.14301061686411171</v>
      </c>
      <c r="I11" s="228">
        <v>0.1151504069783426</v>
      </c>
      <c r="J11" s="228">
        <v>6.8533662547570137E-2</v>
      </c>
      <c r="K11" s="228">
        <v>0.12272407536424999</v>
      </c>
      <c r="L11" s="228">
        <v>0.1280061746589766</v>
      </c>
      <c r="M11" s="228">
        <v>0.1206240498219594</v>
      </c>
      <c r="N11" s="228">
        <v>0.11105543943412691</v>
      </c>
      <c r="O11" s="228">
        <v>9.2926696395446998E-2</v>
      </c>
      <c r="P11" s="228">
        <v>0.1376256676406179</v>
      </c>
      <c r="Q11" s="228">
        <v>0.14567503903522661</v>
      </c>
      <c r="R11" s="228">
        <v>6.2938474950152548E-2</v>
      </c>
      <c r="S11" s="228">
        <v>3.7266986303112273E-2</v>
      </c>
      <c r="T11" s="228">
        <v>4.085662439232611E-2</v>
      </c>
      <c r="U11" s="228">
        <v>4.4130323130342007E-2</v>
      </c>
      <c r="V11" s="228">
        <v>0.1321369817134663</v>
      </c>
      <c r="W11" s="228">
        <v>0.13687439910758789</v>
      </c>
      <c r="DA11" s="69" t="s">
        <v>994</v>
      </c>
    </row>
    <row r="12" spans="1:105" ht="12" customHeight="1" x14ac:dyDescent="0.25">
      <c r="A12" s="37" t="s">
        <v>162</v>
      </c>
      <c r="B12" s="228">
        <v>0.3504475649675966</v>
      </c>
      <c r="C12" s="228">
        <v>0.29450994661522389</v>
      </c>
      <c r="D12" s="228">
        <v>0.39424607778741078</v>
      </c>
      <c r="E12" s="228">
        <v>0.45602077231246801</v>
      </c>
      <c r="F12" s="228">
        <v>1.0613858740188491</v>
      </c>
      <c r="G12" s="228">
        <v>0.89704343630710937</v>
      </c>
      <c r="H12" s="228">
        <v>0.99721962180255974</v>
      </c>
      <c r="I12" s="228">
        <v>1.051063545192519</v>
      </c>
      <c r="J12" s="228">
        <v>0.32704907703673852</v>
      </c>
      <c r="K12" s="228">
        <v>0.69854908802194093</v>
      </c>
      <c r="L12" s="228">
        <v>0.47839379190665349</v>
      </c>
      <c r="M12" s="228">
        <v>0.46375805805757409</v>
      </c>
      <c r="N12" s="228">
        <v>0.47611952545663461</v>
      </c>
      <c r="O12" s="228">
        <v>0.4427310645420624</v>
      </c>
      <c r="P12" s="228">
        <v>1.2389015318812699</v>
      </c>
      <c r="Q12" s="228">
        <v>1.649167710505006</v>
      </c>
      <c r="R12" s="228">
        <v>0.70994670921794667</v>
      </c>
      <c r="S12" s="228">
        <v>0.24216506309976879</v>
      </c>
      <c r="T12" s="228">
        <v>0.35644812727468</v>
      </c>
      <c r="U12" s="228">
        <v>0.43339886755290452</v>
      </c>
      <c r="V12" s="228">
        <v>1.328070509528114</v>
      </c>
      <c r="W12" s="228">
        <v>1.6289178113192599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16.311172728411591</v>
      </c>
      <c r="C15" s="228">
        <v>16.66512227582249</v>
      </c>
      <c r="D15" s="228">
        <v>16.060383374032298</v>
      </c>
      <c r="E15" s="228">
        <v>21.346452036033821</v>
      </c>
      <c r="F15" s="228">
        <v>22.3608617574465</v>
      </c>
      <c r="G15" s="228">
        <v>20.879500648793581</v>
      </c>
      <c r="H15" s="228">
        <v>19.602534183816619</v>
      </c>
      <c r="I15" s="228">
        <v>19.12852476960283</v>
      </c>
      <c r="J15" s="228">
        <v>19.320050294993472</v>
      </c>
      <c r="K15" s="228">
        <v>13.859899308484829</v>
      </c>
      <c r="L15" s="228">
        <v>14.874473953182649</v>
      </c>
      <c r="M15" s="228">
        <v>14.42135146216245</v>
      </c>
      <c r="N15" s="228">
        <v>14.683945536821669</v>
      </c>
      <c r="O15" s="228">
        <v>15.09994361451448</v>
      </c>
      <c r="P15" s="228">
        <v>14.675575027627501</v>
      </c>
      <c r="Q15" s="228">
        <v>14.37574404423299</v>
      </c>
      <c r="R15" s="228">
        <v>15.773834575769341</v>
      </c>
      <c r="S15" s="228">
        <v>16.396220280953919</v>
      </c>
      <c r="T15" s="228">
        <v>15.308516951801851</v>
      </c>
      <c r="U15" s="228">
        <v>14.745294142213149</v>
      </c>
      <c r="V15" s="228">
        <v>12.739865467846791</v>
      </c>
      <c r="W15" s="228">
        <v>11.44095185645936</v>
      </c>
      <c r="DA15" s="69" t="s">
        <v>998</v>
      </c>
    </row>
    <row r="16" spans="1:105" ht="12" customHeight="1" x14ac:dyDescent="0.25">
      <c r="A16" s="134" t="s">
        <v>999</v>
      </c>
      <c r="B16" s="316">
        <v>2341.6619088564062</v>
      </c>
      <c r="C16" s="316">
        <v>2505.737145313843</v>
      </c>
      <c r="D16" s="316">
        <v>2621.6012037833189</v>
      </c>
      <c r="E16" s="316">
        <v>1742.13241616509</v>
      </c>
      <c r="F16" s="316">
        <v>1611.170851246776</v>
      </c>
      <c r="G16" s="316">
        <v>1706.4392949269129</v>
      </c>
      <c r="H16" s="316">
        <v>1549.571883061049</v>
      </c>
      <c r="I16" s="316">
        <v>1551.1863284608769</v>
      </c>
      <c r="J16" s="316">
        <v>1395.183404987102</v>
      </c>
      <c r="K16" s="316">
        <v>1173.2521926053309</v>
      </c>
      <c r="L16" s="316">
        <v>1566.697506448839</v>
      </c>
      <c r="M16" s="316">
        <v>1460.8926913155631</v>
      </c>
      <c r="N16" s="316">
        <v>1397.3951848667241</v>
      </c>
      <c r="O16" s="316">
        <v>1613.736629406706</v>
      </c>
      <c r="P16" s="316">
        <v>1514.800515907137</v>
      </c>
      <c r="Q16" s="316">
        <v>1290.60834049871</v>
      </c>
      <c r="R16" s="316">
        <v>1649.792347377472</v>
      </c>
      <c r="S16" s="316">
        <v>1768.3578675838339</v>
      </c>
      <c r="T16" s="316">
        <v>1699.6294067067929</v>
      </c>
      <c r="U16" s="316">
        <v>1806.816938950989</v>
      </c>
      <c r="V16" s="316">
        <v>1286.380309544282</v>
      </c>
      <c r="W16" s="316">
        <v>1773.4588993981081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14.407222699914019</v>
      </c>
      <c r="C18" s="317">
        <v>212.7830610490112</v>
      </c>
      <c r="D18" s="317">
        <v>294.79312123817709</v>
      </c>
      <c r="E18" s="317">
        <v>264.87050730868441</v>
      </c>
      <c r="F18" s="317">
        <v>262.65408426483231</v>
      </c>
      <c r="G18" s="317">
        <v>350.20541702493551</v>
      </c>
      <c r="H18" s="317">
        <v>376.80326741186582</v>
      </c>
      <c r="I18" s="317">
        <v>398.96818572656917</v>
      </c>
      <c r="J18" s="317">
        <v>362.39613069647459</v>
      </c>
      <c r="K18" s="317">
        <v>325.82398968185731</v>
      </c>
      <c r="L18" s="317">
        <v>370.15382631126403</v>
      </c>
      <c r="M18" s="317">
        <v>393.42699914015469</v>
      </c>
      <c r="N18" s="317">
        <v>380.1280309544282</v>
      </c>
      <c r="O18" s="317">
        <v>342.44772141014607</v>
      </c>
      <c r="P18" s="317">
        <v>379.01977644024072</v>
      </c>
      <c r="Q18" s="317">
        <v>291.46844368013751</v>
      </c>
      <c r="R18" s="317">
        <v>407.83413585554598</v>
      </c>
      <c r="S18" s="317">
        <v>507.61994840928628</v>
      </c>
      <c r="T18" s="317">
        <v>486.56147893379188</v>
      </c>
      <c r="U18" s="317">
        <v>487.66981943250221</v>
      </c>
      <c r="V18" s="317">
        <v>165.8720550300946</v>
      </c>
      <c r="W18" s="317">
        <v>441.05081685296648</v>
      </c>
      <c r="DA18" s="137" t="s">
        <v>975</v>
      </c>
    </row>
    <row r="19" spans="1:105" ht="12" customHeight="1" x14ac:dyDescent="0.25">
      <c r="A19" s="135" t="s">
        <v>33</v>
      </c>
      <c r="B19" s="317">
        <v>465.45331040412719</v>
      </c>
      <c r="C19" s="317">
        <v>541.14600171969039</v>
      </c>
      <c r="D19" s="317">
        <v>682.36362854686149</v>
      </c>
      <c r="E19" s="317">
        <v>390.89045571797072</v>
      </c>
      <c r="F19" s="317">
        <v>427.04213241616509</v>
      </c>
      <c r="G19" s="317">
        <v>539.95408426483232</v>
      </c>
      <c r="H19" s="317">
        <v>649.83946689595871</v>
      </c>
      <c r="I19" s="317">
        <v>707.94092863284595</v>
      </c>
      <c r="J19" s="317">
        <v>645.90464316423038</v>
      </c>
      <c r="K19" s="317">
        <v>316.31848667239888</v>
      </c>
      <c r="L19" s="317">
        <v>563.1386930352536</v>
      </c>
      <c r="M19" s="317">
        <v>650.8539982803095</v>
      </c>
      <c r="N19" s="317">
        <v>538.82777300085979</v>
      </c>
      <c r="O19" s="317">
        <v>794.76268271711092</v>
      </c>
      <c r="P19" s="317">
        <v>702.5668099742046</v>
      </c>
      <c r="Q19" s="317">
        <v>647.17893379191742</v>
      </c>
      <c r="R19" s="317">
        <v>891.3419604471195</v>
      </c>
      <c r="S19" s="317">
        <v>705.74075666380043</v>
      </c>
      <c r="T19" s="317">
        <v>561.02347377472051</v>
      </c>
      <c r="U19" s="317">
        <v>632.12622527944961</v>
      </c>
      <c r="V19" s="317">
        <v>598.41031814273424</v>
      </c>
      <c r="W19" s="317">
        <v>626.87059329320721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34.737747205503013</v>
      </c>
      <c r="C21" s="317">
        <v>60.791057609630258</v>
      </c>
      <c r="D21" s="317">
        <v>71.405331040412719</v>
      </c>
      <c r="E21" s="317">
        <v>51.141702493551158</v>
      </c>
      <c r="F21" s="317">
        <v>21.228632846087699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25">
      <c r="A23" s="135" t="s">
        <v>84</v>
      </c>
      <c r="B23" s="317">
        <v>1827.063628546862</v>
      </c>
      <c r="C23" s="317">
        <v>1691.017024935511</v>
      </c>
      <c r="D23" s="317">
        <v>1573.039122957867</v>
      </c>
      <c r="E23" s="317">
        <v>1035.229750644884</v>
      </c>
      <c r="F23" s="317">
        <v>900.24600171969053</v>
      </c>
      <c r="G23" s="317">
        <v>816.27979363714519</v>
      </c>
      <c r="H23" s="317">
        <v>522.92914875322447</v>
      </c>
      <c r="I23" s="317">
        <v>444.27721410146171</v>
      </c>
      <c r="J23" s="317">
        <v>386.8826311263972</v>
      </c>
      <c r="K23" s="317">
        <v>426.20859845227852</v>
      </c>
      <c r="L23" s="317">
        <v>526.11779879621668</v>
      </c>
      <c r="M23" s="317">
        <v>319.92209802235601</v>
      </c>
      <c r="N23" s="317">
        <v>382.63112639724852</v>
      </c>
      <c r="O23" s="317">
        <v>382.63112639724852</v>
      </c>
      <c r="P23" s="317">
        <v>342.24230438521062</v>
      </c>
      <c r="Q23" s="317">
        <v>254.02459157351669</v>
      </c>
      <c r="R23" s="317">
        <v>255.08744625967319</v>
      </c>
      <c r="S23" s="317">
        <v>308.83490971625099</v>
      </c>
      <c r="T23" s="317">
        <v>306.83809114359411</v>
      </c>
      <c r="U23" s="317">
        <v>348.30266552020629</v>
      </c>
      <c r="V23" s="317">
        <v>147.38383490971631</v>
      </c>
      <c r="W23" s="317">
        <v>347.41324161650903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104.90111779879619</v>
      </c>
      <c r="L24" s="317">
        <v>107.28718830610489</v>
      </c>
      <c r="M24" s="317">
        <v>96.689595872742899</v>
      </c>
      <c r="N24" s="317">
        <v>95.808254514187439</v>
      </c>
      <c r="O24" s="317">
        <v>93.895098882201196</v>
      </c>
      <c r="P24" s="317">
        <v>90.971625107480648</v>
      </c>
      <c r="Q24" s="317">
        <v>97.936371453138435</v>
      </c>
      <c r="R24" s="317">
        <v>95.52880481513327</v>
      </c>
      <c r="S24" s="317">
        <v>246.16225279449699</v>
      </c>
      <c r="T24" s="317">
        <v>345.20636285468612</v>
      </c>
      <c r="U24" s="317">
        <v>338.71822871883057</v>
      </c>
      <c r="V24" s="317">
        <v>374.7141014617369</v>
      </c>
      <c r="W24" s="317">
        <v>358.12424763542549</v>
      </c>
      <c r="DA24" s="137" t="s">
        <v>981</v>
      </c>
    </row>
    <row r="25" spans="1:105" ht="12" customHeight="1" x14ac:dyDescent="0.25">
      <c r="A25" s="57" t="s">
        <v>1000</v>
      </c>
      <c r="B25" s="296">
        <v>93.036074014597929</v>
      </c>
      <c r="C25" s="296">
        <v>90.460066687693711</v>
      </c>
      <c r="D25" s="296">
        <v>95.86836922922366</v>
      </c>
      <c r="E25" s="296">
        <v>130.9017177504133</v>
      </c>
      <c r="F25" s="296">
        <v>169.2380200972307</v>
      </c>
      <c r="G25" s="296">
        <v>139.02663133079409</v>
      </c>
      <c r="H25" s="296">
        <v>132.90827818168091</v>
      </c>
      <c r="I25" s="296">
        <v>129.87454974769571</v>
      </c>
      <c r="J25" s="296">
        <v>93.707316275544287</v>
      </c>
      <c r="K25" s="296">
        <v>96.928769116256348</v>
      </c>
      <c r="L25" s="296">
        <v>88.919166674346542</v>
      </c>
      <c r="M25" s="296">
        <v>86.46315144436096</v>
      </c>
      <c r="N25" s="296">
        <v>85.833360263527595</v>
      </c>
      <c r="O25" s="296">
        <v>84.021399059024787</v>
      </c>
      <c r="P25" s="296">
        <v>113.9211175251702</v>
      </c>
      <c r="Q25" s="296">
        <v>127.5793088527336</v>
      </c>
      <c r="R25" s="296">
        <v>100.0198262667483</v>
      </c>
      <c r="S25" s="296">
        <v>78.172951586894612</v>
      </c>
      <c r="T25" s="296">
        <v>82.569984702230244</v>
      </c>
      <c r="U25" s="296">
        <v>84.186322360853936</v>
      </c>
      <c r="V25" s="296">
        <v>157.39059961784201</v>
      </c>
      <c r="W25" s="296">
        <v>166.0273770480423</v>
      </c>
      <c r="DA25" s="70" t="s">
        <v>1001</v>
      </c>
    </row>
    <row r="26" spans="1:105" ht="12" customHeight="1" x14ac:dyDescent="0.25">
      <c r="A26" s="46" t="s">
        <v>30</v>
      </c>
      <c r="B26" s="231">
        <v>1.5145169028780949</v>
      </c>
      <c r="C26" s="231">
        <v>5.0017918582062144</v>
      </c>
      <c r="D26" s="231">
        <v>3.741087234717309</v>
      </c>
      <c r="E26" s="231">
        <v>5.7918567411438886</v>
      </c>
      <c r="F26" s="231">
        <v>4.8687888548259348</v>
      </c>
      <c r="G26" s="231">
        <v>3.314113284156897</v>
      </c>
      <c r="H26" s="231">
        <v>4.176074766408469</v>
      </c>
      <c r="I26" s="231">
        <v>3.0641849114004271</v>
      </c>
      <c r="J26" s="231">
        <v>4.0332274947626292</v>
      </c>
      <c r="K26" s="231">
        <v>4.1679366558697692</v>
      </c>
      <c r="L26" s="231">
        <v>3.5298015532116018</v>
      </c>
      <c r="M26" s="231">
        <v>3.8798295377989689</v>
      </c>
      <c r="N26" s="231">
        <v>2.8176740719295652</v>
      </c>
      <c r="O26" s="231">
        <v>3.5739856874222191</v>
      </c>
      <c r="P26" s="231">
        <v>2.3952034224660692</v>
      </c>
      <c r="Q26" s="231">
        <v>1.473403320604965</v>
      </c>
      <c r="R26" s="231">
        <v>1.429741734954376</v>
      </c>
      <c r="S26" s="231">
        <v>1.733365422848586</v>
      </c>
      <c r="T26" s="231">
        <v>1.6414911481954071</v>
      </c>
      <c r="U26" s="231">
        <v>1.64962860553138</v>
      </c>
      <c r="V26" s="231">
        <v>1.110832227737043</v>
      </c>
      <c r="W26" s="231">
        <v>0.37085722696917828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21.12756824775483</v>
      </c>
      <c r="H28" s="231">
        <v>12.18218610392611</v>
      </c>
      <c r="I28" s="231">
        <v>11.94701378027159</v>
      </c>
      <c r="J28" s="231">
        <v>16.681213812871849</v>
      </c>
      <c r="K28" s="231">
        <v>15.576968595203949</v>
      </c>
      <c r="L28" s="231">
        <v>8.0149537018042363</v>
      </c>
      <c r="M28" s="231">
        <v>10.17962813769355</v>
      </c>
      <c r="N28" s="231">
        <v>9.8969565954564622</v>
      </c>
      <c r="O28" s="231">
        <v>8.49469061938035</v>
      </c>
      <c r="P28" s="231">
        <v>9.0070626700410479</v>
      </c>
      <c r="Q28" s="231">
        <v>15.147666631587491</v>
      </c>
      <c r="R28" s="231">
        <v>9.4218391731565685</v>
      </c>
      <c r="S28" s="231">
        <v>12.89317646707979</v>
      </c>
      <c r="T28" s="231">
        <v>14.077646952410239</v>
      </c>
      <c r="U28" s="231">
        <v>16.048411888912039</v>
      </c>
      <c r="V28" s="231">
        <v>7.3978396824847792</v>
      </c>
      <c r="W28" s="231">
        <v>7.219261304026598</v>
      </c>
      <c r="DA28" s="73" t="s">
        <v>1004</v>
      </c>
    </row>
    <row r="29" spans="1:105" ht="12" customHeight="1" x14ac:dyDescent="0.25">
      <c r="A29" s="46" t="s">
        <v>160</v>
      </c>
      <c r="B29" s="231">
        <v>11.97088070441254</v>
      </c>
      <c r="C29" s="231">
        <v>8.3898978373897322</v>
      </c>
      <c r="D29" s="231">
        <v>12.502265027293911</v>
      </c>
      <c r="E29" s="231">
        <v>22.854872787694141</v>
      </c>
      <c r="F29" s="231">
        <v>21.39506220950754</v>
      </c>
      <c r="G29" s="231">
        <v>10.596872236761479</v>
      </c>
      <c r="H29" s="231">
        <v>11.40861246377874</v>
      </c>
      <c r="I29" s="231">
        <v>9.273023769607418</v>
      </c>
      <c r="J29" s="231">
        <v>9.8273552140976257</v>
      </c>
      <c r="K29" s="231">
        <v>8.9760205742910184</v>
      </c>
      <c r="L29" s="231">
        <v>12.95056198010186</v>
      </c>
      <c r="M29" s="231">
        <v>11.89297122936112</v>
      </c>
      <c r="N29" s="231">
        <v>11.279478879203481</v>
      </c>
      <c r="O29" s="231">
        <v>10.50857574141002</v>
      </c>
      <c r="P29" s="231">
        <v>9.1270986330881296</v>
      </c>
      <c r="Q29" s="231">
        <v>7.7186163204920506</v>
      </c>
      <c r="R29" s="231">
        <v>5.7032718928886261</v>
      </c>
      <c r="S29" s="231">
        <v>5.6134457491636471</v>
      </c>
      <c r="T29" s="231">
        <v>4.7825763710248337</v>
      </c>
      <c r="U29" s="231">
        <v>4.7890296678802038</v>
      </c>
      <c r="V29" s="231">
        <v>3.328005547789997</v>
      </c>
      <c r="W29" s="231">
        <v>2.751553421493413</v>
      </c>
      <c r="DA29" s="73" t="s">
        <v>1005</v>
      </c>
    </row>
    <row r="30" spans="1:105" ht="12" customHeight="1" x14ac:dyDescent="0.25">
      <c r="A30" s="46" t="s">
        <v>70</v>
      </c>
      <c r="B30" s="231">
        <v>30.593241438137529</v>
      </c>
      <c r="C30" s="231">
        <v>29.483087369771582</v>
      </c>
      <c r="D30" s="231">
        <v>25.835900480300879</v>
      </c>
      <c r="E30" s="231">
        <v>49.998079560301953</v>
      </c>
      <c r="F30" s="231">
        <v>66.423454349668191</v>
      </c>
      <c r="G30" s="231">
        <v>16.336321051410081</v>
      </c>
      <c r="H30" s="231">
        <v>14.93426737584868</v>
      </c>
      <c r="I30" s="231">
        <v>13.11232816586274</v>
      </c>
      <c r="J30" s="231">
        <v>10.67455499310516</v>
      </c>
      <c r="K30" s="231">
        <v>11.75252740855931</v>
      </c>
      <c r="L30" s="231">
        <v>10.018606333467551</v>
      </c>
      <c r="M30" s="231">
        <v>8.6784822963956643</v>
      </c>
      <c r="N30" s="231">
        <v>8.2008156699117674</v>
      </c>
      <c r="O30" s="231">
        <v>6.6974419906531564</v>
      </c>
      <c r="P30" s="231">
        <v>4.7565745965898039</v>
      </c>
      <c r="Q30" s="231">
        <v>6.026416035050385</v>
      </c>
      <c r="R30" s="231">
        <v>5.0345442759550867</v>
      </c>
      <c r="S30" s="231">
        <v>3.168360877577503</v>
      </c>
      <c r="T30" s="231">
        <v>3.1575176562970788</v>
      </c>
      <c r="U30" s="231">
        <v>3.7447669097966019</v>
      </c>
      <c r="V30" s="231">
        <v>6.1758905703913722</v>
      </c>
      <c r="W30" s="231">
        <v>3.3786638615337852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1.4884807052726929</v>
      </c>
      <c r="H31" s="231">
        <v>0</v>
      </c>
      <c r="I31" s="231">
        <v>1.299044100256031E-2</v>
      </c>
      <c r="J31" s="231">
        <v>1.32633506852001E-2</v>
      </c>
      <c r="K31" s="231">
        <v>2.825330758191066E-2</v>
      </c>
      <c r="L31" s="231">
        <v>5.5449886351357182E-3</v>
      </c>
      <c r="M31" s="231">
        <v>0</v>
      </c>
      <c r="N31" s="231">
        <v>7.7848446597528372E-4</v>
      </c>
      <c r="O31" s="231">
        <v>7.439926006006568E-3</v>
      </c>
      <c r="P31" s="231">
        <v>3.4068432833065528E-3</v>
      </c>
      <c r="Q31" s="231">
        <v>0</v>
      </c>
      <c r="R31" s="231">
        <v>5.7713689728342068</v>
      </c>
      <c r="S31" s="231">
        <v>6.384061033373178</v>
      </c>
      <c r="T31" s="231">
        <v>6.3609724854002208</v>
      </c>
      <c r="U31" s="231">
        <v>1.155221706024756E-2</v>
      </c>
      <c r="V31" s="231">
        <v>1.066219215909313E-2</v>
      </c>
      <c r="W31" s="231">
        <v>8.1694635593741859E-3</v>
      </c>
      <c r="DA31" s="73" t="s">
        <v>1007</v>
      </c>
    </row>
    <row r="32" spans="1:105" ht="12" customHeight="1" x14ac:dyDescent="0.25">
      <c r="A32" s="46" t="s">
        <v>162</v>
      </c>
      <c r="B32" s="231">
        <v>38.1142551291221</v>
      </c>
      <c r="C32" s="231">
        <v>34.534182730239877</v>
      </c>
      <c r="D32" s="231">
        <v>39.637105863606493</v>
      </c>
      <c r="E32" s="231">
        <v>39.827697866557862</v>
      </c>
      <c r="F32" s="231">
        <v>62.061974745328023</v>
      </c>
      <c r="G32" s="231">
        <v>70.730371532729009</v>
      </c>
      <c r="H32" s="231">
        <v>79.552780457074036</v>
      </c>
      <c r="I32" s="231">
        <v>84.641795836389733</v>
      </c>
      <c r="J32" s="231">
        <v>46.897062450907349</v>
      </c>
      <c r="K32" s="231">
        <v>51.091776146016912</v>
      </c>
      <c r="L32" s="231">
        <v>48.399762507461183</v>
      </c>
      <c r="M32" s="231">
        <v>45.724391197310233</v>
      </c>
      <c r="N32" s="231">
        <v>48.357650545788488</v>
      </c>
      <c r="O32" s="231">
        <v>50.066053193335101</v>
      </c>
      <c r="P32" s="231">
        <v>82.161828327632975</v>
      </c>
      <c r="Q32" s="231">
        <v>87.38142711226115</v>
      </c>
      <c r="R32" s="231">
        <v>64.332971450902221</v>
      </c>
      <c r="S32" s="231">
        <v>36.476801021600657</v>
      </c>
      <c r="T32" s="231">
        <v>41.724944641293732</v>
      </c>
      <c r="U32" s="231">
        <v>47.032513870479271</v>
      </c>
      <c r="V32" s="231">
        <v>33.448819295343583</v>
      </c>
      <c r="W32" s="231">
        <v>32.745746511325507</v>
      </c>
      <c r="DA32" s="73" t="s">
        <v>1008</v>
      </c>
    </row>
    <row r="33" spans="1:105" ht="12" customHeight="1" x14ac:dyDescent="0.25">
      <c r="A33" s="46" t="s">
        <v>36</v>
      </c>
      <c r="B33" s="231">
        <v>9.900759541795906E-2</v>
      </c>
      <c r="C33" s="231">
        <v>9.8237940656417042E-2</v>
      </c>
      <c r="D33" s="231">
        <v>7.9555377422890469E-2</v>
      </c>
      <c r="E33" s="231">
        <v>8.2922878792247717E-2</v>
      </c>
      <c r="F33" s="231">
        <v>0.40350364655040732</v>
      </c>
      <c r="G33" s="231">
        <v>1.6750334503289359</v>
      </c>
      <c r="H33" s="231">
        <v>1.550553201084693</v>
      </c>
      <c r="I33" s="231">
        <v>0.1483679809937091</v>
      </c>
      <c r="J33" s="231">
        <v>0.100989979836549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10.74417224462969</v>
      </c>
      <c r="C34" s="231">
        <v>12.952868951429901</v>
      </c>
      <c r="D34" s="231">
        <v>14.07245524588218</v>
      </c>
      <c r="E34" s="231">
        <v>12.346287915923201</v>
      </c>
      <c r="F34" s="231">
        <v>14.085236291350579</v>
      </c>
      <c r="G34" s="231">
        <v>13.75787082238014</v>
      </c>
      <c r="H34" s="231">
        <v>9.103803813560166</v>
      </c>
      <c r="I34" s="231">
        <v>7.6748448621674656</v>
      </c>
      <c r="J34" s="231">
        <v>5.4796489792779202</v>
      </c>
      <c r="K34" s="231">
        <v>5.3352864287334709</v>
      </c>
      <c r="L34" s="231">
        <v>5.9999356096649921</v>
      </c>
      <c r="M34" s="231">
        <v>6.1078490458014327</v>
      </c>
      <c r="N34" s="231">
        <v>5.2800060167718659</v>
      </c>
      <c r="O34" s="231">
        <v>4.6732119008179271</v>
      </c>
      <c r="P34" s="231">
        <v>6.4699430320688673</v>
      </c>
      <c r="Q34" s="231">
        <v>9.8317794327376085</v>
      </c>
      <c r="R34" s="231">
        <v>8.3260887660572447</v>
      </c>
      <c r="S34" s="231">
        <v>11.903741015251249</v>
      </c>
      <c r="T34" s="231">
        <v>10.824835447608731</v>
      </c>
      <c r="U34" s="231">
        <v>10.910419201194181</v>
      </c>
      <c r="V34" s="231">
        <v>26.93316386477623</v>
      </c>
      <c r="W34" s="231">
        <v>29.445469822504371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78.985386237159929</v>
      </c>
      <c r="W35" s="231">
        <v>90.107655436630083</v>
      </c>
      <c r="DA35" s="73" t="s">
        <v>1011</v>
      </c>
    </row>
    <row r="36" spans="1:105" ht="12" customHeight="1" x14ac:dyDescent="0.25">
      <c r="A36" s="57" t="s">
        <v>1012</v>
      </c>
      <c r="B36" s="263">
        <v>83.168408219893735</v>
      </c>
      <c r="C36" s="263">
        <v>84.2680733501562</v>
      </c>
      <c r="D36" s="263">
        <v>83.013130305066269</v>
      </c>
      <c r="E36" s="263">
        <v>108.0435546410595</v>
      </c>
      <c r="F36" s="263">
        <v>121.54816992378601</v>
      </c>
      <c r="G36" s="263">
        <v>109.8919189123103</v>
      </c>
      <c r="H36" s="263">
        <v>104.61924478899481</v>
      </c>
      <c r="I36" s="263">
        <v>102.34371758135779</v>
      </c>
      <c r="J36" s="263">
        <v>95.750181810003198</v>
      </c>
      <c r="K36" s="263">
        <v>74.056704474425473</v>
      </c>
      <c r="L36" s="263">
        <v>76.733997809578938</v>
      </c>
      <c r="M36" s="263">
        <v>74.117408886941888</v>
      </c>
      <c r="N36" s="263">
        <v>74.846174624980819</v>
      </c>
      <c r="O36" s="263">
        <v>76.547405875957452</v>
      </c>
      <c r="P36" s="263">
        <v>83.629945401440551</v>
      </c>
      <c r="Q36" s="263">
        <v>87.623748963450879</v>
      </c>
      <c r="R36" s="263">
        <v>83.277939451760204</v>
      </c>
      <c r="S36" s="263">
        <v>84.394382103844066</v>
      </c>
      <c r="T36" s="263">
        <v>78.411419720378973</v>
      </c>
      <c r="U36" s="263">
        <v>75.628602939763425</v>
      </c>
      <c r="V36" s="263">
        <v>85.271367804223615</v>
      </c>
      <c r="W36" s="263">
        <v>83.164396387873737</v>
      </c>
      <c r="DA36" s="70" t="s">
        <v>1013</v>
      </c>
    </row>
    <row r="37" spans="1:105" ht="12" customHeight="1" x14ac:dyDescent="0.25">
      <c r="A37" s="60" t="s">
        <v>1014</v>
      </c>
      <c r="B37" s="264">
        <v>26.3331384308451</v>
      </c>
      <c r="C37" s="264">
        <v>23.909578209014111</v>
      </c>
      <c r="D37" s="264">
        <v>27.89443082740712</v>
      </c>
      <c r="E37" s="264">
        <v>41.980638452205639</v>
      </c>
      <c r="F37" s="264">
        <v>65.882860104892956</v>
      </c>
      <c r="G37" s="264">
        <v>46.796883902168197</v>
      </c>
      <c r="H37" s="264">
        <v>45.903191735843407</v>
      </c>
      <c r="I37" s="264">
        <v>45.240042292820966</v>
      </c>
      <c r="J37" s="264">
        <v>23.105076916369072</v>
      </c>
      <c r="K37" s="264">
        <v>35.146409508555983</v>
      </c>
      <c r="L37" s="264">
        <v>27.259112341598701</v>
      </c>
      <c r="M37" s="264">
        <v>26.762123635373509</v>
      </c>
      <c r="N37" s="264">
        <v>26.248439775014798</v>
      </c>
      <c r="O37" s="264">
        <v>24.283812320058491</v>
      </c>
      <c r="P37" s="264">
        <v>43.881867281710853</v>
      </c>
      <c r="Q37" s="264">
        <v>53.205471340654043</v>
      </c>
      <c r="R37" s="264">
        <v>31.265632296517829</v>
      </c>
      <c r="S37" s="264">
        <v>16.470068224351898</v>
      </c>
      <c r="T37" s="264">
        <v>20.96175381838265</v>
      </c>
      <c r="U37" s="264">
        <v>23.752007154829009</v>
      </c>
      <c r="V37" s="264">
        <v>52.522866428951872</v>
      </c>
      <c r="W37" s="264">
        <v>55.629350125942501</v>
      </c>
      <c r="DA37" s="72" t="s">
        <v>1015</v>
      </c>
    </row>
    <row r="38" spans="1:105" ht="12" customHeight="1" x14ac:dyDescent="0.25">
      <c r="A38" s="59" t="s">
        <v>30</v>
      </c>
      <c r="B38" s="232">
        <v>0.48522422357640371</v>
      </c>
      <c r="C38" s="232">
        <v>1.5449210780607561</v>
      </c>
      <c r="D38" s="232">
        <v>1.277045390524284</v>
      </c>
      <c r="E38" s="232">
        <v>2.0523398218276481</v>
      </c>
      <c r="F38" s="232">
        <v>2.0728350702019092</v>
      </c>
      <c r="G38" s="232">
        <v>1.270135225387486</v>
      </c>
      <c r="H38" s="232">
        <v>1.568008280435861</v>
      </c>
      <c r="I38" s="232">
        <v>1.1359040744312561</v>
      </c>
      <c r="J38" s="232">
        <v>1.0575918840681089</v>
      </c>
      <c r="K38" s="232">
        <v>1.599821345994588</v>
      </c>
      <c r="L38" s="232">
        <v>1.160474966633309</v>
      </c>
      <c r="M38" s="232">
        <v>1.292167096326071</v>
      </c>
      <c r="N38" s="232">
        <v>0.91815249211792005</v>
      </c>
      <c r="O38" s="232">
        <v>1.0938893405419341</v>
      </c>
      <c r="P38" s="232">
        <v>0.97820551321182936</v>
      </c>
      <c r="Q38" s="232">
        <v>0.66577293412288863</v>
      </c>
      <c r="R38" s="232">
        <v>0.52025776442110327</v>
      </c>
      <c r="S38" s="232">
        <v>0.47672331107405042</v>
      </c>
      <c r="T38" s="232">
        <v>0.52625168723885751</v>
      </c>
      <c r="U38" s="232">
        <v>0.53480294218520952</v>
      </c>
      <c r="V38" s="232">
        <v>1.133745041799233</v>
      </c>
      <c r="W38" s="232">
        <v>0.44399152012327142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8.0971488773589968</v>
      </c>
      <c r="H39" s="297">
        <v>4.5740964310356</v>
      </c>
      <c r="I39" s="297">
        <v>4.4287998350904516</v>
      </c>
      <c r="J39" s="297">
        <v>4.3741436276052168</v>
      </c>
      <c r="K39" s="297">
        <v>5.9790656437637697</v>
      </c>
      <c r="L39" s="297">
        <v>2.6350357065274972</v>
      </c>
      <c r="M39" s="297">
        <v>3.3902985696182908</v>
      </c>
      <c r="N39" s="297">
        <v>3.2249703587180512</v>
      </c>
      <c r="O39" s="297">
        <v>2.5999688673750301</v>
      </c>
      <c r="P39" s="297">
        <v>3.6785010738700339</v>
      </c>
      <c r="Q39" s="297">
        <v>6.8446339962683211</v>
      </c>
      <c r="R39" s="297">
        <v>3.428440861116802</v>
      </c>
      <c r="S39" s="297">
        <v>3.5459792232080378</v>
      </c>
      <c r="T39" s="297">
        <v>4.5132046366520733</v>
      </c>
      <c r="U39" s="297">
        <v>5.2028304230488116</v>
      </c>
      <c r="V39" s="297">
        <v>7.5504327751896696</v>
      </c>
      <c r="W39" s="297">
        <v>8.6429239271863221</v>
      </c>
      <c r="DA39" s="122" t="s">
        <v>1017</v>
      </c>
    </row>
    <row r="40" spans="1:105" ht="12" customHeight="1" x14ac:dyDescent="0.25">
      <c r="A40" s="59" t="s">
        <v>160</v>
      </c>
      <c r="B40" s="297">
        <v>3.835256829610878</v>
      </c>
      <c r="C40" s="297">
        <v>2.591417311876747</v>
      </c>
      <c r="D40" s="297">
        <v>4.2677325928287546</v>
      </c>
      <c r="E40" s="297">
        <v>8.0986059637458894</v>
      </c>
      <c r="F40" s="297">
        <v>9.1087201764892054</v>
      </c>
      <c r="G40" s="297">
        <v>4.0612554710137134</v>
      </c>
      <c r="H40" s="297">
        <v>4.2836394969225262</v>
      </c>
      <c r="I40" s="297">
        <v>3.437542376442591</v>
      </c>
      <c r="J40" s="297">
        <v>2.5769265754982542</v>
      </c>
      <c r="K40" s="297">
        <v>3.4453569001855922</v>
      </c>
      <c r="L40" s="297">
        <v>4.2576906251478333</v>
      </c>
      <c r="M40" s="297">
        <v>3.9609230123164569</v>
      </c>
      <c r="N40" s="297">
        <v>3.6754718176613128</v>
      </c>
      <c r="O40" s="297">
        <v>3.216358428143856</v>
      </c>
      <c r="P40" s="297">
        <v>3.7275239834630138</v>
      </c>
      <c r="Q40" s="297">
        <v>3.4877387360256851</v>
      </c>
      <c r="R40" s="297">
        <v>2.0753199073220272</v>
      </c>
      <c r="S40" s="297">
        <v>1.54385244380729</v>
      </c>
      <c r="T40" s="297">
        <v>1.533263756778358</v>
      </c>
      <c r="U40" s="297">
        <v>1.5525841077237981</v>
      </c>
      <c r="V40" s="297">
        <v>3.3966513526293021</v>
      </c>
      <c r="W40" s="297">
        <v>3.2941690156432659</v>
      </c>
      <c r="DA40" s="122" t="s">
        <v>1018</v>
      </c>
    </row>
    <row r="41" spans="1:105" ht="12" customHeight="1" x14ac:dyDescent="0.25">
      <c r="A41" s="59" t="s">
        <v>70</v>
      </c>
      <c r="B41" s="297">
        <v>9.8015293162433537</v>
      </c>
      <c r="C41" s="297">
        <v>9.1065450972608364</v>
      </c>
      <c r="D41" s="297">
        <v>8.8192590945839058</v>
      </c>
      <c r="E41" s="297">
        <v>17.716779658512159</v>
      </c>
      <c r="F41" s="297">
        <v>28.279079205391039</v>
      </c>
      <c r="G41" s="297">
        <v>6.2609014965864844</v>
      </c>
      <c r="H41" s="297">
        <v>5.6074319109265183</v>
      </c>
      <c r="I41" s="297">
        <v>4.860785957619</v>
      </c>
      <c r="J41" s="297">
        <v>2.7990790852751402</v>
      </c>
      <c r="K41" s="297">
        <v>4.5110916431804631</v>
      </c>
      <c r="L41" s="297">
        <v>3.2937664271705991</v>
      </c>
      <c r="M41" s="297">
        <v>2.8903458670538749</v>
      </c>
      <c r="N41" s="297">
        <v>2.672274774339976</v>
      </c>
      <c r="O41" s="297">
        <v>2.049885210300769</v>
      </c>
      <c r="P41" s="297">
        <v>1.942593873549542</v>
      </c>
      <c r="Q41" s="297">
        <v>2.7231000702871651</v>
      </c>
      <c r="R41" s="297">
        <v>1.831981738975422</v>
      </c>
      <c r="S41" s="297">
        <v>0.87138664953522094</v>
      </c>
      <c r="T41" s="297">
        <v>1.012280203849758</v>
      </c>
      <c r="U41" s="297">
        <v>1.2140383322899051</v>
      </c>
      <c r="V41" s="297">
        <v>6.3032788733001537</v>
      </c>
      <c r="W41" s="297">
        <v>4.0449477447897211</v>
      </c>
      <c r="DA41" s="122" t="s">
        <v>1019</v>
      </c>
    </row>
    <row r="42" spans="1:105" ht="12" customHeight="1" x14ac:dyDescent="0.25">
      <c r="A42" s="59" t="s">
        <v>162</v>
      </c>
      <c r="B42" s="297">
        <v>12.21112806141447</v>
      </c>
      <c r="C42" s="297">
        <v>10.666694721815769</v>
      </c>
      <c r="D42" s="297">
        <v>13.53039374947018</v>
      </c>
      <c r="E42" s="297">
        <v>14.112913008119939</v>
      </c>
      <c r="F42" s="297">
        <v>26.422225652810791</v>
      </c>
      <c r="G42" s="297">
        <v>27.107442831821519</v>
      </c>
      <c r="H42" s="297">
        <v>29.87001561652291</v>
      </c>
      <c r="I42" s="297">
        <v>31.377010049237679</v>
      </c>
      <c r="J42" s="297">
        <v>12.29733574392235</v>
      </c>
      <c r="K42" s="297">
        <v>19.611073975431569</v>
      </c>
      <c r="L42" s="297">
        <v>15.91214461611947</v>
      </c>
      <c r="M42" s="297">
        <v>15.228389090058821</v>
      </c>
      <c r="N42" s="297">
        <v>15.75757033217754</v>
      </c>
      <c r="O42" s="297">
        <v>15.323710473696909</v>
      </c>
      <c r="P42" s="297">
        <v>33.55504283761644</v>
      </c>
      <c r="Q42" s="297">
        <v>39.48422560394998</v>
      </c>
      <c r="R42" s="297">
        <v>23.40963202468248</v>
      </c>
      <c r="S42" s="297">
        <v>10.0321265967273</v>
      </c>
      <c r="T42" s="297">
        <v>13.376753533863599</v>
      </c>
      <c r="U42" s="297">
        <v>15.24775134958128</v>
      </c>
      <c r="V42" s="297">
        <v>34.138758386033523</v>
      </c>
      <c r="W42" s="297">
        <v>39.203317918199922</v>
      </c>
      <c r="DA42" s="122" t="s">
        <v>1020</v>
      </c>
    </row>
    <row r="43" spans="1:105" ht="12" customHeight="1" x14ac:dyDescent="0.25">
      <c r="A43" s="60" t="s">
        <v>1021</v>
      </c>
      <c r="B43" s="264">
        <v>56.835269789048631</v>
      </c>
      <c r="C43" s="264">
        <v>60.358495141142093</v>
      </c>
      <c r="D43" s="264">
        <v>55.118699477659149</v>
      </c>
      <c r="E43" s="264">
        <v>66.062916188853848</v>
      </c>
      <c r="F43" s="264">
        <v>55.6653098188931</v>
      </c>
      <c r="G43" s="264">
        <v>63.095035010142091</v>
      </c>
      <c r="H43" s="264">
        <v>58.716053053151349</v>
      </c>
      <c r="I43" s="264">
        <v>57.103675288536863</v>
      </c>
      <c r="J43" s="264">
        <v>72.645104893634127</v>
      </c>
      <c r="K43" s="264">
        <v>38.91029496586949</v>
      </c>
      <c r="L43" s="264">
        <v>49.474885467980243</v>
      </c>
      <c r="M43" s="264">
        <v>47.355285251568368</v>
      </c>
      <c r="N43" s="264">
        <v>48.597734849966017</v>
      </c>
      <c r="O43" s="264">
        <v>52.26359355589895</v>
      </c>
      <c r="P43" s="264">
        <v>39.748078119729698</v>
      </c>
      <c r="Q43" s="264">
        <v>34.418277622796829</v>
      </c>
      <c r="R43" s="264">
        <v>52.012307155242368</v>
      </c>
      <c r="S43" s="264">
        <v>67.924313879492175</v>
      </c>
      <c r="T43" s="264">
        <v>57.449665901996333</v>
      </c>
      <c r="U43" s="264">
        <v>51.876595784934409</v>
      </c>
      <c r="V43" s="264">
        <v>32.748501375271744</v>
      </c>
      <c r="W43" s="264">
        <v>27.535046261931239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18.65832956226123</v>
      </c>
      <c r="C44" s="263">
        <f t="shared" si="1"/>
        <v>18.771975813243451</v>
      </c>
      <c r="D44" s="263">
        <f t="shared" si="1"/>
        <v>18.552860664551662</v>
      </c>
      <c r="E44" s="263">
        <f t="shared" si="1"/>
        <v>24.943985828536892</v>
      </c>
      <c r="F44" s="263">
        <f t="shared" si="1"/>
        <v>27.482630244392414</v>
      </c>
      <c r="G44" s="263">
        <f t="shared" si="1"/>
        <v>24.701347439315903</v>
      </c>
      <c r="H44" s="263">
        <f t="shared" si="1"/>
        <v>23.433031864229495</v>
      </c>
      <c r="I44" s="263">
        <f t="shared" si="1"/>
        <v>22.882211633495636</v>
      </c>
      <c r="J44" s="263">
        <f t="shared" si="1"/>
        <v>21.465291234599572</v>
      </c>
      <c r="K44" s="263">
        <f t="shared" si="1"/>
        <v>16.675141390045887</v>
      </c>
      <c r="L44" s="263">
        <f t="shared" si="1"/>
        <v>17.331727313879576</v>
      </c>
      <c r="M44" s="263">
        <f t="shared" si="1"/>
        <v>16.797552800631379</v>
      </c>
      <c r="N44" s="263">
        <f t="shared" si="1"/>
        <v>17.029646172720206</v>
      </c>
      <c r="O44" s="263">
        <f t="shared" si="1"/>
        <v>17.316186819508026</v>
      </c>
      <c r="P44" s="263">
        <f t="shared" si="1"/>
        <v>18.398426440392306</v>
      </c>
      <c r="Q44" s="263">
        <f t="shared" si="1"/>
        <v>18.817297786615988</v>
      </c>
      <c r="R44" s="263">
        <f t="shared" si="1"/>
        <v>18.479832182544278</v>
      </c>
      <c r="S44" s="263">
        <f t="shared" si="1"/>
        <v>18.070331678387941</v>
      </c>
      <c r="T44" s="263">
        <f t="shared" si="1"/>
        <v>17.229481237100458</v>
      </c>
      <c r="U44" s="263">
        <f t="shared" si="1"/>
        <v>16.799622731905423</v>
      </c>
      <c r="V44" s="263">
        <f t="shared" si="1"/>
        <v>17.616065876896439</v>
      </c>
      <c r="W44" s="263">
        <f t="shared" si="1"/>
        <v>16.860107966192789</v>
      </c>
      <c r="DA44" s="70"/>
    </row>
    <row r="45" spans="1:105" ht="12" customHeight="1" x14ac:dyDescent="0.25">
      <c r="A45" s="60" t="s">
        <v>1024</v>
      </c>
      <c r="B45" s="264">
        <v>0.34357118842889561</v>
      </c>
      <c r="C45" s="264">
        <v>0.28674837404640979</v>
      </c>
      <c r="D45" s="264">
        <v>0.38715054689974038</v>
      </c>
      <c r="E45" s="264">
        <v>0.45334675481106401</v>
      </c>
      <c r="F45" s="264">
        <v>1.0538431065402609</v>
      </c>
      <c r="G45" s="264">
        <v>0.87449102238831711</v>
      </c>
      <c r="H45" s="264">
        <v>0.97368323228283915</v>
      </c>
      <c r="I45" s="264">
        <v>1.022881083218532</v>
      </c>
      <c r="J45" s="264">
        <v>0.3183562536306358</v>
      </c>
      <c r="K45" s="264">
        <v>0.68395436974223767</v>
      </c>
      <c r="L45" s="264">
        <v>0.47085445323967617</v>
      </c>
      <c r="M45" s="264">
        <v>0.45606156547560889</v>
      </c>
      <c r="N45" s="264">
        <v>0.46750905923527553</v>
      </c>
      <c r="O45" s="264">
        <v>0.43347408436597962</v>
      </c>
      <c r="P45" s="264">
        <v>1.2107747241048921</v>
      </c>
      <c r="Q45" s="264">
        <v>1.608620800987242</v>
      </c>
      <c r="R45" s="264">
        <v>0.68832536752742413</v>
      </c>
      <c r="S45" s="264">
        <v>0.23458974623833101</v>
      </c>
      <c r="T45" s="264">
        <v>0.34512265895095851</v>
      </c>
      <c r="U45" s="264">
        <v>0.4196453966577679</v>
      </c>
      <c r="V45" s="264">
        <v>1.2919320387709361</v>
      </c>
      <c r="W45" s="264">
        <v>1.584498240184214</v>
      </c>
      <c r="DA45" s="72" t="s">
        <v>1025</v>
      </c>
    </row>
    <row r="46" spans="1:105" ht="12" customHeight="1" x14ac:dyDescent="0.25">
      <c r="A46" s="60" t="s">
        <v>1026</v>
      </c>
      <c r="B46" s="264">
        <v>2.3236385625489122</v>
      </c>
      <c r="C46" s="264">
        <v>2.2593010458856031</v>
      </c>
      <c r="D46" s="264">
        <v>2.3943770416919019</v>
      </c>
      <c r="E46" s="264">
        <v>3.2693584987370379</v>
      </c>
      <c r="F46" s="264">
        <v>4.2268334504920126</v>
      </c>
      <c r="G46" s="264">
        <v>3.472283683539954</v>
      </c>
      <c r="H46" s="264">
        <v>3.319473695939434</v>
      </c>
      <c r="I46" s="264">
        <v>3.243704286576746</v>
      </c>
      <c r="J46" s="264">
        <v>2.340403289767548</v>
      </c>
      <c r="K46" s="264">
        <v>2.4208612425282889</v>
      </c>
      <c r="L46" s="264">
        <v>2.2208160310140181</v>
      </c>
      <c r="M46" s="264">
        <v>2.1594753977269092</v>
      </c>
      <c r="N46" s="264">
        <v>2.143745939131009</v>
      </c>
      <c r="O46" s="264">
        <v>2.0984909885839258</v>
      </c>
      <c r="P46" s="264">
        <v>2.8452565800295639</v>
      </c>
      <c r="Q46" s="264">
        <v>3.186379100509285</v>
      </c>
      <c r="R46" s="264">
        <v>2.4980624751684242</v>
      </c>
      <c r="S46" s="264">
        <v>1.9524220769147711</v>
      </c>
      <c r="T46" s="264">
        <v>2.0622409382093192</v>
      </c>
      <c r="U46" s="264">
        <v>2.1026100590418331</v>
      </c>
      <c r="V46" s="264">
        <v>3.9309361506089622</v>
      </c>
      <c r="W46" s="264">
        <v>4.1466454795496537</v>
      </c>
      <c r="DA46" s="72" t="s">
        <v>1027</v>
      </c>
    </row>
    <row r="47" spans="1:105" ht="12" customHeight="1" x14ac:dyDescent="0.25">
      <c r="A47" s="64" t="s">
        <v>30</v>
      </c>
      <c r="B47" s="231">
        <v>3.7826078931571271E-2</v>
      </c>
      <c r="C47" s="231">
        <v>0.1249231179052926</v>
      </c>
      <c r="D47" s="231">
        <v>9.3436171469194265E-2</v>
      </c>
      <c r="E47" s="231">
        <v>0.14465552007675159</v>
      </c>
      <c r="F47" s="231">
        <v>0.1216012783837674</v>
      </c>
      <c r="G47" s="231">
        <v>8.2772209697007257E-2</v>
      </c>
      <c r="H47" s="231">
        <v>0.1043002778233269</v>
      </c>
      <c r="I47" s="231">
        <v>7.6530080383587287E-2</v>
      </c>
      <c r="J47" s="231">
        <v>0.1007325710765966</v>
      </c>
      <c r="K47" s="231">
        <v>0.1040970230356083</v>
      </c>
      <c r="L47" s="231">
        <v>8.8159169376607463E-2</v>
      </c>
      <c r="M47" s="231">
        <v>9.6901353863356868E-2</v>
      </c>
      <c r="N47" s="231">
        <v>7.0373306264003094E-2</v>
      </c>
      <c r="O47" s="231">
        <v>8.9262697864799248E-2</v>
      </c>
      <c r="P47" s="231">
        <v>5.9821817467469861E-2</v>
      </c>
      <c r="Q47" s="231">
        <v>3.6799239544524673E-2</v>
      </c>
      <c r="R47" s="231">
        <v>3.5708762058299051E-2</v>
      </c>
      <c r="S47" s="231">
        <v>4.3291968004667801E-2</v>
      </c>
      <c r="T47" s="231">
        <v>4.0997346163070762E-2</v>
      </c>
      <c r="U47" s="231">
        <v>4.1200584636611609E-2</v>
      </c>
      <c r="V47" s="231">
        <v>2.77437824868546E-2</v>
      </c>
      <c r="W47" s="231">
        <v>9.2624088334845849E-3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0.52767523601290511</v>
      </c>
      <c r="H49" s="231">
        <v>0.30425829665586118</v>
      </c>
      <c r="I49" s="231">
        <v>0.29838470959970342</v>
      </c>
      <c r="J49" s="231">
        <v>0.41662454156901302</v>
      </c>
      <c r="K49" s="231">
        <v>0.38904527409174661</v>
      </c>
      <c r="L49" s="231">
        <v>0.20017886283157529</v>
      </c>
      <c r="M49" s="231">
        <v>0.25424306371140831</v>
      </c>
      <c r="N49" s="231">
        <v>0.24718315170379049</v>
      </c>
      <c r="O49" s="231">
        <v>0.21216061521488519</v>
      </c>
      <c r="P49" s="231">
        <v>0.22495745201069259</v>
      </c>
      <c r="Q49" s="231">
        <v>0.37832316862671289</v>
      </c>
      <c r="R49" s="231">
        <v>0.23531677432396211</v>
      </c>
      <c r="S49" s="231">
        <v>0.32201575947792033</v>
      </c>
      <c r="T49" s="231">
        <v>0.35159870700731649</v>
      </c>
      <c r="U49" s="231">
        <v>0.40081988763727627</v>
      </c>
      <c r="V49" s="231">
        <v>0.18476602487631891</v>
      </c>
      <c r="W49" s="231">
        <v>0.18030590968962501</v>
      </c>
      <c r="DA49" s="73" t="s">
        <v>1030</v>
      </c>
    </row>
    <row r="50" spans="1:105" ht="12" customHeight="1" x14ac:dyDescent="0.25">
      <c r="A50" s="64" t="s">
        <v>160</v>
      </c>
      <c r="B50" s="231">
        <v>0.2989808020927579</v>
      </c>
      <c r="C50" s="231">
        <v>0.2095433449582752</v>
      </c>
      <c r="D50" s="231">
        <v>0.31225248318269039</v>
      </c>
      <c r="E50" s="231">
        <v>0.57081582938789055</v>
      </c>
      <c r="F50" s="231">
        <v>0.53435607773329086</v>
      </c>
      <c r="G50" s="231">
        <v>0.26466401589430111</v>
      </c>
      <c r="H50" s="231">
        <v>0.28493777437183082</v>
      </c>
      <c r="I50" s="231">
        <v>0.23160000946634529</v>
      </c>
      <c r="J50" s="231">
        <v>0.2454448103620579</v>
      </c>
      <c r="K50" s="231">
        <v>0.2241821547777528</v>
      </c>
      <c r="L50" s="231">
        <v>0.32344900128656329</v>
      </c>
      <c r="M50" s="231">
        <v>0.29703496051963829</v>
      </c>
      <c r="N50" s="231">
        <v>0.28171257618911111</v>
      </c>
      <c r="O50" s="231">
        <v>0.26245875149863918</v>
      </c>
      <c r="P50" s="231">
        <v>0.22795543097297261</v>
      </c>
      <c r="Q50" s="231">
        <v>0.19277763729583619</v>
      </c>
      <c r="R50" s="231">
        <v>0.14244305387325321</v>
      </c>
      <c r="S50" s="231">
        <v>0.14019958547999681</v>
      </c>
      <c r="T50" s="231">
        <v>0.11944806357913219</v>
      </c>
      <c r="U50" s="231">
        <v>0.1196092390112163</v>
      </c>
      <c r="V50" s="231">
        <v>8.3119178330850363E-2</v>
      </c>
      <c r="W50" s="231">
        <v>6.8721898519624805E-2</v>
      </c>
      <c r="DA50" s="73" t="s">
        <v>1031</v>
      </c>
    </row>
    <row r="51" spans="1:105" ht="12" customHeight="1" x14ac:dyDescent="0.25">
      <c r="A51" s="64" t="s">
        <v>70</v>
      </c>
      <c r="B51" s="231">
        <v>0.76408679441773975</v>
      </c>
      <c r="C51" s="231">
        <v>0.73635994941758531</v>
      </c>
      <c r="D51" s="231">
        <v>0.64526900226662132</v>
      </c>
      <c r="E51" s="231">
        <v>1.248735686132642</v>
      </c>
      <c r="F51" s="231">
        <v>1.6589704759078601</v>
      </c>
      <c r="G51" s="231">
        <v>0.40801061273587219</v>
      </c>
      <c r="H51" s="231">
        <v>0.37299337859520187</v>
      </c>
      <c r="I51" s="231">
        <v>0.32748922064589969</v>
      </c>
      <c r="J51" s="231">
        <v>0.26660419501511129</v>
      </c>
      <c r="K51" s="231">
        <v>0.29352728157527991</v>
      </c>
      <c r="L51" s="231">
        <v>0.25022143578188027</v>
      </c>
      <c r="M51" s="231">
        <v>0.21675093604163581</v>
      </c>
      <c r="N51" s="231">
        <v>0.20482089057167679</v>
      </c>
      <c r="O51" s="231">
        <v>0.1672731211494822</v>
      </c>
      <c r="P51" s="231">
        <v>0.11879865176321169</v>
      </c>
      <c r="Q51" s="231">
        <v>0.15051379630237849</v>
      </c>
      <c r="R51" s="231">
        <v>0.12574113158121419</v>
      </c>
      <c r="S51" s="231">
        <v>7.9131945250132132E-2</v>
      </c>
      <c r="T51" s="231">
        <v>7.8861128501077474E-2</v>
      </c>
      <c r="U51" s="231">
        <v>9.3528073830750805E-2</v>
      </c>
      <c r="V51" s="231">
        <v>0.15424702342009741</v>
      </c>
      <c r="W51" s="231">
        <v>8.4384403810058531E-2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3.7175807373803667E-2</v>
      </c>
      <c r="H52" s="231">
        <v>0</v>
      </c>
      <c r="I52" s="231">
        <v>3.2444500671136961E-4</v>
      </c>
      <c r="J52" s="231">
        <v>3.3126110970573371E-4</v>
      </c>
      <c r="K52" s="231">
        <v>7.0564537156396197E-4</v>
      </c>
      <c r="L52" s="231">
        <v>1.3848982298495481E-4</v>
      </c>
      <c r="M52" s="231">
        <v>0</v>
      </c>
      <c r="N52" s="231">
        <v>1.9443173464108518E-5</v>
      </c>
      <c r="O52" s="231">
        <v>1.8581715913071339E-4</v>
      </c>
      <c r="P52" s="231">
        <v>8.5088203833813403E-5</v>
      </c>
      <c r="Q52" s="231">
        <v>0</v>
      </c>
      <c r="R52" s="231">
        <v>0.1441438242747827</v>
      </c>
      <c r="S52" s="231">
        <v>0.15944622083348231</v>
      </c>
      <c r="T52" s="231">
        <v>0.15886956880907721</v>
      </c>
      <c r="U52" s="231">
        <v>2.885243958157006E-4</v>
      </c>
      <c r="V52" s="231">
        <v>2.6629542491537318E-4</v>
      </c>
      <c r="W52" s="231">
        <v>2.040378505107754E-4</v>
      </c>
      <c r="DA52" s="73" t="s">
        <v>1033</v>
      </c>
    </row>
    <row r="53" spans="1:105" ht="12" customHeight="1" x14ac:dyDescent="0.25">
      <c r="A53" s="64" t="s">
        <v>162</v>
      </c>
      <c r="B53" s="231">
        <v>0.95192917305345048</v>
      </c>
      <c r="C53" s="231">
        <v>0.86251445547353123</v>
      </c>
      <c r="D53" s="231">
        <v>0.9899633950381258</v>
      </c>
      <c r="E53" s="231">
        <v>0.99472355858180361</v>
      </c>
      <c r="F53" s="231">
        <v>1.5500395874782249</v>
      </c>
      <c r="G53" s="231">
        <v>1.7665386311450879</v>
      </c>
      <c r="H53" s="231">
        <v>1.9868842315835511</v>
      </c>
      <c r="I53" s="231">
        <v>2.113985815630691</v>
      </c>
      <c r="J53" s="231">
        <v>1.171285696815781</v>
      </c>
      <c r="K53" s="231">
        <v>1.2760514944275689</v>
      </c>
      <c r="L53" s="231">
        <v>1.208816642057571</v>
      </c>
      <c r="M53" s="231">
        <v>1.1419974430399049</v>
      </c>
      <c r="N53" s="231">
        <v>1.207764867473103</v>
      </c>
      <c r="O53" s="231">
        <v>1.250433373364453</v>
      </c>
      <c r="P53" s="231">
        <v>2.0520469580611929</v>
      </c>
      <c r="Q53" s="231">
        <v>2.1824099505397059</v>
      </c>
      <c r="R53" s="231">
        <v>1.6067592585991901</v>
      </c>
      <c r="S53" s="231">
        <v>0.91103265469817341</v>
      </c>
      <c r="T53" s="231">
        <v>1.0421085736433391</v>
      </c>
      <c r="U53" s="231">
        <v>1.1746686871794969</v>
      </c>
      <c r="V53" s="231">
        <v>0.83540677322857915</v>
      </c>
      <c r="W53" s="231">
        <v>0.81784705727402685</v>
      </c>
      <c r="DA53" s="73" t="s">
        <v>1034</v>
      </c>
    </row>
    <row r="54" spans="1:105" ht="12" customHeight="1" x14ac:dyDescent="0.25">
      <c r="A54" s="64" t="s">
        <v>36</v>
      </c>
      <c r="B54" s="231">
        <v>2.4727813284803192E-3</v>
      </c>
      <c r="C54" s="231">
        <v>2.4535586828268942E-3</v>
      </c>
      <c r="D54" s="231">
        <v>1.9869490925525958E-3</v>
      </c>
      <c r="E54" s="231">
        <v>2.0710547056080968E-3</v>
      </c>
      <c r="F54" s="231">
        <v>1.007777513383162E-2</v>
      </c>
      <c r="G54" s="231">
        <v>4.1835087733097687E-2</v>
      </c>
      <c r="H54" s="231">
        <v>3.8726109732002793E-2</v>
      </c>
      <c r="I54" s="231">
        <v>3.7055901781755398E-3</v>
      </c>
      <c r="J54" s="231">
        <v>2.5222927134954348E-3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0.26834293272491277</v>
      </c>
      <c r="C55" s="231">
        <v>0.32350661944809161</v>
      </c>
      <c r="D55" s="231">
        <v>0.3514690406427175</v>
      </c>
      <c r="E55" s="231">
        <v>0.30835684985234268</v>
      </c>
      <c r="F55" s="231">
        <v>0.35178825585503831</v>
      </c>
      <c r="G55" s="231">
        <v>0.34361208294787882</v>
      </c>
      <c r="H55" s="231">
        <v>0.2273736271776588</v>
      </c>
      <c r="I55" s="231">
        <v>0.1916844156656323</v>
      </c>
      <c r="J55" s="231">
        <v>0.1368579211057866</v>
      </c>
      <c r="K55" s="231">
        <v>0.1332523692487686</v>
      </c>
      <c r="L55" s="231">
        <v>0.14985242985683661</v>
      </c>
      <c r="M55" s="231">
        <v>0.15254764055096429</v>
      </c>
      <c r="N55" s="231">
        <v>0.13187170375586069</v>
      </c>
      <c r="O55" s="231">
        <v>0.116716612332537</v>
      </c>
      <c r="P55" s="231">
        <v>0.16159118155019059</v>
      </c>
      <c r="Q55" s="231">
        <v>0.24555530820012661</v>
      </c>
      <c r="R55" s="231">
        <v>0.2079496704577225</v>
      </c>
      <c r="S55" s="231">
        <v>0.29730394317039788</v>
      </c>
      <c r="T55" s="231">
        <v>0.27035755050630611</v>
      </c>
      <c r="U55" s="231">
        <v>0.27249506235066462</v>
      </c>
      <c r="V55" s="231">
        <v>0.67267389376107301</v>
      </c>
      <c r="W55" s="231">
        <v>0.73542042585767164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1.972713179080273</v>
      </c>
      <c r="W56" s="231">
        <v>2.2504993377146509</v>
      </c>
      <c r="DA56" s="73" t="s">
        <v>1037</v>
      </c>
    </row>
    <row r="57" spans="1:105" ht="12" customHeight="1" x14ac:dyDescent="0.25">
      <c r="A57" s="60" t="s">
        <v>1038</v>
      </c>
      <c r="B57" s="264">
        <v>15.99111981128342</v>
      </c>
      <c r="C57" s="264">
        <v>16.22592639331144</v>
      </c>
      <c r="D57" s="264">
        <v>15.771333075960021</v>
      </c>
      <c r="E57" s="264">
        <v>21.221280574988789</v>
      </c>
      <c r="F57" s="264">
        <v>22.201953687360142</v>
      </c>
      <c r="G57" s="264">
        <v>20.354572733387631</v>
      </c>
      <c r="H57" s="264">
        <v>19.139874936007221</v>
      </c>
      <c r="I57" s="264">
        <v>18.61562626370036</v>
      </c>
      <c r="J57" s="264">
        <v>18.806531691201389</v>
      </c>
      <c r="K57" s="264">
        <v>13.570325777775359</v>
      </c>
      <c r="L57" s="264">
        <v>14.64005682962588</v>
      </c>
      <c r="M57" s="264">
        <v>14.18201583742886</v>
      </c>
      <c r="N57" s="264">
        <v>14.418391174353919</v>
      </c>
      <c r="O57" s="264">
        <v>14.784221746558121</v>
      </c>
      <c r="P57" s="264">
        <v>14.342395136257849</v>
      </c>
      <c r="Q57" s="264">
        <v>14.02229788511946</v>
      </c>
      <c r="R57" s="264">
        <v>15.293444339848429</v>
      </c>
      <c r="S57" s="264">
        <v>15.88331985523484</v>
      </c>
      <c r="T57" s="264">
        <v>14.82211763994018</v>
      </c>
      <c r="U57" s="264">
        <v>14.277367276205821</v>
      </c>
      <c r="V57" s="264">
        <v>12.39319768751654</v>
      </c>
      <c r="W57" s="264">
        <v>11.128964246458921</v>
      </c>
      <c r="DA57" s="72" t="s">
        <v>1039</v>
      </c>
    </row>
    <row r="58" spans="1:105" ht="12" customHeight="1" x14ac:dyDescent="0.25">
      <c r="A58" s="132" t="s">
        <v>1040</v>
      </c>
      <c r="B58" s="318">
        <v>70.59880580849925</v>
      </c>
      <c r="C58" s="318">
        <v>70.047327019508202</v>
      </c>
      <c r="D58" s="318">
        <v>68.198424783260393</v>
      </c>
      <c r="E58" s="318">
        <v>67.38880522338178</v>
      </c>
      <c r="F58" s="318">
        <v>65.050081094630769</v>
      </c>
      <c r="G58" s="318">
        <v>59.55157022329221</v>
      </c>
      <c r="H58" s="318">
        <v>54.396181471632588</v>
      </c>
      <c r="I58" s="318">
        <v>50.975445410630428</v>
      </c>
      <c r="J58" s="318">
        <v>44.782668480145723</v>
      </c>
      <c r="K58" s="318">
        <v>39.199779853294579</v>
      </c>
      <c r="L58" s="318">
        <v>43.440056285360569</v>
      </c>
      <c r="M58" s="318">
        <v>33.941910429004913</v>
      </c>
      <c r="N58" s="318">
        <v>23.801600437282289</v>
      </c>
      <c r="O58" s="318">
        <v>23.64912307724671</v>
      </c>
      <c r="P58" s="318">
        <v>24.217780191388769</v>
      </c>
      <c r="Q58" s="318">
        <v>24.663752842979751</v>
      </c>
      <c r="R58" s="318">
        <v>24.033801414103522</v>
      </c>
      <c r="S58" s="318">
        <v>24.853065029992141</v>
      </c>
      <c r="T58" s="318">
        <v>25.44555900714624</v>
      </c>
      <c r="U58" s="318">
        <v>25.242876494610378</v>
      </c>
      <c r="V58" s="318">
        <v>24.36232663514819</v>
      </c>
      <c r="W58" s="318">
        <v>25.104859828877942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87.769337973926824</v>
      </c>
      <c r="C61" s="225">
        <v>90.07731613401171</v>
      </c>
      <c r="D61" s="225">
        <v>96.751566725888082</v>
      </c>
      <c r="E61" s="225">
        <v>119.19951994689799</v>
      </c>
      <c r="F61" s="225">
        <v>132.16899327193079</v>
      </c>
      <c r="G61" s="225">
        <v>126.0124054707062</v>
      </c>
      <c r="H61" s="225">
        <v>117.63252640728339</v>
      </c>
      <c r="I61" s="225">
        <v>109.4161807555963</v>
      </c>
      <c r="J61" s="225">
        <v>87.889340148184914</v>
      </c>
      <c r="K61" s="225">
        <v>76.781634647190828</v>
      </c>
      <c r="L61" s="225">
        <v>83.634612877032936</v>
      </c>
      <c r="M61" s="225">
        <v>78.866350517515002</v>
      </c>
      <c r="N61" s="225">
        <v>88.432057051251022</v>
      </c>
      <c r="O61" s="225">
        <v>74.532777092533593</v>
      </c>
      <c r="P61" s="225">
        <v>63.693908540242553</v>
      </c>
      <c r="Q61" s="225">
        <v>59.901431981479831</v>
      </c>
      <c r="R61" s="225">
        <v>60.335392736693969</v>
      </c>
      <c r="S61" s="225">
        <v>46.653247567067837</v>
      </c>
      <c r="T61" s="225">
        <v>54.866053290718817</v>
      </c>
      <c r="U61" s="225">
        <v>40.278802364595798</v>
      </c>
      <c r="V61" s="225">
        <v>95.215035315349368</v>
      </c>
      <c r="W61" s="225">
        <v>90.789761405239787</v>
      </c>
      <c r="DA61" s="89" t="s">
        <v>1042</v>
      </c>
    </row>
    <row r="62" spans="1:105" ht="12" customHeight="1" x14ac:dyDescent="0.25">
      <c r="A62" s="55" t="s">
        <v>92</v>
      </c>
      <c r="B62" s="261">
        <v>1.361998646003765</v>
      </c>
      <c r="C62" s="261">
        <v>1.4048045126687121</v>
      </c>
      <c r="D62" s="261">
        <v>1.488228730661822</v>
      </c>
      <c r="E62" s="261">
        <v>1.826861944452</v>
      </c>
      <c r="F62" s="261">
        <v>1.9415323238554261</v>
      </c>
      <c r="G62" s="261">
        <v>1.913866442573976</v>
      </c>
      <c r="H62" s="261">
        <v>1.7918444917418419</v>
      </c>
      <c r="I62" s="261">
        <v>1.6712859122416051</v>
      </c>
      <c r="J62" s="261">
        <v>1.4120957697843231</v>
      </c>
      <c r="K62" s="261">
        <v>1.157354885749196</v>
      </c>
      <c r="L62" s="261">
        <v>1.302527899557899</v>
      </c>
      <c r="M62" s="261">
        <v>1.227465497860956</v>
      </c>
      <c r="N62" s="261">
        <v>1.3882675447197561</v>
      </c>
      <c r="O62" s="261">
        <v>1.180323203148572</v>
      </c>
      <c r="P62" s="261">
        <v>0.9535703877438817</v>
      </c>
      <c r="Q62" s="261">
        <v>0.86707824959259838</v>
      </c>
      <c r="R62" s="261">
        <v>0.9314099402301057</v>
      </c>
      <c r="S62" s="261">
        <v>0.74366091981628535</v>
      </c>
      <c r="T62" s="261">
        <v>0.86230249260315972</v>
      </c>
      <c r="U62" s="261">
        <v>0.6290266325150633</v>
      </c>
      <c r="V62" s="261">
        <v>1.187850454585927</v>
      </c>
      <c r="W62" s="261">
        <v>1.0738318342424109</v>
      </c>
      <c r="DA62" s="67" t="s">
        <v>1043</v>
      </c>
    </row>
    <row r="63" spans="1:105" ht="12" customHeight="1" x14ac:dyDescent="0.25">
      <c r="A63" s="202" t="s">
        <v>93</v>
      </c>
      <c r="B63" s="226">
        <v>10.808917615194151</v>
      </c>
      <c r="C63" s="226">
        <v>11.148628001534069</v>
      </c>
      <c r="D63" s="226">
        <v>11.81068849773594</v>
      </c>
      <c r="E63" s="226">
        <v>14.49810564045192</v>
      </c>
      <c r="F63" s="226">
        <v>15.408137884251399</v>
      </c>
      <c r="G63" s="226">
        <v>15.18857949305893</v>
      </c>
      <c r="H63" s="226">
        <v>14.220204658282359</v>
      </c>
      <c r="I63" s="226">
        <v>13.263443241928281</v>
      </c>
      <c r="J63" s="226">
        <v>11.20649193385521</v>
      </c>
      <c r="K63" s="226">
        <v>9.1848502554024609</v>
      </c>
      <c r="L63" s="226">
        <v>10.33695356388356</v>
      </c>
      <c r="M63" s="226">
        <v>9.7412530334010778</v>
      </c>
      <c r="N63" s="226">
        <v>11.01738945391156</v>
      </c>
      <c r="O63" s="226">
        <v>9.3671284472772616</v>
      </c>
      <c r="P63" s="226">
        <v>7.5676020616131066</v>
      </c>
      <c r="Q63" s="226">
        <v>6.8811943339826467</v>
      </c>
      <c r="R63" s="226">
        <v>7.3917351823066992</v>
      </c>
      <c r="S63" s="226">
        <v>5.9017456731829281</v>
      </c>
      <c r="T63" s="226">
        <v>6.843293588632795</v>
      </c>
      <c r="U63" s="226">
        <v>4.9919998588600114</v>
      </c>
      <c r="V63" s="226">
        <v>9.4268652472322021</v>
      </c>
      <c r="W63" s="226">
        <v>8.5220054094436666</v>
      </c>
      <c r="DA63" s="174" t="s">
        <v>1044</v>
      </c>
    </row>
    <row r="64" spans="1:105" ht="12" customHeight="1" x14ac:dyDescent="0.25">
      <c r="A64" s="202" t="s">
        <v>94</v>
      </c>
      <c r="B64" s="226">
        <v>12.099308398866089</v>
      </c>
      <c r="C64" s="226">
        <v>12.47957410880608</v>
      </c>
      <c r="D64" s="226">
        <v>13.22067274674856</v>
      </c>
      <c r="E64" s="226">
        <v>16.228919267233859</v>
      </c>
      <c r="F64" s="226">
        <v>17.247593029273109</v>
      </c>
      <c r="G64" s="226">
        <v>17.001823306422931</v>
      </c>
      <c r="H64" s="226">
        <v>15.91784189507489</v>
      </c>
      <c r="I64" s="226">
        <v>14.84686033589165</v>
      </c>
      <c r="J64" s="226">
        <v>12.544345956205531</v>
      </c>
      <c r="K64" s="226">
        <v>10.28135654224082</v>
      </c>
      <c r="L64" s="226">
        <v>11.571000309815821</v>
      </c>
      <c r="M64" s="226">
        <v>10.904183826586831</v>
      </c>
      <c r="N64" s="226">
        <v>12.33266803383777</v>
      </c>
      <c r="O64" s="226">
        <v>10.48539547901472</v>
      </c>
      <c r="P64" s="226">
        <v>8.4710379376600713</v>
      </c>
      <c r="Q64" s="226">
        <v>7.7026854457980383</v>
      </c>
      <c r="R64" s="226">
        <v>8.2741757091161841</v>
      </c>
      <c r="S64" s="226">
        <v>6.6063081923333939</v>
      </c>
      <c r="T64" s="226">
        <v>7.6602600316298233</v>
      </c>
      <c r="U64" s="226">
        <v>5.5879550543098873</v>
      </c>
      <c r="V64" s="226">
        <v>10.55226378083249</v>
      </c>
      <c r="W64" s="226">
        <v>9.5393799172565892</v>
      </c>
      <c r="DA64" s="174" t="s">
        <v>1045</v>
      </c>
    </row>
    <row r="65" spans="1:105" ht="12" customHeight="1" x14ac:dyDescent="0.25">
      <c r="A65" s="202" t="s">
        <v>95</v>
      </c>
      <c r="B65" s="226">
        <v>19.478859062014319</v>
      </c>
      <c r="C65" s="226">
        <v>20.091054563265619</v>
      </c>
      <c r="D65" s="226">
        <v>21.284160437059612</v>
      </c>
      <c r="E65" s="226">
        <v>26.127181878005761</v>
      </c>
      <c r="F65" s="226">
        <v>27.767160130216769</v>
      </c>
      <c r="G65" s="226">
        <v>27.371491746926559</v>
      </c>
      <c r="H65" s="226">
        <v>25.626373725183221</v>
      </c>
      <c r="I65" s="226">
        <v>23.902184361491852</v>
      </c>
      <c r="J65" s="226">
        <v>20.195331737223629</v>
      </c>
      <c r="K65" s="226">
        <v>16.552110951349611</v>
      </c>
      <c r="L65" s="226">
        <v>18.628327901993899</v>
      </c>
      <c r="M65" s="226">
        <v>17.554809989328511</v>
      </c>
      <c r="N65" s="226">
        <v>19.85454825767135</v>
      </c>
      <c r="O65" s="226">
        <v>16.880596312790139</v>
      </c>
      <c r="P65" s="226">
        <v>13.637651728269089</v>
      </c>
      <c r="Q65" s="226">
        <v>12.400669464032349</v>
      </c>
      <c r="R65" s="226">
        <v>13.320720257640589</v>
      </c>
      <c r="S65" s="226">
        <v>10.63559518912276</v>
      </c>
      <c r="T65" s="226">
        <v>12.332368149941731</v>
      </c>
      <c r="U65" s="226">
        <v>8.9961331143500409</v>
      </c>
      <c r="V65" s="226">
        <v>16.988248600333009</v>
      </c>
      <c r="W65" s="226">
        <v>15.357591592976091</v>
      </c>
      <c r="DA65" s="174" t="s">
        <v>1046</v>
      </c>
    </row>
    <row r="66" spans="1:105" ht="12" customHeight="1" x14ac:dyDescent="0.25">
      <c r="A66" s="56" t="s">
        <v>96</v>
      </c>
      <c r="B66" s="262">
        <v>3.5516678627529892</v>
      </c>
      <c r="C66" s="262">
        <v>3.699472412458821</v>
      </c>
      <c r="D66" s="262">
        <v>3.867281854323918</v>
      </c>
      <c r="E66" s="262">
        <v>4.7613247472496161</v>
      </c>
      <c r="F66" s="262">
        <v>4.9888223034548966</v>
      </c>
      <c r="G66" s="262">
        <v>4.8902433619783174</v>
      </c>
      <c r="H66" s="262">
        <v>4.5193077024087884</v>
      </c>
      <c r="I66" s="262">
        <v>4.1940559292700996</v>
      </c>
      <c r="J66" s="262">
        <v>3.675823323114809</v>
      </c>
      <c r="K66" s="262">
        <v>2.94079305970063</v>
      </c>
      <c r="L66" s="262">
        <v>3.3164059272022621</v>
      </c>
      <c r="M66" s="262">
        <v>3.1292688748778938</v>
      </c>
      <c r="N66" s="262">
        <v>3.522705173155563</v>
      </c>
      <c r="O66" s="262">
        <v>2.999637369031031</v>
      </c>
      <c r="P66" s="262">
        <v>2.345433180072114</v>
      </c>
      <c r="Q66" s="262">
        <v>2.1365855252790609</v>
      </c>
      <c r="R66" s="262">
        <v>2.3500557299345708</v>
      </c>
      <c r="S66" s="262">
        <v>1.95131864679017</v>
      </c>
      <c r="T66" s="262">
        <v>2.2360449511456468</v>
      </c>
      <c r="U66" s="262">
        <v>1.6201750159006869</v>
      </c>
      <c r="V66" s="262">
        <v>3.104307915563798</v>
      </c>
      <c r="W66" s="262">
        <v>2.8151750371240549</v>
      </c>
      <c r="DA66" s="68" t="s">
        <v>1047</v>
      </c>
    </row>
    <row r="67" spans="1:105" ht="12" customHeight="1" x14ac:dyDescent="0.25">
      <c r="A67" s="37" t="s">
        <v>160</v>
      </c>
      <c r="B67" s="228">
        <v>2.33086581216034E-2</v>
      </c>
      <c r="C67" s="228">
        <v>1.554184106555858E-2</v>
      </c>
      <c r="D67" s="228">
        <v>2.9006953262499729E-2</v>
      </c>
      <c r="E67" s="228">
        <v>5.6470116784517708E-2</v>
      </c>
      <c r="F67" s="228">
        <v>7.6735918219032612E-2</v>
      </c>
      <c r="G67" s="228">
        <v>2.9995402875491819E-2</v>
      </c>
      <c r="H67" s="228">
        <v>3.1158285807829509E-2</v>
      </c>
      <c r="I67" s="228">
        <v>2.3796672318192581E-2</v>
      </c>
      <c r="J67" s="228">
        <v>1.277755752346469E-2</v>
      </c>
      <c r="K67" s="228">
        <v>2.4582921410456569E-2</v>
      </c>
      <c r="L67" s="228">
        <v>2.742225268148302E-2</v>
      </c>
      <c r="M67" s="228">
        <v>2.5154723886552509E-2</v>
      </c>
      <c r="N67" s="228">
        <v>2.5618000392164691E-2</v>
      </c>
      <c r="O67" s="228">
        <v>1.7827673166829261E-2</v>
      </c>
      <c r="P67" s="228">
        <v>2.0109005209793342E-2</v>
      </c>
      <c r="Q67" s="228">
        <v>1.9247735642900641E-2</v>
      </c>
      <c r="R67" s="228">
        <v>8.9388667866402947E-3</v>
      </c>
      <c r="S67" s="228">
        <v>4.3608348172716367E-3</v>
      </c>
      <c r="T67" s="228">
        <v>5.8167761240494236E-3</v>
      </c>
      <c r="U67" s="228">
        <v>4.6968190732986992E-3</v>
      </c>
      <c r="V67" s="228">
        <v>2.8886744416991812E-2</v>
      </c>
      <c r="W67" s="228">
        <v>2.917641090321256E-2</v>
      </c>
      <c r="DA67" s="69" t="s">
        <v>1048</v>
      </c>
    </row>
    <row r="68" spans="1:105" ht="12" customHeight="1" x14ac:dyDescent="0.25">
      <c r="A68" s="37" t="s">
        <v>162</v>
      </c>
      <c r="B68" s="228">
        <v>7.4212763814178573E-2</v>
      </c>
      <c r="C68" s="228">
        <v>6.3972743140020411E-2</v>
      </c>
      <c r="D68" s="228">
        <v>9.1963470198107647E-2</v>
      </c>
      <c r="E68" s="228">
        <v>9.8406793626696035E-2</v>
      </c>
      <c r="F68" s="228">
        <v>0.22259260440256401</v>
      </c>
      <c r="G68" s="228">
        <v>0.20020869764735469</v>
      </c>
      <c r="H68" s="228">
        <v>0.21726816281635941</v>
      </c>
      <c r="I68" s="228">
        <v>0.21720995545633101</v>
      </c>
      <c r="J68" s="228">
        <v>6.0975705069495401E-2</v>
      </c>
      <c r="K68" s="228">
        <v>0.13992672001171061</v>
      </c>
      <c r="L68" s="228">
        <v>0.1024843955994048</v>
      </c>
      <c r="M68" s="228">
        <v>9.6711277044839714E-2</v>
      </c>
      <c r="N68" s="228">
        <v>0.1098301015422138</v>
      </c>
      <c r="O68" s="228">
        <v>8.4936460948427661E-2</v>
      </c>
      <c r="P68" s="228">
        <v>0.18102057404057029</v>
      </c>
      <c r="Q68" s="228">
        <v>0.21790105108488861</v>
      </c>
      <c r="R68" s="228">
        <v>0.100830518444227</v>
      </c>
      <c r="S68" s="228">
        <v>2.8337194483688689E-2</v>
      </c>
      <c r="T68" s="228">
        <v>5.0747681362117637E-2</v>
      </c>
      <c r="U68" s="228">
        <v>4.612692414366111E-2</v>
      </c>
      <c r="V68" s="228">
        <v>0.2903322966743157</v>
      </c>
      <c r="W68" s="228">
        <v>0.34722326235204393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3.4541464408172069</v>
      </c>
      <c r="C71" s="228">
        <v>3.6199578282532419</v>
      </c>
      <c r="D71" s="228">
        <v>3.7463114308633099</v>
      </c>
      <c r="E71" s="228">
        <v>4.6064478368384023</v>
      </c>
      <c r="F71" s="228">
        <v>4.6894937808332999</v>
      </c>
      <c r="G71" s="228">
        <v>4.66003926145547</v>
      </c>
      <c r="H71" s="228">
        <v>4.2708812537845997</v>
      </c>
      <c r="I71" s="228">
        <v>3.953049301495577</v>
      </c>
      <c r="J71" s="228">
        <v>3.6020700605218492</v>
      </c>
      <c r="K71" s="228">
        <v>2.7762834182784628</v>
      </c>
      <c r="L71" s="228">
        <v>3.186499278921374</v>
      </c>
      <c r="M71" s="228">
        <v>3.0074028739465022</v>
      </c>
      <c r="N71" s="228">
        <v>3.3872570712211849</v>
      </c>
      <c r="O71" s="228">
        <v>2.8968732349157742</v>
      </c>
      <c r="P71" s="228">
        <v>2.1443036008217509</v>
      </c>
      <c r="Q71" s="228">
        <v>1.899436738551272</v>
      </c>
      <c r="R71" s="228">
        <v>2.240286344703704</v>
      </c>
      <c r="S71" s="228">
        <v>1.91862061748921</v>
      </c>
      <c r="T71" s="228">
        <v>2.1794804936594798</v>
      </c>
      <c r="U71" s="228">
        <v>1.5693512726837271</v>
      </c>
      <c r="V71" s="228">
        <v>2.78508887447249</v>
      </c>
      <c r="W71" s="228">
        <v>2.4387753638687979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17.936916724629146</v>
      </c>
      <c r="C72" s="263">
        <f t="shared" si="2"/>
        <v>17.89124457803004</v>
      </c>
      <c r="D72" s="263">
        <f t="shared" si="2"/>
        <v>20.356914943737856</v>
      </c>
      <c r="E72" s="263">
        <f t="shared" si="2"/>
        <v>25.712036597370414</v>
      </c>
      <c r="F72" s="263">
        <f t="shared" si="2"/>
        <v>32.29120795641775</v>
      </c>
      <c r="G72" s="263">
        <f t="shared" si="2"/>
        <v>28.239538564089145</v>
      </c>
      <c r="H72" s="263">
        <f t="shared" si="2"/>
        <v>26.354298666544342</v>
      </c>
      <c r="I72" s="263">
        <f t="shared" si="2"/>
        <v>24.427378772741996</v>
      </c>
      <c r="J72" s="263">
        <f t="shared" si="2"/>
        <v>15.914564008171524</v>
      </c>
      <c r="K72" s="263">
        <f t="shared" si="2"/>
        <v>17.668701726964038</v>
      </c>
      <c r="L72" s="263">
        <f t="shared" si="2"/>
        <v>17.341762679520794</v>
      </c>
      <c r="M72" s="263">
        <f t="shared" si="2"/>
        <v>16.414824077900487</v>
      </c>
      <c r="N72" s="263">
        <f t="shared" si="2"/>
        <v>18.026951095430572</v>
      </c>
      <c r="O72" s="263">
        <f t="shared" si="2"/>
        <v>14.678028778659767</v>
      </c>
      <c r="P72" s="263">
        <f t="shared" si="2"/>
        <v>15.14595351019215</v>
      </c>
      <c r="Q72" s="263">
        <f t="shared" si="2"/>
        <v>15.334075168822674</v>
      </c>
      <c r="R72" s="263">
        <f t="shared" si="2"/>
        <v>12.930672947550601</v>
      </c>
      <c r="S72" s="263">
        <f t="shared" si="2"/>
        <v>8.332757582596809</v>
      </c>
      <c r="T72" s="263">
        <f t="shared" si="2"/>
        <v>10.704547845104072</v>
      </c>
      <c r="U72" s="263">
        <f t="shared" si="2"/>
        <v>8.1577581975133171</v>
      </c>
      <c r="V72" s="263">
        <f t="shared" si="2"/>
        <v>31.274709940132571</v>
      </c>
      <c r="W72" s="263">
        <f t="shared" si="2"/>
        <v>32.162138753642573</v>
      </c>
      <c r="DA72" s="70"/>
    </row>
    <row r="73" spans="1:105" ht="12" customHeight="1" x14ac:dyDescent="0.25">
      <c r="A73" s="60" t="s">
        <v>1054</v>
      </c>
      <c r="B73" s="264">
        <v>17.879164803854611</v>
      </c>
      <c r="C73" s="264">
        <v>17.831677588622671</v>
      </c>
      <c r="D73" s="264">
        <v>20.293810572819609</v>
      </c>
      <c r="E73" s="264">
        <v>25.63457338799677</v>
      </c>
      <c r="F73" s="264">
        <v>32.208882455377427</v>
      </c>
      <c r="G73" s="264">
        <v>28.158386160972679</v>
      </c>
      <c r="H73" s="264">
        <v>26.278320278877811</v>
      </c>
      <c r="I73" s="264">
        <v>24.356512350166192</v>
      </c>
      <c r="J73" s="264">
        <v>15.854687852448521</v>
      </c>
      <c r="K73" s="264">
        <v>17.61962717915452</v>
      </c>
      <c r="L73" s="264">
        <v>17.286532457168811</v>
      </c>
      <c r="M73" s="264">
        <v>16.36277667653637</v>
      </c>
      <c r="N73" s="264">
        <v>17.968085312052771</v>
      </c>
      <c r="O73" s="264">
        <v>14.62798032059662</v>
      </c>
      <c r="P73" s="264">
        <v>15.10551990062322</v>
      </c>
      <c r="Q73" s="264">
        <v>15.29730902773823</v>
      </c>
      <c r="R73" s="264">
        <v>12.89117899266701</v>
      </c>
      <c r="S73" s="264">
        <v>8.3012246242856076</v>
      </c>
      <c r="T73" s="264">
        <v>10.667984207260069</v>
      </c>
      <c r="U73" s="264">
        <v>8.1310860004794421</v>
      </c>
      <c r="V73" s="264">
        <v>31.224342309043859</v>
      </c>
      <c r="W73" s="264">
        <v>32.116605778115542</v>
      </c>
      <c r="DA73" s="72" t="s">
        <v>1055</v>
      </c>
    </row>
    <row r="74" spans="1:105" ht="12" customHeight="1" x14ac:dyDescent="0.25">
      <c r="A74" s="64" t="s">
        <v>30</v>
      </c>
      <c r="B74" s="231">
        <v>0.29105159038129852</v>
      </c>
      <c r="C74" s="231">
        <v>0.98596367487605019</v>
      </c>
      <c r="D74" s="231">
        <v>0.79192872777691492</v>
      </c>
      <c r="E74" s="231">
        <v>1.134223287785298</v>
      </c>
      <c r="F74" s="231">
        <v>0.92661358148154294</v>
      </c>
      <c r="G74" s="231">
        <v>0.67123888957977729</v>
      </c>
      <c r="H74" s="231">
        <v>0.82568393573055376</v>
      </c>
      <c r="I74" s="231">
        <v>0.57465344659677331</v>
      </c>
      <c r="J74" s="231">
        <v>0.68239669546552739</v>
      </c>
      <c r="K74" s="231">
        <v>0.75764389306003133</v>
      </c>
      <c r="L74" s="231">
        <v>0.68621908413094834</v>
      </c>
      <c r="M74" s="231">
        <v>0.73424092471214553</v>
      </c>
      <c r="N74" s="231">
        <v>0.58984301617168</v>
      </c>
      <c r="O74" s="231">
        <v>0.62222472949991625</v>
      </c>
      <c r="P74" s="231">
        <v>0.31759513732041927</v>
      </c>
      <c r="Q74" s="231">
        <v>0.17666740884924351</v>
      </c>
      <c r="R74" s="231">
        <v>0.1842740315247933</v>
      </c>
      <c r="S74" s="231">
        <v>0.1840669366953798</v>
      </c>
      <c r="T74" s="231">
        <v>0.21207950695954081</v>
      </c>
      <c r="U74" s="231">
        <v>0.1593284001994095</v>
      </c>
      <c r="V74" s="231">
        <v>0.2203753325230185</v>
      </c>
      <c r="W74" s="231">
        <v>7.1739225001956744E-2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4.2791673772707766</v>
      </c>
      <c r="H76" s="231">
        <v>2.4086339279654361</v>
      </c>
      <c r="I76" s="231">
        <v>2.2405281808644228</v>
      </c>
      <c r="J76" s="231">
        <v>2.822356337954997</v>
      </c>
      <c r="K76" s="231">
        <v>2.83156777632969</v>
      </c>
      <c r="L76" s="231">
        <v>1.5581652695460599</v>
      </c>
      <c r="M76" s="231">
        <v>1.9264505061957089</v>
      </c>
      <c r="N76" s="231">
        <v>2.0717977239952998</v>
      </c>
      <c r="O76" s="231">
        <v>1.4789109512751639</v>
      </c>
      <c r="P76" s="231">
        <v>1.194303280762715</v>
      </c>
      <c r="Q76" s="231">
        <v>1.816270519070047</v>
      </c>
      <c r="R76" s="231">
        <v>1.214345392855996</v>
      </c>
      <c r="S76" s="231">
        <v>1.369132824092131</v>
      </c>
      <c r="T76" s="231">
        <v>1.818822128952617</v>
      </c>
      <c r="U76" s="231">
        <v>1.550026341339956</v>
      </c>
      <c r="V76" s="231">
        <v>1.467639612239888</v>
      </c>
      <c r="W76" s="231">
        <v>1.3965056452318421</v>
      </c>
      <c r="DA76" s="73" t="s">
        <v>1058</v>
      </c>
    </row>
    <row r="77" spans="1:105" ht="12" customHeight="1" x14ac:dyDescent="0.25">
      <c r="A77" s="64" t="s">
        <v>160</v>
      </c>
      <c r="B77" s="231">
        <v>2.3004985026334248</v>
      </c>
      <c r="C77" s="231">
        <v>1.6538342134360691</v>
      </c>
      <c r="D77" s="231">
        <v>2.6465308655500599</v>
      </c>
      <c r="E77" s="231">
        <v>4.475685451787176</v>
      </c>
      <c r="F77" s="231">
        <v>4.0718453420549814</v>
      </c>
      <c r="G77" s="231">
        <v>2.1462853388948302</v>
      </c>
      <c r="H77" s="231">
        <v>2.2556847200364758</v>
      </c>
      <c r="I77" s="231">
        <v>1.7390514031162989</v>
      </c>
      <c r="J77" s="231">
        <v>1.662726620795494</v>
      </c>
      <c r="K77" s="231">
        <v>1.631653197635659</v>
      </c>
      <c r="L77" s="231">
        <v>2.517683401459434</v>
      </c>
      <c r="M77" s="231">
        <v>2.2506932606051788</v>
      </c>
      <c r="N77" s="231">
        <v>2.3612105847281439</v>
      </c>
      <c r="O77" s="231">
        <v>1.8295248694306741</v>
      </c>
      <c r="P77" s="231">
        <v>1.2102196066203641</v>
      </c>
      <c r="Q77" s="231">
        <v>0.92549536584654957</v>
      </c>
      <c r="R77" s="231">
        <v>0.73507325056728734</v>
      </c>
      <c r="S77" s="231">
        <v>0.59609459709668544</v>
      </c>
      <c r="T77" s="231">
        <v>0.61790551833213614</v>
      </c>
      <c r="U77" s="231">
        <v>0.46254558931164669</v>
      </c>
      <c r="V77" s="231">
        <v>0.66023501202045098</v>
      </c>
      <c r="W77" s="231">
        <v>0.53226496790320155</v>
      </c>
      <c r="DA77" s="73" t="s">
        <v>1059</v>
      </c>
    </row>
    <row r="78" spans="1:105" ht="12" customHeight="1" x14ac:dyDescent="0.25">
      <c r="A78" s="64" t="s">
        <v>70</v>
      </c>
      <c r="B78" s="231">
        <v>5.8792421257022314</v>
      </c>
      <c r="C78" s="231">
        <v>5.8117678611714014</v>
      </c>
      <c r="D78" s="231">
        <v>5.4690496410949656</v>
      </c>
      <c r="E78" s="231">
        <v>9.7911582962662482</v>
      </c>
      <c r="F78" s="231">
        <v>12.64151655874636</v>
      </c>
      <c r="G78" s="231">
        <v>3.3087505049353978</v>
      </c>
      <c r="H78" s="231">
        <v>2.9527691322318219</v>
      </c>
      <c r="I78" s="231">
        <v>2.4590697987535042</v>
      </c>
      <c r="J78" s="231">
        <v>1.806067488709489</v>
      </c>
      <c r="K78" s="231">
        <v>2.1363641903183992</v>
      </c>
      <c r="L78" s="231">
        <v>1.947689907996504</v>
      </c>
      <c r="M78" s="231">
        <v>1.6423651617484289</v>
      </c>
      <c r="N78" s="231">
        <v>1.716732924506128</v>
      </c>
      <c r="O78" s="231">
        <v>1.1660130720840309</v>
      </c>
      <c r="P78" s="231">
        <v>0.63070424332618757</v>
      </c>
      <c r="Q78" s="231">
        <v>0.72259325784791906</v>
      </c>
      <c r="R78" s="231">
        <v>0.64888346471184177</v>
      </c>
      <c r="S78" s="231">
        <v>0.33644981802092822</v>
      </c>
      <c r="T78" s="231">
        <v>0.40794907027047389</v>
      </c>
      <c r="U78" s="231">
        <v>0.36168609034600618</v>
      </c>
      <c r="V78" s="231">
        <v>1.2252200684241881</v>
      </c>
      <c r="W78" s="231">
        <v>0.65357423111157709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0.30147615669762529</v>
      </c>
      <c r="H79" s="231">
        <v>0</v>
      </c>
      <c r="I79" s="231">
        <v>2.4362112309735222E-3</v>
      </c>
      <c r="J79" s="231">
        <v>2.2440754185411162E-3</v>
      </c>
      <c r="K79" s="231">
        <v>5.13586163024694E-3</v>
      </c>
      <c r="L79" s="231">
        <v>1.0779861035692751E-3</v>
      </c>
      <c r="M79" s="231">
        <v>0</v>
      </c>
      <c r="N79" s="231">
        <v>1.6296548633079071E-4</v>
      </c>
      <c r="O79" s="231">
        <v>1.29527825555613E-3</v>
      </c>
      <c r="P79" s="231">
        <v>4.5173485067789501E-4</v>
      </c>
      <c r="Q79" s="231">
        <v>0</v>
      </c>
      <c r="R79" s="231">
        <v>0.74385002692475932</v>
      </c>
      <c r="S79" s="231">
        <v>0.67792661754969652</v>
      </c>
      <c r="T79" s="231">
        <v>0.82183319110185726</v>
      </c>
      <c r="U79" s="231">
        <v>1.1157640312454899E-3</v>
      </c>
      <c r="V79" s="231">
        <v>2.1152466446451431E-3</v>
      </c>
      <c r="W79" s="231">
        <v>1.5803143145433139E-3</v>
      </c>
      <c r="DA79" s="73" t="s">
        <v>1061</v>
      </c>
    </row>
    <row r="80" spans="1:105" ht="12" customHeight="1" x14ac:dyDescent="0.25">
      <c r="A80" s="64" t="s">
        <v>162</v>
      </c>
      <c r="B80" s="231">
        <v>7.3245894783007621</v>
      </c>
      <c r="C80" s="231">
        <v>6.8074503455566528</v>
      </c>
      <c r="D80" s="231">
        <v>8.3905455419557224</v>
      </c>
      <c r="E80" s="231">
        <v>7.7994854565765737</v>
      </c>
      <c r="F80" s="231">
        <v>11.81145258241876</v>
      </c>
      <c r="G80" s="231">
        <v>14.3256949827749</v>
      </c>
      <c r="H80" s="231">
        <v>15.72899350233539</v>
      </c>
      <c r="I80" s="231">
        <v>15.873617653606919</v>
      </c>
      <c r="J80" s="231">
        <v>7.9346876626960769</v>
      </c>
      <c r="K80" s="231">
        <v>9.2874185427230245</v>
      </c>
      <c r="L80" s="231">
        <v>9.4092657049817987</v>
      </c>
      <c r="M80" s="231">
        <v>8.6531428629874281</v>
      </c>
      <c r="N80" s="231">
        <v>10.123038266583791</v>
      </c>
      <c r="O80" s="231">
        <v>8.7164133071334025</v>
      </c>
      <c r="P80" s="231">
        <v>10.894355320912609</v>
      </c>
      <c r="Q80" s="231">
        <v>10.477409744898461</v>
      </c>
      <c r="R80" s="231">
        <v>8.2916345794476509</v>
      </c>
      <c r="S80" s="231">
        <v>3.873489649666003</v>
      </c>
      <c r="T80" s="231">
        <v>5.3908336314624439</v>
      </c>
      <c r="U80" s="231">
        <v>4.5426074494665709</v>
      </c>
      <c r="V80" s="231">
        <v>6.6358307678291766</v>
      </c>
      <c r="W80" s="231">
        <v>6.3343904500161123</v>
      </c>
      <c r="DA80" s="73" t="s">
        <v>1062</v>
      </c>
    </row>
    <row r="81" spans="1:105" ht="12" customHeight="1" x14ac:dyDescent="0.25">
      <c r="A81" s="64" t="s">
        <v>36</v>
      </c>
      <c r="B81" s="231">
        <v>1.902673918756825E-2</v>
      </c>
      <c r="C81" s="231">
        <v>1.936486837670864E-2</v>
      </c>
      <c r="D81" s="231">
        <v>1.684060939441917E-2</v>
      </c>
      <c r="E81" s="231">
        <v>1.6238844367167399E-2</v>
      </c>
      <c r="F81" s="231">
        <v>7.6793627782879598E-2</v>
      </c>
      <c r="G81" s="231">
        <v>0.33926045877270278</v>
      </c>
      <c r="H81" s="231">
        <v>0.30657182671379241</v>
      </c>
      <c r="I81" s="231">
        <v>2.782474756188032E-2</v>
      </c>
      <c r="J81" s="231">
        <v>1.7086868669094792E-2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2.064756367649323</v>
      </c>
      <c r="C82" s="231">
        <v>2.553296625205788</v>
      </c>
      <c r="D82" s="231">
        <v>2.978915187047531</v>
      </c>
      <c r="E82" s="231">
        <v>2.4177820512143118</v>
      </c>
      <c r="F82" s="231">
        <v>2.6806607628929049</v>
      </c>
      <c r="G82" s="231">
        <v>2.786512452046666</v>
      </c>
      <c r="H82" s="231">
        <v>1.79998323386434</v>
      </c>
      <c r="I82" s="231">
        <v>1.439330908435416</v>
      </c>
      <c r="J82" s="231">
        <v>0.92712210273930373</v>
      </c>
      <c r="K82" s="231">
        <v>0.96984371745746634</v>
      </c>
      <c r="L82" s="231">
        <v>1.166431102950493</v>
      </c>
      <c r="M82" s="231">
        <v>1.155883960287486</v>
      </c>
      <c r="N82" s="231">
        <v>1.1052998305813939</v>
      </c>
      <c r="O82" s="231">
        <v>0.81359811291787842</v>
      </c>
      <c r="P82" s="231">
        <v>0.85789057683024894</v>
      </c>
      <c r="Q82" s="231">
        <v>1.1788727312260039</v>
      </c>
      <c r="R82" s="231">
        <v>1.073118246634676</v>
      </c>
      <c r="S82" s="231">
        <v>1.2640641811647839</v>
      </c>
      <c r="T82" s="231">
        <v>1.398561160181006</v>
      </c>
      <c r="U82" s="231">
        <v>1.053776365784608</v>
      </c>
      <c r="V82" s="231">
        <v>5.3432055664143361</v>
      </c>
      <c r="W82" s="231">
        <v>5.6959795610522894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15.66972070294816</v>
      </c>
      <c r="W83" s="231">
        <v>17.430571383484018</v>
      </c>
      <c r="DA83" s="73" t="s">
        <v>1065</v>
      </c>
    </row>
    <row r="84" spans="1:105" ht="12" customHeight="1" x14ac:dyDescent="0.25">
      <c r="A84" s="60" t="s">
        <v>1066</v>
      </c>
      <c r="B84" s="264">
        <v>5.7751920774536253E-2</v>
      </c>
      <c r="C84" s="264">
        <v>5.9566989407366981E-2</v>
      </c>
      <c r="D84" s="264">
        <v>6.3104370918245833E-2</v>
      </c>
      <c r="E84" s="264">
        <v>7.7463209373642483E-2</v>
      </c>
      <c r="F84" s="264">
        <v>8.2325501040321769E-2</v>
      </c>
      <c r="G84" s="264">
        <v>8.1152403116464128E-2</v>
      </c>
      <c r="H84" s="264">
        <v>7.5978387666530742E-2</v>
      </c>
      <c r="I84" s="264">
        <v>7.0866422575804042E-2</v>
      </c>
      <c r="J84" s="264">
        <v>5.987615572300399E-2</v>
      </c>
      <c r="K84" s="264">
        <v>4.9074547809517588E-2</v>
      </c>
      <c r="L84" s="264">
        <v>5.5230222351985298E-2</v>
      </c>
      <c r="M84" s="264">
        <v>5.2047401364117563E-2</v>
      </c>
      <c r="N84" s="264">
        <v>5.8865783377800573E-2</v>
      </c>
      <c r="O84" s="264">
        <v>5.004845806314754E-2</v>
      </c>
      <c r="P84" s="264">
        <v>4.0433609568930683E-2</v>
      </c>
      <c r="Q84" s="264">
        <v>3.6766141084443399E-2</v>
      </c>
      <c r="R84" s="264">
        <v>3.9493954883590907E-2</v>
      </c>
      <c r="S84" s="264">
        <v>3.1532958311200947E-2</v>
      </c>
      <c r="T84" s="264">
        <v>3.6563637844002052E-2</v>
      </c>
      <c r="U84" s="264">
        <v>2.6672197033874911E-2</v>
      </c>
      <c r="V84" s="264">
        <v>5.0367631088712332E-2</v>
      </c>
      <c r="W84" s="264">
        <v>4.553297552703383E-2</v>
      </c>
      <c r="DA84" s="72" t="s">
        <v>1067</v>
      </c>
    </row>
    <row r="85" spans="1:105" ht="12" customHeight="1" x14ac:dyDescent="0.25">
      <c r="A85" s="57" t="s">
        <v>1012</v>
      </c>
      <c r="B85" s="263">
        <v>14.575194844649699</v>
      </c>
      <c r="C85" s="263">
        <v>15.148111454596689</v>
      </c>
      <c r="D85" s="263">
        <v>16.024894567500329</v>
      </c>
      <c r="E85" s="263">
        <v>19.294775972341789</v>
      </c>
      <c r="F85" s="263">
        <v>21.09532752200094</v>
      </c>
      <c r="G85" s="263">
        <v>20.297177301899051</v>
      </c>
      <c r="H85" s="263">
        <v>18.863282899153351</v>
      </c>
      <c r="I85" s="263">
        <v>17.502994737975801</v>
      </c>
      <c r="J85" s="263">
        <v>14.773518178143821</v>
      </c>
      <c r="K85" s="263">
        <v>12.276329223745529</v>
      </c>
      <c r="L85" s="263">
        <v>13.60380678477337</v>
      </c>
      <c r="M85" s="263">
        <v>12.791052988764109</v>
      </c>
      <c r="N85" s="263">
        <v>14.28813096240358</v>
      </c>
      <c r="O85" s="263">
        <v>12.15304381627702</v>
      </c>
      <c r="P85" s="263">
        <v>10.112380015923771</v>
      </c>
      <c r="Q85" s="263">
        <v>9.5811304483481106</v>
      </c>
      <c r="R85" s="263">
        <v>9.7880604147039456</v>
      </c>
      <c r="S85" s="263">
        <v>8.1725826472806666</v>
      </c>
      <c r="T85" s="263">
        <v>9.2384604709468299</v>
      </c>
      <c r="U85" s="263">
        <v>6.661211483876321</v>
      </c>
      <c r="V85" s="263">
        <v>15.426871660561931</v>
      </c>
      <c r="W85" s="263">
        <v>14.67058734729204</v>
      </c>
      <c r="DA85" s="70" t="s">
        <v>1068</v>
      </c>
    </row>
    <row r="86" spans="1:105" ht="12" customHeight="1" x14ac:dyDescent="0.25">
      <c r="A86" s="60" t="s">
        <v>1014</v>
      </c>
      <c r="B86" s="264">
        <v>4.61486075921907</v>
      </c>
      <c r="C86" s="264">
        <v>4.2980092120721407</v>
      </c>
      <c r="D86" s="264">
        <v>5.3847543320788311</v>
      </c>
      <c r="E86" s="264">
        <v>7.4970415107331219</v>
      </c>
      <c r="F86" s="264">
        <v>11.434318697437741</v>
      </c>
      <c r="G86" s="264">
        <v>8.6434440233647614</v>
      </c>
      <c r="H86" s="264">
        <v>8.2765354828710969</v>
      </c>
      <c r="I86" s="264">
        <v>7.7370281333349098</v>
      </c>
      <c r="J86" s="264">
        <v>3.564936038541588</v>
      </c>
      <c r="K86" s="264">
        <v>5.826196253556164</v>
      </c>
      <c r="L86" s="264">
        <v>4.8326388303106036</v>
      </c>
      <c r="M86" s="264">
        <v>4.618560560233357</v>
      </c>
      <c r="N86" s="264">
        <v>5.0108258296877608</v>
      </c>
      <c r="O86" s="264">
        <v>3.8554178521758722</v>
      </c>
      <c r="P86" s="264">
        <v>5.3061151197803857</v>
      </c>
      <c r="Q86" s="264">
        <v>5.8176985978228917</v>
      </c>
      <c r="R86" s="264">
        <v>3.674801512104021</v>
      </c>
      <c r="S86" s="264">
        <v>1.594928363883785</v>
      </c>
      <c r="T86" s="264">
        <v>2.4697210526659621</v>
      </c>
      <c r="U86" s="264">
        <v>2.0920278396637331</v>
      </c>
      <c r="V86" s="264">
        <v>9.5021757069099539</v>
      </c>
      <c r="W86" s="264">
        <v>9.8132767812011572</v>
      </c>
      <c r="DA86" s="72" t="s">
        <v>1069</v>
      </c>
    </row>
    <row r="87" spans="1:105" ht="12" customHeight="1" x14ac:dyDescent="0.25">
      <c r="A87" s="59" t="s">
        <v>30</v>
      </c>
      <c r="B87" s="232">
        <v>8.5035144393665163E-2</v>
      </c>
      <c r="C87" s="232">
        <v>0.27771652713330519</v>
      </c>
      <c r="D87" s="232">
        <v>0.24652145589328531</v>
      </c>
      <c r="E87" s="232">
        <v>0.36651364547229992</v>
      </c>
      <c r="F87" s="232">
        <v>0.35975148562431802</v>
      </c>
      <c r="G87" s="232">
        <v>0.23459559285381959</v>
      </c>
      <c r="H87" s="232">
        <v>0.28271838361796331</v>
      </c>
      <c r="I87" s="232">
        <v>0.1942642255672474</v>
      </c>
      <c r="J87" s="232">
        <v>0.16317831077690209</v>
      </c>
      <c r="K87" s="232">
        <v>0.26520128976827029</v>
      </c>
      <c r="L87" s="232">
        <v>0.20573510667099809</v>
      </c>
      <c r="M87" s="232">
        <v>0.22299994087294919</v>
      </c>
      <c r="N87" s="232">
        <v>0.17527526445499239</v>
      </c>
      <c r="O87" s="232">
        <v>0.17367126859017429</v>
      </c>
      <c r="P87" s="232">
        <v>0.11828282125243821</v>
      </c>
      <c r="Q87" s="232">
        <v>7.2798269947016117E-2</v>
      </c>
      <c r="R87" s="232">
        <v>6.1148420132589372E-2</v>
      </c>
      <c r="S87" s="232">
        <v>4.6164929021507782E-2</v>
      </c>
      <c r="T87" s="232">
        <v>6.2003154995313753E-2</v>
      </c>
      <c r="U87" s="232">
        <v>4.7104340971792981E-2</v>
      </c>
      <c r="V87" s="232">
        <v>0.2051115128795773</v>
      </c>
      <c r="W87" s="232">
        <v>7.8322174636443073E-2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1.4955537043153559</v>
      </c>
      <c r="H88" s="297">
        <v>0.82472852065271784</v>
      </c>
      <c r="I88" s="297">
        <v>0.75742079769101789</v>
      </c>
      <c r="J88" s="297">
        <v>0.67489679053002583</v>
      </c>
      <c r="K88" s="297">
        <v>0.99114562029394826</v>
      </c>
      <c r="L88" s="297">
        <v>0.46715299144890932</v>
      </c>
      <c r="M88" s="297">
        <v>0.5850918064049988</v>
      </c>
      <c r="N88" s="297">
        <v>0.61564667888656255</v>
      </c>
      <c r="O88" s="297">
        <v>0.4127838847650519</v>
      </c>
      <c r="P88" s="297">
        <v>0.44479762086890812</v>
      </c>
      <c r="Q88" s="297">
        <v>0.74841960045328715</v>
      </c>
      <c r="R88" s="297">
        <v>0.40296129440486039</v>
      </c>
      <c r="S88" s="297">
        <v>0.34338551387874661</v>
      </c>
      <c r="T88" s="297">
        <v>0.53174732432714333</v>
      </c>
      <c r="U88" s="297">
        <v>0.45825458114408829</v>
      </c>
      <c r="V88" s="297">
        <v>1.365986736274472</v>
      </c>
      <c r="W88" s="297">
        <v>1.524652085712433</v>
      </c>
      <c r="DA88" s="122" t="s">
        <v>1071</v>
      </c>
    </row>
    <row r="89" spans="1:105" ht="12" customHeight="1" x14ac:dyDescent="0.25">
      <c r="A89" s="59" t="s">
        <v>160</v>
      </c>
      <c r="B89" s="297">
        <v>0.67212559152335605</v>
      </c>
      <c r="C89" s="297">
        <v>0.46583571577061073</v>
      </c>
      <c r="D89" s="297">
        <v>0.82384515065313435</v>
      </c>
      <c r="E89" s="297">
        <v>1.4462758864041001</v>
      </c>
      <c r="F89" s="297">
        <v>1.5808665449243879</v>
      </c>
      <c r="G89" s="297">
        <v>0.75011905497119025</v>
      </c>
      <c r="H89" s="297">
        <v>0.77235793310693557</v>
      </c>
      <c r="I89" s="297">
        <v>0.58789427967196617</v>
      </c>
      <c r="J89" s="297">
        <v>0.39759999288991521</v>
      </c>
      <c r="K89" s="297">
        <v>0.57113445568710386</v>
      </c>
      <c r="L89" s="297">
        <v>0.75482579126903826</v>
      </c>
      <c r="M89" s="297">
        <v>0.68356917620039881</v>
      </c>
      <c r="N89" s="297">
        <v>0.70164738468598553</v>
      </c>
      <c r="O89" s="297">
        <v>0.51064493249354337</v>
      </c>
      <c r="P89" s="297">
        <v>0.45072538142059621</v>
      </c>
      <c r="Q89" s="297">
        <v>0.38136327416848309</v>
      </c>
      <c r="R89" s="297">
        <v>0.24392242130909789</v>
      </c>
      <c r="S89" s="297">
        <v>0.14950357331482389</v>
      </c>
      <c r="T89" s="297">
        <v>0.18064966377404901</v>
      </c>
      <c r="U89" s="297">
        <v>0.1367484084862825</v>
      </c>
      <c r="V89" s="297">
        <v>0.6145052652725348</v>
      </c>
      <c r="W89" s="297">
        <v>0.58110677621396434</v>
      </c>
      <c r="DA89" s="122" t="s">
        <v>1072</v>
      </c>
    </row>
    <row r="90" spans="1:105" ht="12" customHeight="1" x14ac:dyDescent="0.25">
      <c r="A90" s="59" t="s">
        <v>70</v>
      </c>
      <c r="B90" s="297">
        <v>1.717709916752036</v>
      </c>
      <c r="C90" s="297">
        <v>1.6370014717959911</v>
      </c>
      <c r="D90" s="297">
        <v>1.702474013867542</v>
      </c>
      <c r="E90" s="297">
        <v>3.1639212130514749</v>
      </c>
      <c r="F90" s="297">
        <v>4.9079837091120924</v>
      </c>
      <c r="G90" s="297">
        <v>1.156396475771299</v>
      </c>
      <c r="H90" s="297">
        <v>1.0110431850935491</v>
      </c>
      <c r="I90" s="297">
        <v>0.83129979103015572</v>
      </c>
      <c r="J90" s="297">
        <v>0.43187642014539029</v>
      </c>
      <c r="K90" s="297">
        <v>0.74780057475140849</v>
      </c>
      <c r="L90" s="297">
        <v>0.58393623880507184</v>
      </c>
      <c r="M90" s="297">
        <v>0.49881084210237409</v>
      </c>
      <c r="N90" s="297">
        <v>0.5101371196939356</v>
      </c>
      <c r="O90" s="297">
        <v>0.32544988943835812</v>
      </c>
      <c r="P90" s="297">
        <v>0.2348948976546856</v>
      </c>
      <c r="Q90" s="297">
        <v>0.29775463051928891</v>
      </c>
      <c r="R90" s="297">
        <v>0.21532170533725681</v>
      </c>
      <c r="S90" s="297">
        <v>8.4383334927446707E-2</v>
      </c>
      <c r="T90" s="297">
        <v>0.1192672021771523</v>
      </c>
      <c r="U90" s="297">
        <v>0.1069299942953683</v>
      </c>
      <c r="V90" s="297">
        <v>1.140357856606546</v>
      </c>
      <c r="W90" s="297">
        <v>0.71354764517742819</v>
      </c>
      <c r="DA90" s="122" t="s">
        <v>1073</v>
      </c>
    </row>
    <row r="91" spans="1:105" ht="12" customHeight="1" x14ac:dyDescent="0.25">
      <c r="A91" s="59" t="s">
        <v>162</v>
      </c>
      <c r="B91" s="297">
        <v>2.1399901065500129</v>
      </c>
      <c r="C91" s="297">
        <v>1.9174554973722331</v>
      </c>
      <c r="D91" s="297">
        <v>2.6119137116648692</v>
      </c>
      <c r="E91" s="297">
        <v>2.5203307658052458</v>
      </c>
      <c r="F91" s="297">
        <v>4.585716957776941</v>
      </c>
      <c r="G91" s="297">
        <v>5.0067791954530971</v>
      </c>
      <c r="H91" s="297">
        <v>5.3856874603999314</v>
      </c>
      <c r="I91" s="297">
        <v>5.3661490393745233</v>
      </c>
      <c r="J91" s="297">
        <v>1.897384524199355</v>
      </c>
      <c r="K91" s="297">
        <v>3.250914313055433</v>
      </c>
      <c r="L91" s="297">
        <v>2.820988702116586</v>
      </c>
      <c r="M91" s="297">
        <v>2.6280887946526361</v>
      </c>
      <c r="N91" s="297">
        <v>3.008119381966285</v>
      </c>
      <c r="O91" s="297">
        <v>2.4328678768887442</v>
      </c>
      <c r="P91" s="297">
        <v>4.0574143985837576</v>
      </c>
      <c r="Q91" s="297">
        <v>4.3173628227348164</v>
      </c>
      <c r="R91" s="297">
        <v>2.751447670920216</v>
      </c>
      <c r="S91" s="297">
        <v>0.97149101274126037</v>
      </c>
      <c r="T91" s="297">
        <v>1.5760537073923031</v>
      </c>
      <c r="U91" s="297">
        <v>1.3429905147662009</v>
      </c>
      <c r="V91" s="297">
        <v>6.176214335876824</v>
      </c>
      <c r="W91" s="297">
        <v>6.9156480994608884</v>
      </c>
      <c r="DA91" s="122" t="s">
        <v>1074</v>
      </c>
    </row>
    <row r="92" spans="1:105" ht="12" customHeight="1" x14ac:dyDescent="0.25">
      <c r="A92" s="60" t="s">
        <v>1021</v>
      </c>
      <c r="B92" s="264">
        <v>9.9603340854306293</v>
      </c>
      <c r="C92" s="264">
        <v>10.850102242524549</v>
      </c>
      <c r="D92" s="264">
        <v>10.6401402354215</v>
      </c>
      <c r="E92" s="264">
        <v>11.79773446160867</v>
      </c>
      <c r="F92" s="264">
        <v>9.6610088245632042</v>
      </c>
      <c r="G92" s="264">
        <v>11.65373327853429</v>
      </c>
      <c r="H92" s="264">
        <v>10.58674741628225</v>
      </c>
      <c r="I92" s="264">
        <v>9.7659666046408944</v>
      </c>
      <c r="J92" s="264">
        <v>11.20858213960223</v>
      </c>
      <c r="K92" s="264">
        <v>6.4501329701893688</v>
      </c>
      <c r="L92" s="264">
        <v>8.7711679544627668</v>
      </c>
      <c r="M92" s="264">
        <v>8.1724924285307576</v>
      </c>
      <c r="N92" s="264">
        <v>9.2773051327158154</v>
      </c>
      <c r="O92" s="264">
        <v>8.2976259641011456</v>
      </c>
      <c r="P92" s="264">
        <v>4.8062648961433814</v>
      </c>
      <c r="Q92" s="264">
        <v>3.7634318505252189</v>
      </c>
      <c r="R92" s="264">
        <v>6.1132589025999247</v>
      </c>
      <c r="S92" s="264">
        <v>6.5776542833968819</v>
      </c>
      <c r="T92" s="264">
        <v>6.7687394182808678</v>
      </c>
      <c r="U92" s="264">
        <v>4.5691836442125879</v>
      </c>
      <c r="V92" s="264">
        <v>5.9246959536519741</v>
      </c>
      <c r="W92" s="264">
        <v>4.8573105660908791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4.2619556190868835</v>
      </c>
      <c r="C93" s="263">
        <f t="shared" si="3"/>
        <v>4.4037933125566733</v>
      </c>
      <c r="D93" s="263">
        <f t="shared" si="3"/>
        <v>4.6617975718408271</v>
      </c>
      <c r="E93" s="263">
        <f t="shared" si="3"/>
        <v>5.7948195968696492</v>
      </c>
      <c r="F93" s="263">
        <f t="shared" si="3"/>
        <v>6.1626661751735456</v>
      </c>
      <c r="G93" s="263">
        <f t="shared" si="3"/>
        <v>5.9181849975210508</v>
      </c>
      <c r="H93" s="263">
        <f t="shared" si="3"/>
        <v>5.4788654228078464</v>
      </c>
      <c r="I93" s="263">
        <f t="shared" si="3"/>
        <v>5.0744943282217543</v>
      </c>
      <c r="J93" s="263">
        <f t="shared" si="3"/>
        <v>4.3367579927140545</v>
      </c>
      <c r="K93" s="263">
        <f t="shared" si="3"/>
        <v>3.5807297067332371</v>
      </c>
      <c r="L93" s="263">
        <f t="shared" si="3"/>
        <v>4.0006272828675016</v>
      </c>
      <c r="M93" s="263">
        <f t="shared" si="3"/>
        <v>3.7739038599766412</v>
      </c>
      <c r="N93" s="263">
        <f t="shared" si="3"/>
        <v>4.2356210539366428</v>
      </c>
      <c r="O93" s="263">
        <f t="shared" si="3"/>
        <v>3.5869121795769181</v>
      </c>
      <c r="P93" s="263">
        <f t="shared" si="3"/>
        <v>2.8736515182896909</v>
      </c>
      <c r="Q93" s="263">
        <f t="shared" si="3"/>
        <v>2.6460012852201769</v>
      </c>
      <c r="R93" s="263">
        <f t="shared" si="3"/>
        <v>2.8220461610670893</v>
      </c>
      <c r="S93" s="263">
        <f t="shared" si="3"/>
        <v>2.2920450313483127</v>
      </c>
      <c r="T93" s="263">
        <f t="shared" si="3"/>
        <v>2.6497182843311027</v>
      </c>
      <c r="U93" s="263">
        <f t="shared" si="3"/>
        <v>1.9282630646170889</v>
      </c>
      <c r="V93" s="263">
        <f t="shared" si="3"/>
        <v>4.0317879989159602</v>
      </c>
      <c r="W93" s="263">
        <f t="shared" si="3"/>
        <v>3.7362054971492906</v>
      </c>
      <c r="DA93" s="70"/>
    </row>
    <row r="94" spans="1:105" ht="12" customHeight="1" x14ac:dyDescent="0.25">
      <c r="A94" s="60" t="s">
        <v>1024</v>
      </c>
      <c r="B94" s="264">
        <v>8.1394246001470619E-2</v>
      </c>
      <c r="C94" s="264">
        <v>6.9681482004189291E-2</v>
      </c>
      <c r="D94" s="264">
        <v>0.10102974450848649</v>
      </c>
      <c r="E94" s="264">
        <v>0.1094441052783765</v>
      </c>
      <c r="F94" s="264">
        <v>0.24724914292504691</v>
      </c>
      <c r="G94" s="264">
        <v>0.2183464982554375</v>
      </c>
      <c r="H94" s="264">
        <v>0.23732548444439991</v>
      </c>
      <c r="I94" s="264">
        <v>0.2364815745404048</v>
      </c>
      <c r="J94" s="264">
        <v>6.6401623291991299E-2</v>
      </c>
      <c r="K94" s="264">
        <v>0.1532682719252714</v>
      </c>
      <c r="L94" s="264">
        <v>0.11284447476355761</v>
      </c>
      <c r="M94" s="264">
        <v>0.1063972813679494</v>
      </c>
      <c r="N94" s="264">
        <v>0.12064708470491101</v>
      </c>
      <c r="O94" s="264">
        <v>9.3033361174236578E-2</v>
      </c>
      <c r="P94" s="264">
        <v>0.19791372011278399</v>
      </c>
      <c r="Q94" s="264">
        <v>0.23777686160457459</v>
      </c>
      <c r="R94" s="264">
        <v>0.1093657746062679</v>
      </c>
      <c r="S94" s="264">
        <v>3.070971573336331E-2</v>
      </c>
      <c r="T94" s="264">
        <v>5.4968609226729408E-2</v>
      </c>
      <c r="U94" s="264">
        <v>4.9965541127883983E-2</v>
      </c>
      <c r="V94" s="264">
        <v>0.3159623193954354</v>
      </c>
      <c r="W94" s="264">
        <v>0.37785294413348469</v>
      </c>
      <c r="DA94" s="72" t="s">
        <v>1076</v>
      </c>
    </row>
    <row r="95" spans="1:105" ht="12" customHeight="1" x14ac:dyDescent="0.25">
      <c r="A95" s="60" t="s">
        <v>1026</v>
      </c>
      <c r="B95" s="264">
        <v>0.39216122896807698</v>
      </c>
      <c r="C95" s="264">
        <v>0.39111964537678878</v>
      </c>
      <c r="D95" s="264">
        <v>0.44512401904626531</v>
      </c>
      <c r="E95" s="264">
        <v>0.56226819956052143</v>
      </c>
      <c r="F95" s="264">
        <v>0.70646895791608677</v>
      </c>
      <c r="G95" s="264">
        <v>0.61762545643429778</v>
      </c>
      <c r="H95" s="264">
        <v>0.57638813047686133</v>
      </c>
      <c r="I95" s="264">
        <v>0.53423523533705841</v>
      </c>
      <c r="J95" s="264">
        <v>0.34775639361973942</v>
      </c>
      <c r="K95" s="264">
        <v>0.38646853610560611</v>
      </c>
      <c r="L95" s="264">
        <v>0.37916244340106681</v>
      </c>
      <c r="M95" s="264">
        <v>0.35890080332036911</v>
      </c>
      <c r="N95" s="264">
        <v>0.39411160954558239</v>
      </c>
      <c r="O95" s="264">
        <v>0.32084981612839453</v>
      </c>
      <c r="P95" s="264">
        <v>0.33132415934512899</v>
      </c>
      <c r="Q95" s="264">
        <v>0.33553085807055938</v>
      </c>
      <c r="R95" s="264">
        <v>0.28275485192249239</v>
      </c>
      <c r="S95" s="264">
        <v>0.18207888826541069</v>
      </c>
      <c r="T95" s="264">
        <v>0.23399134373598929</v>
      </c>
      <c r="U95" s="264">
        <v>0.17834707122928281</v>
      </c>
      <c r="V95" s="264">
        <v>0.68487407482225582</v>
      </c>
      <c r="W95" s="264">
        <v>0.70444496319613714</v>
      </c>
      <c r="DA95" s="72" t="s">
        <v>1077</v>
      </c>
    </row>
    <row r="96" spans="1:105" ht="12" customHeight="1" x14ac:dyDescent="0.25">
      <c r="A96" s="64" t="s">
        <v>30</v>
      </c>
      <c r="B96" s="231">
        <v>6.3839195303147427E-3</v>
      </c>
      <c r="C96" s="231">
        <v>2.1626106739276379E-2</v>
      </c>
      <c r="D96" s="231">
        <v>1.7370148245021231E-2</v>
      </c>
      <c r="E96" s="231">
        <v>2.487803000541727E-2</v>
      </c>
      <c r="F96" s="231">
        <v>2.0324323025087319E-2</v>
      </c>
      <c r="G96" s="231">
        <v>1.4722939844036871E-2</v>
      </c>
      <c r="H96" s="231">
        <v>1.8110534274256681E-2</v>
      </c>
      <c r="I96" s="231">
        <v>1.260443674637121E-2</v>
      </c>
      <c r="J96" s="231">
        <v>1.496767492628186E-2</v>
      </c>
      <c r="K96" s="231">
        <v>1.6618145393375632E-2</v>
      </c>
      <c r="L96" s="231">
        <v>1.505151511977355E-2</v>
      </c>
      <c r="M96" s="231">
        <v>1.6104825172353371E-2</v>
      </c>
      <c r="N96" s="231">
        <v>1.293760444952406E-2</v>
      </c>
      <c r="O96" s="231">
        <v>1.3647864276210999E-2</v>
      </c>
      <c r="P96" s="231">
        <v>6.9661251368413526E-3</v>
      </c>
      <c r="Q96" s="231">
        <v>3.8750192714812029E-3</v>
      </c>
      <c r="R96" s="231">
        <v>4.0418627750489376E-3</v>
      </c>
      <c r="S96" s="231">
        <v>4.0373203613676117E-3</v>
      </c>
      <c r="T96" s="231">
        <v>4.6517474949538274E-3</v>
      </c>
      <c r="U96" s="231">
        <v>3.494705816361585E-3</v>
      </c>
      <c r="V96" s="231">
        <v>4.833707960331766E-3</v>
      </c>
      <c r="W96" s="231">
        <v>1.5735266692054549E-3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9.3859168257614575E-2</v>
      </c>
      <c r="H98" s="231">
        <v>5.2830926482734193E-2</v>
      </c>
      <c r="I98" s="231">
        <v>4.9143698521978627E-2</v>
      </c>
      <c r="J98" s="231">
        <v>6.1905505219105712E-2</v>
      </c>
      <c r="K98" s="231">
        <v>6.2107548716842501E-2</v>
      </c>
      <c r="L98" s="231">
        <v>3.4176764616478027E-2</v>
      </c>
      <c r="M98" s="231">
        <v>4.2254725337785758E-2</v>
      </c>
      <c r="N98" s="231">
        <v>4.544276819016161E-2</v>
      </c>
      <c r="O98" s="231">
        <v>3.2438402047805848E-2</v>
      </c>
      <c r="P98" s="231">
        <v>2.6195823321877861E-2</v>
      </c>
      <c r="Q98" s="231">
        <v>3.9838039791625868E-2</v>
      </c>
      <c r="R98" s="231">
        <v>2.663542659170862E-2</v>
      </c>
      <c r="S98" s="231">
        <v>3.0030530889269959E-2</v>
      </c>
      <c r="T98" s="231">
        <v>3.9894006749723349E-2</v>
      </c>
      <c r="U98" s="231">
        <v>3.3998245534473691E-2</v>
      </c>
      <c r="V98" s="231">
        <v>3.2191176731820377E-2</v>
      </c>
      <c r="W98" s="231">
        <v>3.0630925778865579E-2</v>
      </c>
      <c r="DA98" s="73" t="s">
        <v>1080</v>
      </c>
    </row>
    <row r="99" spans="1:105" ht="12" customHeight="1" x14ac:dyDescent="0.25">
      <c r="A99" s="64" t="s">
        <v>160</v>
      </c>
      <c r="B99" s="231">
        <v>5.0459086312434731E-2</v>
      </c>
      <c r="C99" s="231">
        <v>3.6275165242098728E-2</v>
      </c>
      <c r="D99" s="231">
        <v>5.8048952964083869E-2</v>
      </c>
      <c r="E99" s="231">
        <v>9.8169591616997454E-2</v>
      </c>
      <c r="F99" s="231">
        <v>8.9311771048945138E-2</v>
      </c>
      <c r="G99" s="231">
        <v>4.7076577986221148E-2</v>
      </c>
      <c r="H99" s="231">
        <v>4.9476141736962222E-2</v>
      </c>
      <c r="I99" s="231">
        <v>3.8144317308251172E-2</v>
      </c>
      <c r="J99" s="231">
        <v>3.6470211120181617E-2</v>
      </c>
      <c r="K99" s="231">
        <v>3.5788647302839413E-2</v>
      </c>
      <c r="L99" s="231">
        <v>5.5222815366408898E-2</v>
      </c>
      <c r="M99" s="231">
        <v>4.9366659169605392E-2</v>
      </c>
      <c r="N99" s="231">
        <v>5.1790743858448438E-2</v>
      </c>
      <c r="O99" s="231">
        <v>4.0128760436780167E-2</v>
      </c>
      <c r="P99" s="231">
        <v>2.6544931682221769E-2</v>
      </c>
      <c r="Q99" s="231">
        <v>2.0299796106605331E-2</v>
      </c>
      <c r="R99" s="231">
        <v>1.6123081390349861E-2</v>
      </c>
      <c r="S99" s="231">
        <v>1.3074726495516661E-2</v>
      </c>
      <c r="T99" s="231">
        <v>1.355312678828516E-2</v>
      </c>
      <c r="U99" s="231">
        <v>1.014546533622823E-2</v>
      </c>
      <c r="V99" s="231">
        <v>1.448158102250236E-2</v>
      </c>
      <c r="W99" s="231">
        <v>1.167468873627543E-2</v>
      </c>
      <c r="DA99" s="73" t="s">
        <v>1081</v>
      </c>
    </row>
    <row r="100" spans="1:105" ht="12" customHeight="1" x14ac:dyDescent="0.25">
      <c r="A100" s="64" t="s">
        <v>70</v>
      </c>
      <c r="B100" s="231">
        <v>0.1289551745123578</v>
      </c>
      <c r="C100" s="231">
        <v>0.12747519539742599</v>
      </c>
      <c r="D100" s="231">
        <v>0.1199580210859084</v>
      </c>
      <c r="E100" s="231">
        <v>0.21475906243992679</v>
      </c>
      <c r="F100" s="231">
        <v>0.27727876128919993</v>
      </c>
      <c r="G100" s="231">
        <v>7.2574064761932622E-2</v>
      </c>
      <c r="H100" s="231">
        <v>6.4765976736529979E-2</v>
      </c>
      <c r="I100" s="231">
        <v>5.3937185823666051E-2</v>
      </c>
      <c r="J100" s="231">
        <v>3.9614246735893643E-2</v>
      </c>
      <c r="K100" s="231">
        <v>4.685896771967956E-2</v>
      </c>
      <c r="L100" s="231">
        <v>4.2720589935160633E-2</v>
      </c>
      <c r="M100" s="231">
        <v>3.6023603300908168E-2</v>
      </c>
      <c r="N100" s="231">
        <v>3.7654784262581419E-2</v>
      </c>
      <c r="O100" s="231">
        <v>2.557530647308166E-2</v>
      </c>
      <c r="P100" s="231">
        <v>1.3833853756124821E-2</v>
      </c>
      <c r="Q100" s="231">
        <v>1.5849345489594321E-2</v>
      </c>
      <c r="R100" s="231">
        <v>1.42325964199177E-2</v>
      </c>
      <c r="S100" s="231">
        <v>7.3796833111984773E-3</v>
      </c>
      <c r="T100" s="231">
        <v>8.9479464230433521E-3</v>
      </c>
      <c r="U100" s="231">
        <v>7.9332151835285556E-3</v>
      </c>
      <c r="V100" s="231">
        <v>2.6873951499456639E-2</v>
      </c>
      <c r="W100" s="231">
        <v>1.433548359257387E-2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6.6125717510934516E-3</v>
      </c>
      <c r="H101" s="231">
        <v>0</v>
      </c>
      <c r="I101" s="231">
        <v>5.3435806473378102E-5</v>
      </c>
      <c r="J101" s="231">
        <v>4.9221503559405967E-5</v>
      </c>
      <c r="K101" s="231">
        <v>1.126498821854033E-4</v>
      </c>
      <c r="L101" s="231">
        <v>2.3644524776408739E-5</v>
      </c>
      <c r="M101" s="231">
        <v>0</v>
      </c>
      <c r="N101" s="231">
        <v>3.5744815879254619E-6</v>
      </c>
      <c r="O101" s="231">
        <v>2.8410606318982361E-5</v>
      </c>
      <c r="P101" s="231">
        <v>9.9083428198704924E-6</v>
      </c>
      <c r="Q101" s="231">
        <v>0</v>
      </c>
      <c r="R101" s="231">
        <v>1.6315591020440761E-2</v>
      </c>
      <c r="S101" s="231">
        <v>1.486962833024191E-2</v>
      </c>
      <c r="T101" s="231">
        <v>1.802607212165622E-2</v>
      </c>
      <c r="U101" s="231">
        <v>2.4473145056377169E-5</v>
      </c>
      <c r="V101" s="231">
        <v>4.6395775912071842E-5</v>
      </c>
      <c r="W101" s="231">
        <v>3.4662581308805848E-5</v>
      </c>
      <c r="DA101" s="73" t="s">
        <v>1083</v>
      </c>
    </row>
    <row r="102" spans="1:105" ht="12" customHeight="1" x14ac:dyDescent="0.25">
      <c r="A102" s="64" t="s">
        <v>162</v>
      </c>
      <c r="B102" s="231">
        <v>0.16065739328482509</v>
      </c>
      <c r="C102" s="231">
        <v>0.14931447430235151</v>
      </c>
      <c r="D102" s="231">
        <v>0.18403805141594651</v>
      </c>
      <c r="E102" s="231">
        <v>0.17107375179573761</v>
      </c>
      <c r="F102" s="231">
        <v>0.25907215529558092</v>
      </c>
      <c r="G102" s="231">
        <v>0.31421949581535402</v>
      </c>
      <c r="H102" s="231">
        <v>0.34499941635847009</v>
      </c>
      <c r="I102" s="231">
        <v>0.34817159948465759</v>
      </c>
      <c r="J102" s="231">
        <v>0.17403927417291201</v>
      </c>
      <c r="K102" s="231">
        <v>0.20371004516217359</v>
      </c>
      <c r="L102" s="231">
        <v>0.2063826382850566</v>
      </c>
      <c r="M102" s="231">
        <v>0.18979785559412121</v>
      </c>
      <c r="N102" s="231">
        <v>0.22203851080664019</v>
      </c>
      <c r="O102" s="231">
        <v>0.19118562820016011</v>
      </c>
      <c r="P102" s="231">
        <v>0.23895656303491941</v>
      </c>
      <c r="Q102" s="231">
        <v>0.22981128744199811</v>
      </c>
      <c r="R102" s="231">
        <v>0.1818685404213827</v>
      </c>
      <c r="S102" s="231">
        <v>8.4961041417362729E-2</v>
      </c>
      <c r="T102" s="231">
        <v>0.1182424327573162</v>
      </c>
      <c r="U102" s="231">
        <v>9.963745732229555E-2</v>
      </c>
      <c r="V102" s="231">
        <v>0.14555017405371351</v>
      </c>
      <c r="W102" s="231">
        <v>0.1389383883919687</v>
      </c>
      <c r="DA102" s="73" t="s">
        <v>1084</v>
      </c>
    </row>
    <row r="103" spans="1:105" ht="12" customHeight="1" x14ac:dyDescent="0.25">
      <c r="A103" s="64" t="s">
        <v>36</v>
      </c>
      <c r="B103" s="231">
        <v>4.1733210163391881E-4</v>
      </c>
      <c r="C103" s="231">
        <v>4.247486202363251E-4</v>
      </c>
      <c r="D103" s="231">
        <v>3.693815762167449E-4</v>
      </c>
      <c r="E103" s="231">
        <v>3.5618247462413662E-4</v>
      </c>
      <c r="F103" s="231">
        <v>1.6843898346839139E-3</v>
      </c>
      <c r="G103" s="231">
        <v>7.4413318469939574E-3</v>
      </c>
      <c r="H103" s="231">
        <v>6.7243400712515087E-3</v>
      </c>
      <c r="I103" s="231">
        <v>6.1030743434061278E-4</v>
      </c>
      <c r="J103" s="231">
        <v>3.7478302202593382E-4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4.5288323226510677E-2</v>
      </c>
      <c r="C104" s="231">
        <v>5.6003955075399917E-2</v>
      </c>
      <c r="D104" s="231">
        <v>6.5339463759088487E-2</v>
      </c>
      <c r="E104" s="231">
        <v>5.303158122781812E-2</v>
      </c>
      <c r="F104" s="231">
        <v>5.8797557422589602E-2</v>
      </c>
      <c r="G104" s="231">
        <v>6.1119306171051047E-2</v>
      </c>
      <c r="H104" s="231">
        <v>3.9480794816656638E-2</v>
      </c>
      <c r="I104" s="231">
        <v>3.1570254211319787E-2</v>
      </c>
      <c r="J104" s="231">
        <v>2.033547691977915E-2</v>
      </c>
      <c r="K104" s="231">
        <v>2.127253192850995E-2</v>
      </c>
      <c r="L104" s="231">
        <v>2.558447555341269E-2</v>
      </c>
      <c r="M104" s="231">
        <v>2.5353134745595151E-2</v>
      </c>
      <c r="N104" s="231">
        <v>2.4243623496638791E-2</v>
      </c>
      <c r="O104" s="231">
        <v>1.784544408803683E-2</v>
      </c>
      <c r="P104" s="231">
        <v>1.8816954070323841E-2</v>
      </c>
      <c r="Q104" s="231">
        <v>2.585736996925456E-2</v>
      </c>
      <c r="R104" s="231">
        <v>2.35377533036439E-2</v>
      </c>
      <c r="S104" s="231">
        <v>2.7725957460453341E-2</v>
      </c>
      <c r="T104" s="231">
        <v>3.067601140101122E-2</v>
      </c>
      <c r="U104" s="231">
        <v>2.311350889133882E-2</v>
      </c>
      <c r="V104" s="231">
        <v>0.11719775976908969</v>
      </c>
      <c r="W104" s="231">
        <v>0.12493549723070591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0.34369932800942937</v>
      </c>
      <c r="W105" s="231">
        <v>0.38232179021523338</v>
      </c>
      <c r="DA105" s="73" t="s">
        <v>1087</v>
      </c>
    </row>
    <row r="106" spans="1:105" ht="12" customHeight="1" x14ac:dyDescent="0.25">
      <c r="A106" s="60" t="s">
        <v>1038</v>
      </c>
      <c r="B106" s="264">
        <v>3.7884001441173361</v>
      </c>
      <c r="C106" s="264">
        <v>3.9429921851756951</v>
      </c>
      <c r="D106" s="264">
        <v>4.1156438082860749</v>
      </c>
      <c r="E106" s="264">
        <v>5.1231072920307517</v>
      </c>
      <c r="F106" s="264">
        <v>5.2089480743324117</v>
      </c>
      <c r="G106" s="264">
        <v>5.0822130428313157</v>
      </c>
      <c r="H106" s="264">
        <v>4.665151807886585</v>
      </c>
      <c r="I106" s="264">
        <v>4.3037775183442912</v>
      </c>
      <c r="J106" s="264">
        <v>3.9225999758023238</v>
      </c>
      <c r="K106" s="264">
        <v>3.0409928987023598</v>
      </c>
      <c r="L106" s="264">
        <v>3.5086203647028769</v>
      </c>
      <c r="M106" s="264">
        <v>3.3086057752883229</v>
      </c>
      <c r="N106" s="264">
        <v>3.7208623596861492</v>
      </c>
      <c r="O106" s="264">
        <v>3.1730290022742871</v>
      </c>
      <c r="P106" s="264">
        <v>2.344413638831778</v>
      </c>
      <c r="Q106" s="264">
        <v>2.0726935655450429</v>
      </c>
      <c r="R106" s="264">
        <v>2.429925534538329</v>
      </c>
      <c r="S106" s="264">
        <v>2.0792564273495389</v>
      </c>
      <c r="T106" s="264">
        <v>2.360758331368384</v>
      </c>
      <c r="U106" s="264">
        <v>1.699950452259922</v>
      </c>
      <c r="V106" s="264">
        <v>3.0309516046982692</v>
      </c>
      <c r="W106" s="264">
        <v>2.6539075898196689</v>
      </c>
      <c r="DA106" s="72" t="s">
        <v>1088</v>
      </c>
    </row>
    <row r="107" spans="1:105" ht="12" customHeight="1" x14ac:dyDescent="0.25">
      <c r="A107" s="132" t="s">
        <v>1040</v>
      </c>
      <c r="B107" s="318">
        <v>3.6945192007297791</v>
      </c>
      <c r="C107" s="318">
        <v>3.810633190094999</v>
      </c>
      <c r="D107" s="318">
        <v>4.0369273762792064</v>
      </c>
      <c r="E107" s="318">
        <v>4.9554943029229692</v>
      </c>
      <c r="F107" s="318">
        <v>5.266545947286903</v>
      </c>
      <c r="G107" s="318">
        <v>5.1915002562362371</v>
      </c>
      <c r="H107" s="318">
        <v>4.8605069460868071</v>
      </c>
      <c r="I107" s="318">
        <v>4.5334831358332544</v>
      </c>
      <c r="J107" s="318">
        <v>3.8304112489720188</v>
      </c>
      <c r="K107" s="318">
        <v>3.1394082953053131</v>
      </c>
      <c r="L107" s="318">
        <v>3.5332005274178382</v>
      </c>
      <c r="M107" s="318">
        <v>3.3295883688184689</v>
      </c>
      <c r="N107" s="318">
        <v>3.7657754761842468</v>
      </c>
      <c r="O107" s="318">
        <v>3.201711506758151</v>
      </c>
      <c r="P107" s="318">
        <v>2.5866282004786751</v>
      </c>
      <c r="Q107" s="318">
        <v>2.3520120604041819</v>
      </c>
      <c r="R107" s="318">
        <v>2.5265163941441902</v>
      </c>
      <c r="S107" s="318">
        <v>2.0172336845965111</v>
      </c>
      <c r="T107" s="318">
        <v>2.3390574763836551</v>
      </c>
      <c r="U107" s="318">
        <v>1.7062799426533879</v>
      </c>
      <c r="V107" s="318">
        <v>3.2221297171914909</v>
      </c>
      <c r="W107" s="318">
        <v>2.9128460161130709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46.732057871875107</v>
      </c>
      <c r="C110" s="225">
        <v>49.813705481070997</v>
      </c>
      <c r="D110" s="225">
        <v>62.944163184652183</v>
      </c>
      <c r="E110" s="225">
        <v>54.296682325270098</v>
      </c>
      <c r="F110" s="225">
        <v>50.957944744346257</v>
      </c>
      <c r="G110" s="225">
        <v>59.837963918654843</v>
      </c>
      <c r="H110" s="225">
        <v>66.799024587590367</v>
      </c>
      <c r="I110" s="225">
        <v>63.544603469820828</v>
      </c>
      <c r="J110" s="225">
        <v>52.159166905512578</v>
      </c>
      <c r="K110" s="225">
        <v>56.016528136046631</v>
      </c>
      <c r="L110" s="225">
        <v>58.440813986815712</v>
      </c>
      <c r="M110" s="225">
        <v>52.271424476927493</v>
      </c>
      <c r="N110" s="225">
        <v>47.332091334670856</v>
      </c>
      <c r="O110" s="225">
        <v>48.268844941243898</v>
      </c>
      <c r="P110" s="225">
        <v>54.449699054170267</v>
      </c>
      <c r="Q110" s="225">
        <v>57.346899780261758</v>
      </c>
      <c r="R110" s="225">
        <v>42.904366102990352</v>
      </c>
      <c r="S110" s="225">
        <v>40.278972007260897</v>
      </c>
      <c r="T110" s="225">
        <v>34.570077386070523</v>
      </c>
      <c r="U110" s="225">
        <v>56.838158020445228</v>
      </c>
      <c r="V110" s="225">
        <v>55.159071367153928</v>
      </c>
      <c r="W110" s="225">
        <v>60.497972608498031</v>
      </c>
      <c r="DA110" s="89" t="s">
        <v>1090</v>
      </c>
    </row>
    <row r="111" spans="1:105" ht="12" customHeight="1" x14ac:dyDescent="0.25">
      <c r="A111" s="55" t="s">
        <v>92</v>
      </c>
      <c r="B111" s="261">
        <v>0.44856926645730327</v>
      </c>
      <c r="C111" s="261">
        <v>0.47961656727582719</v>
      </c>
      <c r="D111" s="261">
        <v>0.60025895173831012</v>
      </c>
      <c r="E111" s="261">
        <v>0.51580558078587724</v>
      </c>
      <c r="F111" s="261">
        <v>0.46920345493712151</v>
      </c>
      <c r="G111" s="261">
        <v>0.5664756214388974</v>
      </c>
      <c r="H111" s="261">
        <v>0.63476769464112193</v>
      </c>
      <c r="I111" s="261">
        <v>0.6056255739913956</v>
      </c>
      <c r="J111" s="261">
        <v>0.51468580967210098</v>
      </c>
      <c r="K111" s="261">
        <v>0.55395834557410928</v>
      </c>
      <c r="L111" s="261">
        <v>0.55571348942982579</v>
      </c>
      <c r="M111" s="261">
        <v>0.54285834186112547</v>
      </c>
      <c r="N111" s="261">
        <v>0.47233016566753688</v>
      </c>
      <c r="O111" s="261">
        <v>0.51762272353951777</v>
      </c>
      <c r="P111" s="261">
        <v>0.59523337259368914</v>
      </c>
      <c r="Q111" s="261">
        <v>0.64809640449420935</v>
      </c>
      <c r="R111" s="261">
        <v>0.55930577941918425</v>
      </c>
      <c r="S111" s="261">
        <v>0.54182718436507016</v>
      </c>
      <c r="T111" s="261">
        <v>0.43678965324709201</v>
      </c>
      <c r="U111" s="261">
        <v>0.7421087502982231</v>
      </c>
      <c r="V111" s="261">
        <v>0.64481489699134387</v>
      </c>
      <c r="W111" s="261">
        <v>0.68697373581948706</v>
      </c>
      <c r="DA111" s="67" t="s">
        <v>1091</v>
      </c>
    </row>
    <row r="112" spans="1:105" ht="12" customHeight="1" x14ac:dyDescent="0.25">
      <c r="A112" s="202" t="s">
        <v>93</v>
      </c>
      <c r="B112" s="226">
        <v>3.5796383798814611</v>
      </c>
      <c r="C112" s="226">
        <v>3.827399691037388</v>
      </c>
      <c r="D112" s="226">
        <v>4.7901408816522038</v>
      </c>
      <c r="E112" s="226">
        <v>4.1161925071697292</v>
      </c>
      <c r="F112" s="226">
        <v>3.7443017630940871</v>
      </c>
      <c r="G112" s="226">
        <v>4.5205457159042606</v>
      </c>
      <c r="H112" s="226">
        <v>5.0655249299441616</v>
      </c>
      <c r="I112" s="226">
        <v>4.8329671928241469</v>
      </c>
      <c r="J112" s="226">
        <v>4.1072565948028084</v>
      </c>
      <c r="K112" s="226">
        <v>4.4206563020551188</v>
      </c>
      <c r="L112" s="226">
        <v>4.4346625677044722</v>
      </c>
      <c r="M112" s="226">
        <v>4.332076895753759</v>
      </c>
      <c r="N112" s="226">
        <v>3.7692533025113488</v>
      </c>
      <c r="O112" s="226">
        <v>4.1306935317138942</v>
      </c>
      <c r="P112" s="226">
        <v>4.7500361367834882</v>
      </c>
      <c r="Q112" s="226">
        <v>5.1718896876575764</v>
      </c>
      <c r="R112" s="226">
        <v>4.4633294873513041</v>
      </c>
      <c r="S112" s="226">
        <v>4.3238481310465069</v>
      </c>
      <c r="T112" s="226">
        <v>3.4856356055040409</v>
      </c>
      <c r="U112" s="226">
        <v>5.9221198670021726</v>
      </c>
      <c r="V112" s="226">
        <v>5.1457028507975826</v>
      </c>
      <c r="W112" s="226">
        <v>5.4821356133725487</v>
      </c>
      <c r="DA112" s="174" t="s">
        <v>1092</v>
      </c>
    </row>
    <row r="113" spans="1:105" ht="12" customHeight="1" x14ac:dyDescent="0.25">
      <c r="A113" s="202" t="s">
        <v>94</v>
      </c>
      <c r="B113" s="226">
        <v>4.3889642554984212</v>
      </c>
      <c r="C113" s="226">
        <v>4.6927422976242283</v>
      </c>
      <c r="D113" s="226">
        <v>5.873151105578831</v>
      </c>
      <c r="E113" s="226">
        <v>5.0468287199771904</v>
      </c>
      <c r="F113" s="226">
        <v>4.5908566329998566</v>
      </c>
      <c r="G113" s="226">
        <v>5.5426027595299532</v>
      </c>
      <c r="H113" s="226">
        <v>6.2107971514142992</v>
      </c>
      <c r="I113" s="226">
        <v>5.925660082458986</v>
      </c>
      <c r="J113" s="226">
        <v>5.0358724736174736</v>
      </c>
      <c r="K113" s="226">
        <v>5.420129196459853</v>
      </c>
      <c r="L113" s="226">
        <v>5.4373021599730142</v>
      </c>
      <c r="M113" s="226">
        <v>5.3115227377139229</v>
      </c>
      <c r="N113" s="226">
        <v>4.6214495038433219</v>
      </c>
      <c r="O113" s="226">
        <v>5.0646083031747926</v>
      </c>
      <c r="P113" s="226">
        <v>5.8239790180590569</v>
      </c>
      <c r="Q113" s="226">
        <v>6.3412100786732744</v>
      </c>
      <c r="R113" s="226">
        <v>5.4724504270025376</v>
      </c>
      <c r="S113" s="226">
        <v>5.3014335191017814</v>
      </c>
      <c r="T113" s="226">
        <v>4.2737082511548081</v>
      </c>
      <c r="U113" s="226">
        <v>7.2610609382030171</v>
      </c>
      <c r="V113" s="226">
        <v>6.3091026201129274</v>
      </c>
      <c r="W113" s="226">
        <v>6.721599976722735</v>
      </c>
      <c r="DA113" s="174" t="s">
        <v>1093</v>
      </c>
    </row>
    <row r="114" spans="1:105" ht="12" customHeight="1" x14ac:dyDescent="0.25">
      <c r="A114" s="202" t="s">
        <v>95</v>
      </c>
      <c r="B114" s="226">
        <v>8.1271753419728601</v>
      </c>
      <c r="C114" s="226">
        <v>8.6896901563290498</v>
      </c>
      <c r="D114" s="226">
        <v>10.87548817130212</v>
      </c>
      <c r="E114" s="226">
        <v>9.3453624911103628</v>
      </c>
      <c r="F114" s="226">
        <v>8.5010254479759677</v>
      </c>
      <c r="G114" s="226">
        <v>10.263401990838741</v>
      </c>
      <c r="H114" s="226">
        <v>11.50071737306445</v>
      </c>
      <c r="I114" s="226">
        <v>10.972720601846071</v>
      </c>
      <c r="J114" s="226">
        <v>9.3250744846305391</v>
      </c>
      <c r="K114" s="226">
        <v>10.036614060046199</v>
      </c>
      <c r="L114" s="226">
        <v>10.068413746142509</v>
      </c>
      <c r="M114" s="226">
        <v>9.8355042577977319</v>
      </c>
      <c r="N114" s="226">
        <v>8.5576751746734878</v>
      </c>
      <c r="O114" s="226">
        <v>9.3782854728760725</v>
      </c>
      <c r="P114" s="226">
        <v>10.78443475779952</v>
      </c>
      <c r="Q114" s="226">
        <v>11.742206860103639</v>
      </c>
      <c r="R114" s="226">
        <v>10.13349883512622</v>
      </c>
      <c r="S114" s="226">
        <v>9.8168217523246799</v>
      </c>
      <c r="T114" s="226">
        <v>7.9137523788347481</v>
      </c>
      <c r="U114" s="226">
        <v>13.445521990660261</v>
      </c>
      <c r="V114" s="226">
        <v>11.68275252638967</v>
      </c>
      <c r="W114" s="226">
        <v>12.446586121313191</v>
      </c>
      <c r="DA114" s="174" t="s">
        <v>1094</v>
      </c>
    </row>
    <row r="115" spans="1:105" ht="12" customHeight="1" x14ac:dyDescent="0.25">
      <c r="A115" s="56" t="s">
        <v>96</v>
      </c>
      <c r="B115" s="262">
        <v>2.8178610872196548</v>
      </c>
      <c r="C115" s="262">
        <v>3.0426533161369562</v>
      </c>
      <c r="D115" s="262">
        <v>3.757588185302835</v>
      </c>
      <c r="E115" s="262">
        <v>3.2384895988563831</v>
      </c>
      <c r="F115" s="262">
        <v>2.9043503667730191</v>
      </c>
      <c r="G115" s="262">
        <v>3.4868596298602319</v>
      </c>
      <c r="H115" s="262">
        <v>3.8567439514990371</v>
      </c>
      <c r="I115" s="262">
        <v>3.661188305886363</v>
      </c>
      <c r="J115" s="262">
        <v>3.2275060634722679</v>
      </c>
      <c r="K115" s="262">
        <v>3.0613275122134969</v>
      </c>
      <c r="L115" s="262">
        <v>3.5156092087773572</v>
      </c>
      <c r="M115" s="262">
        <v>2.8408363673572552</v>
      </c>
      <c r="N115" s="262">
        <v>2.729144083249146</v>
      </c>
      <c r="O115" s="262">
        <v>2.582514990389273</v>
      </c>
      <c r="P115" s="262">
        <v>2.5274689206308381</v>
      </c>
      <c r="Q115" s="262">
        <v>2.405428034557541</v>
      </c>
      <c r="R115" s="262">
        <v>1.5475812668732121</v>
      </c>
      <c r="S115" s="262">
        <v>1.4572512523944861</v>
      </c>
      <c r="T115" s="262">
        <v>1.4050607899271701</v>
      </c>
      <c r="U115" s="262">
        <v>2.1139071715334028</v>
      </c>
      <c r="V115" s="262">
        <v>1.8361812360927381</v>
      </c>
      <c r="W115" s="262">
        <v>1.9623963181731761</v>
      </c>
      <c r="DA115" s="68" t="s">
        <v>1095</v>
      </c>
    </row>
    <row r="116" spans="1:105" ht="12" customHeight="1" x14ac:dyDescent="0.25">
      <c r="A116" s="37" t="s">
        <v>160</v>
      </c>
      <c r="B116" s="228">
        <v>1.84928780658172E-2</v>
      </c>
      <c r="C116" s="228">
        <v>1.278248057689001E-2</v>
      </c>
      <c r="D116" s="228">
        <v>2.8184184390112239E-2</v>
      </c>
      <c r="E116" s="228">
        <v>3.8409034367694717E-2</v>
      </c>
      <c r="F116" s="228">
        <v>4.4673467738020958E-2</v>
      </c>
      <c r="G116" s="228">
        <v>2.1387434453903089E-2</v>
      </c>
      <c r="H116" s="228">
        <v>2.6590251923845419E-2</v>
      </c>
      <c r="I116" s="228">
        <v>2.0773232374499781E-2</v>
      </c>
      <c r="J116" s="228">
        <v>1.12191584737001E-2</v>
      </c>
      <c r="K116" s="228">
        <v>2.559050300944125E-2</v>
      </c>
      <c r="L116" s="228">
        <v>2.9069398067856501E-2</v>
      </c>
      <c r="M116" s="228">
        <v>2.2836150322984639E-2</v>
      </c>
      <c r="N116" s="228">
        <v>1.9847024022257881E-2</v>
      </c>
      <c r="O116" s="228">
        <v>1.5348599691558549E-2</v>
      </c>
      <c r="P116" s="228">
        <v>2.1669722303064531E-2</v>
      </c>
      <c r="Q116" s="228">
        <v>2.1669641757560091E-2</v>
      </c>
      <c r="R116" s="228">
        <v>5.8865083963199529E-3</v>
      </c>
      <c r="S116" s="228">
        <v>3.256685938715329E-3</v>
      </c>
      <c r="T116" s="228">
        <v>3.6550803916079381E-3</v>
      </c>
      <c r="U116" s="228">
        <v>6.1281277794062719E-3</v>
      </c>
      <c r="V116" s="228">
        <v>1.7086352099403061E-2</v>
      </c>
      <c r="W116" s="228">
        <v>2.033823139909044E-2</v>
      </c>
      <c r="DA116" s="69" t="s">
        <v>1096</v>
      </c>
    </row>
    <row r="117" spans="1:105" ht="12" customHeight="1" x14ac:dyDescent="0.25">
      <c r="A117" s="37" t="s">
        <v>162</v>
      </c>
      <c r="B117" s="228">
        <v>5.8879734087776303E-2</v>
      </c>
      <c r="C117" s="228">
        <v>5.261476701430258E-2</v>
      </c>
      <c r="D117" s="228">
        <v>8.935496871258429E-2</v>
      </c>
      <c r="E117" s="228">
        <v>6.6932921935424161E-2</v>
      </c>
      <c r="F117" s="228">
        <v>0.1295870794575783</v>
      </c>
      <c r="G117" s="228">
        <v>0.1427535551300339</v>
      </c>
      <c r="H117" s="228">
        <v>0.18541505203300859</v>
      </c>
      <c r="I117" s="228">
        <v>0.18961276679427</v>
      </c>
      <c r="J117" s="228">
        <v>5.3538878378281168E-2</v>
      </c>
      <c r="K117" s="228">
        <v>0.14566190444874461</v>
      </c>
      <c r="L117" s="228">
        <v>0.1086402246389651</v>
      </c>
      <c r="M117" s="228">
        <v>8.7797157722109803E-2</v>
      </c>
      <c r="N117" s="228">
        <v>8.5088634175446251E-2</v>
      </c>
      <c r="O117" s="228">
        <v>7.3125400388242182E-2</v>
      </c>
      <c r="P117" s="228">
        <v>0.1950700956947439</v>
      </c>
      <c r="Q117" s="228">
        <v>0.24531912756953031</v>
      </c>
      <c r="R117" s="228">
        <v>6.6399881281855463E-2</v>
      </c>
      <c r="S117" s="228">
        <v>2.116231104470245E-2</v>
      </c>
      <c r="T117" s="228">
        <v>3.1888257534848141E-2</v>
      </c>
      <c r="U117" s="228">
        <v>6.0183643613252423E-2</v>
      </c>
      <c r="V117" s="228">
        <v>0.17172997327755979</v>
      </c>
      <c r="W117" s="228">
        <v>0.2420416644216298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2.7404884750660612</v>
      </c>
      <c r="C120" s="228">
        <v>2.977256068545763</v>
      </c>
      <c r="D120" s="228">
        <v>3.640049032200138</v>
      </c>
      <c r="E120" s="228">
        <v>3.1331476425532641</v>
      </c>
      <c r="F120" s="228">
        <v>2.7300898195774201</v>
      </c>
      <c r="G120" s="228">
        <v>3.3227186402762952</v>
      </c>
      <c r="H120" s="228">
        <v>3.6447386475421828</v>
      </c>
      <c r="I120" s="228">
        <v>3.450802306717593</v>
      </c>
      <c r="J120" s="228">
        <v>3.162748026620287</v>
      </c>
      <c r="K120" s="228">
        <v>2.890075104755311</v>
      </c>
      <c r="L120" s="228">
        <v>3.377899586070535</v>
      </c>
      <c r="M120" s="228">
        <v>2.7302030593121609</v>
      </c>
      <c r="N120" s="228">
        <v>2.6242084250514419</v>
      </c>
      <c r="O120" s="228">
        <v>2.4940409903094731</v>
      </c>
      <c r="P120" s="228">
        <v>2.310729102633029</v>
      </c>
      <c r="Q120" s="228">
        <v>2.13843926523045</v>
      </c>
      <c r="R120" s="228">
        <v>1.4752948771950369</v>
      </c>
      <c r="S120" s="228">
        <v>1.432832255411068</v>
      </c>
      <c r="T120" s="228">
        <v>1.3695174520007141</v>
      </c>
      <c r="U120" s="228">
        <v>2.0475954001407439</v>
      </c>
      <c r="V120" s="228">
        <v>1.6473649107157751</v>
      </c>
      <c r="W120" s="228">
        <v>1.7000164223524561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6.8328095805545601</v>
      </c>
      <c r="C121" s="263">
        <f t="shared" si="4"/>
        <v>7.0654085007015626</v>
      </c>
      <c r="D121" s="263">
        <f t="shared" si="4"/>
        <v>9.4963787088019007</v>
      </c>
      <c r="E121" s="263">
        <f t="shared" si="4"/>
        <v>8.3961112367800244</v>
      </c>
      <c r="F121" s="263">
        <f t="shared" si="4"/>
        <v>9.0235786178536959</v>
      </c>
      <c r="G121" s="263">
        <f t="shared" si="4"/>
        <v>9.6663730062412885</v>
      </c>
      <c r="H121" s="263">
        <f t="shared" si="4"/>
        <v>10.797021982625214</v>
      </c>
      <c r="I121" s="263">
        <f t="shared" si="4"/>
        <v>10.236974266355169</v>
      </c>
      <c r="J121" s="263">
        <f t="shared" si="4"/>
        <v>6.710721349485449</v>
      </c>
      <c r="K121" s="263">
        <f t="shared" si="4"/>
        <v>8.8294691572827819</v>
      </c>
      <c r="L121" s="263">
        <f t="shared" si="4"/>
        <v>8.8264111162752705</v>
      </c>
      <c r="M121" s="263">
        <f t="shared" si="4"/>
        <v>7.154759539203071</v>
      </c>
      <c r="N121" s="263">
        <f t="shared" si="4"/>
        <v>6.7057131688198632</v>
      </c>
      <c r="O121" s="263">
        <f t="shared" si="4"/>
        <v>6.0679270453849954</v>
      </c>
      <c r="P121" s="263">
        <f t="shared" si="4"/>
        <v>7.8347395917410481</v>
      </c>
      <c r="Q121" s="263">
        <f t="shared" si="4"/>
        <v>8.2860178956679089</v>
      </c>
      <c r="R121" s="263">
        <f t="shared" si="4"/>
        <v>4.0881885775846172</v>
      </c>
      <c r="S121" s="263">
        <f t="shared" si="4"/>
        <v>2.988552921336717</v>
      </c>
      <c r="T121" s="263">
        <f t="shared" si="4"/>
        <v>3.2298511282519415</v>
      </c>
      <c r="U121" s="263">
        <f t="shared" si="4"/>
        <v>5.1105551153919029</v>
      </c>
      <c r="V121" s="263">
        <f t="shared" si="4"/>
        <v>8.8760220073138409</v>
      </c>
      <c r="W121" s="263">
        <f t="shared" si="4"/>
        <v>10.756363234329337</v>
      </c>
      <c r="DA121" s="70"/>
    </row>
    <row r="122" spans="1:105" ht="12" customHeight="1" x14ac:dyDescent="0.25">
      <c r="A122" s="60" t="s">
        <v>1054</v>
      </c>
      <c r="B122" s="264">
        <v>6.8017145803978698</v>
      </c>
      <c r="C122" s="264">
        <v>7.0321612892900944</v>
      </c>
      <c r="D122" s="264">
        <v>9.4547685192635722</v>
      </c>
      <c r="E122" s="264">
        <v>8.3603553885427377</v>
      </c>
      <c r="F122" s="264">
        <v>8.9910532475357137</v>
      </c>
      <c r="G122" s="264">
        <v>9.6271046906107518</v>
      </c>
      <c r="H122" s="264">
        <v>10.75301963328859</v>
      </c>
      <c r="I122" s="264">
        <v>10.19499206042544</v>
      </c>
      <c r="J122" s="264">
        <v>6.675043124227626</v>
      </c>
      <c r="K122" s="264">
        <v>8.7948003794076026</v>
      </c>
      <c r="L122" s="264">
        <v>8.7866785516448882</v>
      </c>
      <c r="M122" s="264">
        <v>7.1226939454937508</v>
      </c>
      <c r="N122" s="264">
        <v>6.6747639286331113</v>
      </c>
      <c r="O122" s="264">
        <v>6.0386854075633369</v>
      </c>
      <c r="P122" s="264">
        <v>7.8051702151413949</v>
      </c>
      <c r="Q122" s="264">
        <v>8.2579275533359606</v>
      </c>
      <c r="R122" s="264">
        <v>4.0705386542017754</v>
      </c>
      <c r="S122" s="264">
        <v>2.9725717776856491</v>
      </c>
      <c r="T122" s="264">
        <v>3.2142591622449541</v>
      </c>
      <c r="U122" s="264">
        <v>5.0869383906313388</v>
      </c>
      <c r="V122" s="264">
        <v>8.8558039615949937</v>
      </c>
      <c r="W122" s="264">
        <v>10.734823306416301</v>
      </c>
      <c r="DA122" s="72" t="s">
        <v>1101</v>
      </c>
    </row>
    <row r="123" spans="1:105" ht="12" customHeight="1" x14ac:dyDescent="0.25">
      <c r="A123" s="64" t="s">
        <v>30</v>
      </c>
      <c r="B123" s="231">
        <v>0.1107238435163185</v>
      </c>
      <c r="C123" s="231">
        <v>0.38882800301040599</v>
      </c>
      <c r="D123" s="231">
        <v>0.36895499630384671</v>
      </c>
      <c r="E123" s="231">
        <v>0.36991096486460739</v>
      </c>
      <c r="F123" s="231">
        <v>0.25866256187349912</v>
      </c>
      <c r="G123" s="231">
        <v>0.22949067554696129</v>
      </c>
      <c r="H123" s="231">
        <v>0.33786769769063763</v>
      </c>
      <c r="I123" s="231">
        <v>0.24053473836167871</v>
      </c>
      <c r="J123" s="231">
        <v>0.28729845787278402</v>
      </c>
      <c r="K123" s="231">
        <v>0.3781763785571744</v>
      </c>
      <c r="L123" s="231">
        <v>0.34880254459374249</v>
      </c>
      <c r="M123" s="231">
        <v>0.31961405404256582</v>
      </c>
      <c r="N123" s="231">
        <v>0.2191142138699638</v>
      </c>
      <c r="O123" s="231">
        <v>0.25686522075543361</v>
      </c>
      <c r="P123" s="231">
        <v>0.16410452090330269</v>
      </c>
      <c r="Q123" s="231">
        <v>9.5370150440658455E-2</v>
      </c>
      <c r="R123" s="231">
        <v>5.818665373539144E-2</v>
      </c>
      <c r="S123" s="231">
        <v>6.5912224519864018E-2</v>
      </c>
      <c r="T123" s="231">
        <v>6.3899466396395821E-2</v>
      </c>
      <c r="U123" s="231">
        <v>9.967841388523746E-2</v>
      </c>
      <c r="V123" s="231">
        <v>6.2502541237830861E-2</v>
      </c>
      <c r="W123" s="231">
        <v>2.3978496042069451E-2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1.4630097085155169</v>
      </c>
      <c r="H125" s="231">
        <v>0.98560667660465007</v>
      </c>
      <c r="I125" s="231">
        <v>0.93782585481358538</v>
      </c>
      <c r="J125" s="231">
        <v>1.1882510991774149</v>
      </c>
      <c r="K125" s="231">
        <v>1.4133711854610129</v>
      </c>
      <c r="L125" s="231">
        <v>0.79200946677773854</v>
      </c>
      <c r="M125" s="231">
        <v>0.83858122787006562</v>
      </c>
      <c r="N125" s="231">
        <v>0.76962906594570979</v>
      </c>
      <c r="O125" s="231">
        <v>0.61052023483900175</v>
      </c>
      <c r="P125" s="231">
        <v>0.61710821316849851</v>
      </c>
      <c r="Q125" s="231">
        <v>0.9804750846402922</v>
      </c>
      <c r="R125" s="231">
        <v>0.38344358293248137</v>
      </c>
      <c r="S125" s="231">
        <v>0.49027050549780349</v>
      </c>
      <c r="T125" s="231">
        <v>0.54801034374434332</v>
      </c>
      <c r="U125" s="231">
        <v>0.96972144948253303</v>
      </c>
      <c r="V125" s="231">
        <v>0.41624987849634337</v>
      </c>
      <c r="W125" s="231">
        <v>0.46677539499494169</v>
      </c>
      <c r="DA125" s="73" t="s">
        <v>1104</v>
      </c>
    </row>
    <row r="126" spans="1:105" ht="12" customHeight="1" x14ac:dyDescent="0.25">
      <c r="A126" s="64" t="s">
        <v>160</v>
      </c>
      <c r="B126" s="231">
        <v>0.87517142882265908</v>
      </c>
      <c r="C126" s="231">
        <v>0.65221171013371648</v>
      </c>
      <c r="D126" s="231">
        <v>1.2330033644039029</v>
      </c>
      <c r="E126" s="231">
        <v>1.459681829610324</v>
      </c>
      <c r="F126" s="231">
        <v>1.1366485110704101</v>
      </c>
      <c r="G126" s="231">
        <v>0.73379608956786024</v>
      </c>
      <c r="H126" s="231">
        <v>0.92302026246926883</v>
      </c>
      <c r="I126" s="231">
        <v>0.72792093517122214</v>
      </c>
      <c r="J126" s="231">
        <v>0.70003093097144464</v>
      </c>
      <c r="K126" s="231">
        <v>0.81443631103642422</v>
      </c>
      <c r="L126" s="231">
        <v>1.279728875542175</v>
      </c>
      <c r="M126" s="231">
        <v>0.97972364821576818</v>
      </c>
      <c r="N126" s="231">
        <v>0.87713982681717051</v>
      </c>
      <c r="O126" s="231">
        <v>0.75525977542158884</v>
      </c>
      <c r="P126" s="231">
        <v>0.62533233477013139</v>
      </c>
      <c r="Q126" s="231">
        <v>0.49960902719888173</v>
      </c>
      <c r="R126" s="231">
        <v>0.23210786862907851</v>
      </c>
      <c r="S126" s="231">
        <v>0.21345452705575901</v>
      </c>
      <c r="T126" s="231">
        <v>0.18617467321981451</v>
      </c>
      <c r="U126" s="231">
        <v>0.28937597210850718</v>
      </c>
      <c r="V126" s="231">
        <v>0.18725492364785279</v>
      </c>
      <c r="W126" s="231">
        <v>0.1779070435434871</v>
      </c>
      <c r="DA126" s="73" t="s">
        <v>1105</v>
      </c>
    </row>
    <row r="127" spans="1:105" ht="12" customHeight="1" x14ac:dyDescent="0.25">
      <c r="A127" s="64" t="s">
        <v>70</v>
      </c>
      <c r="B127" s="231">
        <v>2.2366216390296341</v>
      </c>
      <c r="C127" s="231">
        <v>2.2919486275226322</v>
      </c>
      <c r="D127" s="231">
        <v>2.5479984742821049</v>
      </c>
      <c r="E127" s="231">
        <v>3.193248500113278</v>
      </c>
      <c r="F127" s="231">
        <v>3.5288572544160659</v>
      </c>
      <c r="G127" s="231">
        <v>1.131232710711001</v>
      </c>
      <c r="H127" s="231">
        <v>1.2082653729195361</v>
      </c>
      <c r="I127" s="231">
        <v>1.029301597613703</v>
      </c>
      <c r="J127" s="231">
        <v>0.76037942119052981</v>
      </c>
      <c r="K127" s="231">
        <v>1.0663617567228609</v>
      </c>
      <c r="L127" s="231">
        <v>0.99000335563254838</v>
      </c>
      <c r="M127" s="231">
        <v>0.71491927226813512</v>
      </c>
      <c r="N127" s="231">
        <v>0.6377299974140217</v>
      </c>
      <c r="O127" s="231">
        <v>0.48135053295824742</v>
      </c>
      <c r="P127" s="231">
        <v>0.32589106544884622</v>
      </c>
      <c r="Q127" s="231">
        <v>0.39007663132235171</v>
      </c>
      <c r="R127" s="231">
        <v>0.20489244829230899</v>
      </c>
      <c r="S127" s="231">
        <v>0.1204787581257088</v>
      </c>
      <c r="T127" s="231">
        <v>0.1229148835778938</v>
      </c>
      <c r="U127" s="231">
        <v>0.2262766447470814</v>
      </c>
      <c r="V127" s="231">
        <v>0.34749518911832822</v>
      </c>
      <c r="W127" s="231">
        <v>0.21845408998327029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0.1030720477252932</v>
      </c>
      <c r="H128" s="231">
        <v>0</v>
      </c>
      <c r="I128" s="231">
        <v>1.0197336055432779E-3</v>
      </c>
      <c r="J128" s="231">
        <v>9.4478682470357017E-4</v>
      </c>
      <c r="K128" s="231">
        <v>2.5635546856359859E-3</v>
      </c>
      <c r="L128" s="231">
        <v>5.4793622715672752E-4</v>
      </c>
      <c r="M128" s="231">
        <v>0</v>
      </c>
      <c r="N128" s="231">
        <v>6.053823381188316E-5</v>
      </c>
      <c r="O128" s="231">
        <v>5.3471345525038798E-4</v>
      </c>
      <c r="P128" s="231">
        <v>2.3341582579405179E-4</v>
      </c>
      <c r="Q128" s="231">
        <v>0</v>
      </c>
      <c r="R128" s="231">
        <v>0.23487923713173409</v>
      </c>
      <c r="S128" s="231">
        <v>0.24275761973415391</v>
      </c>
      <c r="T128" s="231">
        <v>0.2476179953977086</v>
      </c>
      <c r="U128" s="231">
        <v>6.9803995248526418E-4</v>
      </c>
      <c r="V128" s="231">
        <v>5.9992327236219631E-4</v>
      </c>
      <c r="W128" s="231">
        <v>5.2821257178996544E-4</v>
      </c>
      <c r="DA128" s="73" t="s">
        <v>1107</v>
      </c>
    </row>
    <row r="129" spans="1:105" ht="12" customHeight="1" x14ac:dyDescent="0.25">
      <c r="A129" s="64" t="s">
        <v>162</v>
      </c>
      <c r="B129" s="231">
        <v>2.7864705984054901</v>
      </c>
      <c r="C129" s="231">
        <v>2.684609373451865</v>
      </c>
      <c r="D129" s="231">
        <v>3.9091064521801191</v>
      </c>
      <c r="E129" s="231">
        <v>2.543692429665446</v>
      </c>
      <c r="F129" s="231">
        <v>3.297146346086282</v>
      </c>
      <c r="G129" s="231">
        <v>4.897829178721909</v>
      </c>
      <c r="H129" s="231">
        <v>6.4362628260691794</v>
      </c>
      <c r="I129" s="231">
        <v>6.6442766362503241</v>
      </c>
      <c r="J129" s="231">
        <v>3.3406133768564641</v>
      </c>
      <c r="K129" s="231">
        <v>4.6357957119486084</v>
      </c>
      <c r="L129" s="231">
        <v>4.782693889682033</v>
      </c>
      <c r="M129" s="231">
        <v>3.7667010616892109</v>
      </c>
      <c r="N129" s="231">
        <v>3.760494760376154</v>
      </c>
      <c r="O129" s="231">
        <v>3.5982874388998729</v>
      </c>
      <c r="P129" s="231">
        <v>5.62922019390051</v>
      </c>
      <c r="Q129" s="231">
        <v>5.6560072404303341</v>
      </c>
      <c r="R129" s="231">
        <v>2.6181793830771292</v>
      </c>
      <c r="S129" s="231">
        <v>1.387051493591589</v>
      </c>
      <c r="T129" s="231">
        <v>1.624255909591072</v>
      </c>
      <c r="U129" s="231">
        <v>2.841928400080489</v>
      </c>
      <c r="V129" s="231">
        <v>1.8820449705739559</v>
      </c>
      <c r="W129" s="231">
        <v>2.1172399943056388</v>
      </c>
      <c r="DA129" s="73" t="s">
        <v>1108</v>
      </c>
    </row>
    <row r="130" spans="1:105" ht="12" customHeight="1" x14ac:dyDescent="0.25">
      <c r="A130" s="64" t="s">
        <v>36</v>
      </c>
      <c r="B130" s="231">
        <v>7.2382827033178722E-3</v>
      </c>
      <c r="C130" s="231">
        <v>7.6367956460683664E-3</v>
      </c>
      <c r="D130" s="231">
        <v>7.8459421396602797E-3</v>
      </c>
      <c r="E130" s="231">
        <v>5.2960705822522004E-3</v>
      </c>
      <c r="F130" s="231">
        <v>2.1436806987136979E-2</v>
      </c>
      <c r="G130" s="231">
        <v>0.1159901684463803</v>
      </c>
      <c r="H130" s="231">
        <v>0.12544838622414919</v>
      </c>
      <c r="I130" s="231">
        <v>1.164670361661104E-2</v>
      </c>
      <c r="J130" s="231">
        <v>7.1938083099256618E-3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0.78548878792045074</v>
      </c>
      <c r="C131" s="231">
        <v>1.006926779525406</v>
      </c>
      <c r="D131" s="231">
        <v>1.3878592899539379</v>
      </c>
      <c r="E131" s="231">
        <v>0.78852559370683084</v>
      </c>
      <c r="F131" s="231">
        <v>0.74830176710231922</v>
      </c>
      <c r="G131" s="231">
        <v>0.95268411137582987</v>
      </c>
      <c r="H131" s="231">
        <v>0.7365484113111691</v>
      </c>
      <c r="I131" s="231">
        <v>0.60246586099277388</v>
      </c>
      <c r="J131" s="231">
        <v>0.39033124302435968</v>
      </c>
      <c r="K131" s="231">
        <v>0.48409548099588678</v>
      </c>
      <c r="L131" s="231">
        <v>0.5928924831894935</v>
      </c>
      <c r="M131" s="231">
        <v>0.50315468140800634</v>
      </c>
      <c r="N131" s="231">
        <v>0.41059552597628002</v>
      </c>
      <c r="O131" s="231">
        <v>0.33586749123394188</v>
      </c>
      <c r="P131" s="231">
        <v>0.44328047112431179</v>
      </c>
      <c r="Q131" s="231">
        <v>0.63638941930344251</v>
      </c>
      <c r="R131" s="231">
        <v>0.33884948040365159</v>
      </c>
      <c r="S131" s="231">
        <v>0.4526466491607703</v>
      </c>
      <c r="T131" s="231">
        <v>0.42138589031772622</v>
      </c>
      <c r="U131" s="231">
        <v>0.65925947037500487</v>
      </c>
      <c r="V131" s="231">
        <v>1.515432432630075</v>
      </c>
      <c r="W131" s="231">
        <v>1.9038541795882991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4.4442241026182474</v>
      </c>
      <c r="W132" s="231">
        <v>5.8260858953868064</v>
      </c>
      <c r="DA132" s="73" t="s">
        <v>1111</v>
      </c>
    </row>
    <row r="133" spans="1:105" ht="12" customHeight="1" x14ac:dyDescent="0.25">
      <c r="A133" s="60" t="s">
        <v>1066</v>
      </c>
      <c r="B133" s="264">
        <v>3.109500015669019E-2</v>
      </c>
      <c r="C133" s="264">
        <v>3.324721141146797E-2</v>
      </c>
      <c r="D133" s="264">
        <v>4.1610189538328679E-2</v>
      </c>
      <c r="E133" s="264">
        <v>3.5755848237287099E-2</v>
      </c>
      <c r="F133" s="264">
        <v>3.2525370317982111E-2</v>
      </c>
      <c r="G133" s="264">
        <v>3.926831563053669E-2</v>
      </c>
      <c r="H133" s="264">
        <v>4.4002349336624287E-2</v>
      </c>
      <c r="I133" s="264">
        <v>4.1982205929729122E-2</v>
      </c>
      <c r="J133" s="264">
        <v>3.5678225257823257E-2</v>
      </c>
      <c r="K133" s="264">
        <v>3.4668777875179989E-2</v>
      </c>
      <c r="L133" s="264">
        <v>3.9732564630382279E-2</v>
      </c>
      <c r="M133" s="264">
        <v>3.2065593709320377E-2</v>
      </c>
      <c r="N133" s="264">
        <v>3.0949240186752061E-2</v>
      </c>
      <c r="O133" s="264">
        <v>2.924163782165826E-2</v>
      </c>
      <c r="P133" s="264">
        <v>2.9569376599653249E-2</v>
      </c>
      <c r="Q133" s="264">
        <v>2.8090342331947911E-2</v>
      </c>
      <c r="R133" s="264">
        <v>1.7649923382841722E-2</v>
      </c>
      <c r="S133" s="264">
        <v>1.5981143651068071E-2</v>
      </c>
      <c r="T133" s="264">
        <v>1.559196600698739E-2</v>
      </c>
      <c r="U133" s="264">
        <v>2.3616724760564079E-2</v>
      </c>
      <c r="V133" s="264">
        <v>2.0218045718847399E-2</v>
      </c>
      <c r="W133" s="264">
        <v>2.1539927913036772E-2</v>
      </c>
      <c r="DA133" s="72" t="s">
        <v>1112</v>
      </c>
    </row>
    <row r="134" spans="1:105" ht="12" customHeight="1" x14ac:dyDescent="0.25">
      <c r="A134" s="57" t="s">
        <v>1012</v>
      </c>
      <c r="B134" s="263">
        <v>6.2255650997176772</v>
      </c>
      <c r="C134" s="263">
        <v>6.7073094775023501</v>
      </c>
      <c r="D134" s="263">
        <v>8.3825415067433067</v>
      </c>
      <c r="E134" s="263">
        <v>7.0653164570415701</v>
      </c>
      <c r="F134" s="263">
        <v>6.6117194806727166</v>
      </c>
      <c r="G134" s="263">
        <v>7.7914235371948548</v>
      </c>
      <c r="H134" s="263">
        <v>8.6664921659291227</v>
      </c>
      <c r="I134" s="263">
        <v>8.2257856153672719</v>
      </c>
      <c r="J134" s="263">
        <v>6.9835065385200226</v>
      </c>
      <c r="K134" s="263">
        <v>6.8800410882816259</v>
      </c>
      <c r="L134" s="263">
        <v>7.7637321036377429</v>
      </c>
      <c r="M134" s="263">
        <v>6.2515370881116379</v>
      </c>
      <c r="N134" s="263">
        <v>5.9594031342267462</v>
      </c>
      <c r="O134" s="263">
        <v>5.6329556883134169</v>
      </c>
      <c r="P134" s="263">
        <v>5.8666923773047772</v>
      </c>
      <c r="Q134" s="263">
        <v>5.8071897250859434</v>
      </c>
      <c r="R134" s="263">
        <v>3.470156962982025</v>
      </c>
      <c r="S134" s="263">
        <v>3.285812210299333</v>
      </c>
      <c r="T134" s="263">
        <v>3.125297501852017</v>
      </c>
      <c r="U134" s="263">
        <v>4.6790143684363343</v>
      </c>
      <c r="V134" s="263">
        <v>4.9125365510432228</v>
      </c>
      <c r="W134" s="263">
        <v>5.5056169765700647</v>
      </c>
      <c r="DA134" s="70" t="s">
        <v>1113</v>
      </c>
    </row>
    <row r="135" spans="1:105" ht="12" customHeight="1" x14ac:dyDescent="0.25">
      <c r="A135" s="60" t="s">
        <v>1014</v>
      </c>
      <c r="B135" s="264">
        <v>1.971165146598173</v>
      </c>
      <c r="C135" s="264">
        <v>1.903080658531596</v>
      </c>
      <c r="D135" s="264">
        <v>2.8167378263947951</v>
      </c>
      <c r="E135" s="264">
        <v>2.745249327633303</v>
      </c>
      <c r="F135" s="264">
        <v>3.5837560521979741</v>
      </c>
      <c r="G135" s="264">
        <v>3.31793589839556</v>
      </c>
      <c r="H135" s="264">
        <v>3.802547536757571</v>
      </c>
      <c r="I135" s="264">
        <v>3.6361283127620041</v>
      </c>
      <c r="J135" s="264">
        <v>1.68516082860967</v>
      </c>
      <c r="K135" s="264">
        <v>3.265183662175283</v>
      </c>
      <c r="L135" s="264">
        <v>2.7580010379274018</v>
      </c>
      <c r="M135" s="264">
        <v>2.2572889551275521</v>
      </c>
      <c r="N135" s="264">
        <v>2.0899536288602309</v>
      </c>
      <c r="O135" s="264">
        <v>1.786992481023747</v>
      </c>
      <c r="P135" s="264">
        <v>3.078340121445045</v>
      </c>
      <c r="Q135" s="264">
        <v>3.5261475358316199</v>
      </c>
      <c r="R135" s="264">
        <v>1.302825842354626</v>
      </c>
      <c r="S135" s="264">
        <v>0.64124589726184555</v>
      </c>
      <c r="T135" s="264">
        <v>0.83548693642645411</v>
      </c>
      <c r="U135" s="264">
        <v>1.469496704112927</v>
      </c>
      <c r="V135" s="264">
        <v>3.0258750122336719</v>
      </c>
      <c r="W135" s="264">
        <v>3.682752569026126</v>
      </c>
      <c r="DA135" s="72" t="s">
        <v>1114</v>
      </c>
    </row>
    <row r="136" spans="1:105" ht="12" customHeight="1" x14ac:dyDescent="0.25">
      <c r="A136" s="59" t="s">
        <v>30</v>
      </c>
      <c r="B136" s="232">
        <v>3.632142368106904E-2</v>
      </c>
      <c r="C136" s="232">
        <v>0.1229678498262575</v>
      </c>
      <c r="D136" s="232">
        <v>0.12895412993975139</v>
      </c>
      <c r="E136" s="232">
        <v>0.13420911933871241</v>
      </c>
      <c r="F136" s="232">
        <v>0.112753684588332</v>
      </c>
      <c r="G136" s="232">
        <v>9.0053587092251239E-2</v>
      </c>
      <c r="H136" s="232">
        <v>0.12989131689792949</v>
      </c>
      <c r="I136" s="232">
        <v>9.1297283474835192E-2</v>
      </c>
      <c r="J136" s="232">
        <v>7.7135099880340424E-2</v>
      </c>
      <c r="K136" s="232">
        <v>0.14862714554296499</v>
      </c>
      <c r="L136" s="232">
        <v>0.1174136238317335</v>
      </c>
      <c r="M136" s="232">
        <v>0.10898965098796309</v>
      </c>
      <c r="N136" s="232">
        <v>7.3105150218317289E-2</v>
      </c>
      <c r="O136" s="232">
        <v>8.0496917076146771E-2</v>
      </c>
      <c r="P136" s="232">
        <v>6.8621721564564059E-2</v>
      </c>
      <c r="Q136" s="232">
        <v>4.412353714620721E-2</v>
      </c>
      <c r="R136" s="232">
        <v>2.167892380186881E-2</v>
      </c>
      <c r="S136" s="232">
        <v>1.8560752948389599E-2</v>
      </c>
      <c r="T136" s="232">
        <v>2.0975172868162691E-2</v>
      </c>
      <c r="U136" s="232">
        <v>3.3087357871197098E-2</v>
      </c>
      <c r="V136" s="232">
        <v>6.5315757220994045E-2</v>
      </c>
      <c r="W136" s="232">
        <v>2.9392953677473681E-2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0.5740942279620026</v>
      </c>
      <c r="H137" s="297">
        <v>0.3789108874349702</v>
      </c>
      <c r="I137" s="297">
        <v>0.35596086245223379</v>
      </c>
      <c r="J137" s="297">
        <v>0.31902665923309442</v>
      </c>
      <c r="K137" s="297">
        <v>0.5554691852759075</v>
      </c>
      <c r="L137" s="297">
        <v>0.26660557110248068</v>
      </c>
      <c r="M137" s="297">
        <v>0.28595950082484162</v>
      </c>
      <c r="N137" s="297">
        <v>0.25677863377560189</v>
      </c>
      <c r="O137" s="297">
        <v>0.19132600580417489</v>
      </c>
      <c r="P137" s="297">
        <v>0.25804912470514457</v>
      </c>
      <c r="Q137" s="297">
        <v>0.45362231912358408</v>
      </c>
      <c r="R137" s="297">
        <v>0.14286169908500421</v>
      </c>
      <c r="S137" s="297">
        <v>0.1380592112724765</v>
      </c>
      <c r="T137" s="297">
        <v>0.17988587920707899</v>
      </c>
      <c r="U137" s="297">
        <v>0.32189036104994118</v>
      </c>
      <c r="V137" s="297">
        <v>0.43498512970348718</v>
      </c>
      <c r="W137" s="297">
        <v>0.57217548334973511</v>
      </c>
      <c r="DA137" s="122" t="s">
        <v>1116</v>
      </c>
    </row>
    <row r="138" spans="1:105" ht="12" customHeight="1" x14ac:dyDescent="0.25">
      <c r="A138" s="59" t="s">
        <v>160</v>
      </c>
      <c r="B138" s="297">
        <v>0.28708786879448889</v>
      </c>
      <c r="C138" s="297">
        <v>0.20626362043297339</v>
      </c>
      <c r="D138" s="297">
        <v>0.43094924221746839</v>
      </c>
      <c r="E138" s="297">
        <v>0.52959396036942297</v>
      </c>
      <c r="F138" s="297">
        <v>0.49547683583103352</v>
      </c>
      <c r="G138" s="297">
        <v>0.2879462091536279</v>
      </c>
      <c r="H138" s="297">
        <v>0.35484989608383072</v>
      </c>
      <c r="I138" s="297">
        <v>0.27628942255179051</v>
      </c>
      <c r="J138" s="297">
        <v>0.18794725241344659</v>
      </c>
      <c r="K138" s="297">
        <v>0.32008171583245948</v>
      </c>
      <c r="L138" s="297">
        <v>0.43078127475969019</v>
      </c>
      <c r="M138" s="297">
        <v>0.33408962194594177</v>
      </c>
      <c r="N138" s="297">
        <v>0.29264846706837983</v>
      </c>
      <c r="O138" s="297">
        <v>0.23668476150356699</v>
      </c>
      <c r="P138" s="297">
        <v>0.26148811212336998</v>
      </c>
      <c r="Q138" s="297">
        <v>0.2311469298132954</v>
      </c>
      <c r="R138" s="297">
        <v>8.6477713956652505E-2</v>
      </c>
      <c r="S138" s="297">
        <v>6.0108375513912293E-2</v>
      </c>
      <c r="T138" s="297">
        <v>6.1112340598192663E-2</v>
      </c>
      <c r="U138" s="297">
        <v>9.6055765489038922E-2</v>
      </c>
      <c r="V138" s="297">
        <v>0.1956831976619865</v>
      </c>
      <c r="W138" s="297">
        <v>0.2180792940723027</v>
      </c>
      <c r="DA138" s="122" t="s">
        <v>1117</v>
      </c>
    </row>
    <row r="139" spans="1:105" ht="12" customHeight="1" x14ac:dyDescent="0.25">
      <c r="A139" s="59" t="s">
        <v>70</v>
      </c>
      <c r="B139" s="297">
        <v>0.73369275835759451</v>
      </c>
      <c r="C139" s="297">
        <v>0.72483461185062159</v>
      </c>
      <c r="D139" s="297">
        <v>0.89055556810584691</v>
      </c>
      <c r="E139" s="297">
        <v>1.1585573549752091</v>
      </c>
      <c r="F139" s="297">
        <v>1.5382653559902051</v>
      </c>
      <c r="G139" s="297">
        <v>0.44390284351561943</v>
      </c>
      <c r="H139" s="297">
        <v>0.46451075827434851</v>
      </c>
      <c r="I139" s="297">
        <v>0.39068136427403671</v>
      </c>
      <c r="J139" s="297">
        <v>0.20414986921530251</v>
      </c>
      <c r="K139" s="297">
        <v>0.41909096655527678</v>
      </c>
      <c r="L139" s="297">
        <v>0.33325411007474393</v>
      </c>
      <c r="M139" s="297">
        <v>0.2437902870150245</v>
      </c>
      <c r="N139" s="297">
        <v>0.21277189843716479</v>
      </c>
      <c r="O139" s="297">
        <v>0.15084655611275261</v>
      </c>
      <c r="P139" s="297">
        <v>0.1362741613120286</v>
      </c>
      <c r="Q139" s="297">
        <v>0.18047115006627371</v>
      </c>
      <c r="R139" s="297">
        <v>7.6337914091210268E-2</v>
      </c>
      <c r="S139" s="297">
        <v>3.3926581622596409E-2</v>
      </c>
      <c r="T139" s="297">
        <v>4.0347143356768797E-2</v>
      </c>
      <c r="U139" s="297">
        <v>7.5110508191475536E-2</v>
      </c>
      <c r="V139" s="297">
        <v>0.36313581749502333</v>
      </c>
      <c r="W139" s="297">
        <v>0.26778205506581748</v>
      </c>
      <c r="DA139" s="122" t="s">
        <v>1118</v>
      </c>
    </row>
    <row r="140" spans="1:105" ht="12" customHeight="1" x14ac:dyDescent="0.25">
      <c r="A140" s="59" t="s">
        <v>162</v>
      </c>
      <c r="B140" s="297">
        <v>0.91406309576502087</v>
      </c>
      <c r="C140" s="297">
        <v>0.84901457642174305</v>
      </c>
      <c r="D140" s="297">
        <v>1.366278886131729</v>
      </c>
      <c r="E140" s="297">
        <v>0.92288889294995935</v>
      </c>
      <c r="F140" s="297">
        <v>1.4372601757884029</v>
      </c>
      <c r="G140" s="297">
        <v>1.921939030672059</v>
      </c>
      <c r="H140" s="297">
        <v>2.474384678066492</v>
      </c>
      <c r="I140" s="297">
        <v>2.5218993800091081</v>
      </c>
      <c r="J140" s="297">
        <v>0.89690194786748567</v>
      </c>
      <c r="K140" s="297">
        <v>1.8219146489686739</v>
      </c>
      <c r="L140" s="297">
        <v>1.6099464581587539</v>
      </c>
      <c r="M140" s="297">
        <v>1.2844598943537811</v>
      </c>
      <c r="N140" s="297">
        <v>1.254649479360767</v>
      </c>
      <c r="O140" s="297">
        <v>1.127638240527105</v>
      </c>
      <c r="P140" s="297">
        <v>2.3539070017399379</v>
      </c>
      <c r="Q140" s="297">
        <v>2.6167835996822588</v>
      </c>
      <c r="R140" s="297">
        <v>0.97546959141989042</v>
      </c>
      <c r="S140" s="297">
        <v>0.39059097590447073</v>
      </c>
      <c r="T140" s="297">
        <v>0.53316640039625096</v>
      </c>
      <c r="U140" s="297">
        <v>0.94335271151127376</v>
      </c>
      <c r="V140" s="297">
        <v>1.966755110152181</v>
      </c>
      <c r="W140" s="297">
        <v>2.595322782860797</v>
      </c>
      <c r="DA140" s="122" t="s">
        <v>1119</v>
      </c>
    </row>
    <row r="141" spans="1:105" ht="12" customHeight="1" x14ac:dyDescent="0.25">
      <c r="A141" s="60" t="s">
        <v>1021</v>
      </c>
      <c r="B141" s="264">
        <v>4.2543999531195036</v>
      </c>
      <c r="C141" s="264">
        <v>4.8042288189707536</v>
      </c>
      <c r="D141" s="264">
        <v>5.5658036803485116</v>
      </c>
      <c r="E141" s="264">
        <v>4.3200671294082671</v>
      </c>
      <c r="F141" s="264">
        <v>3.0279634284747421</v>
      </c>
      <c r="G141" s="264">
        <v>4.4734876387992948</v>
      </c>
      <c r="H141" s="264">
        <v>4.8639446291715513</v>
      </c>
      <c r="I141" s="264">
        <v>4.5896573026052678</v>
      </c>
      <c r="J141" s="264">
        <v>5.2983457099103539</v>
      </c>
      <c r="K141" s="264">
        <v>3.6148574261063429</v>
      </c>
      <c r="L141" s="264">
        <v>5.0057310657103411</v>
      </c>
      <c r="M141" s="264">
        <v>3.9942481329840862</v>
      </c>
      <c r="N141" s="264">
        <v>3.8694495053665152</v>
      </c>
      <c r="O141" s="264">
        <v>3.8459632072896701</v>
      </c>
      <c r="P141" s="264">
        <v>2.7883522558597318</v>
      </c>
      <c r="Q141" s="264">
        <v>2.2810421892543231</v>
      </c>
      <c r="R141" s="264">
        <v>2.1673311206273991</v>
      </c>
      <c r="S141" s="264">
        <v>2.6445663130374881</v>
      </c>
      <c r="T141" s="264">
        <v>2.2898105654255621</v>
      </c>
      <c r="U141" s="264">
        <v>3.2095176643234078</v>
      </c>
      <c r="V141" s="264">
        <v>1.88666153880955</v>
      </c>
      <c r="W141" s="264">
        <v>1.8228644075439391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6.715542636040511</v>
      </c>
      <c r="C142" s="263">
        <f t="shared" si="5"/>
        <v>7.1872079294039262</v>
      </c>
      <c r="D142" s="263">
        <f t="shared" si="5"/>
        <v>9.0040175712522501</v>
      </c>
      <c r="E142" s="263">
        <f t="shared" si="5"/>
        <v>7.8380847069369874</v>
      </c>
      <c r="F142" s="263">
        <f t="shared" si="5"/>
        <v>7.167563835538731</v>
      </c>
      <c r="G142" s="263">
        <f t="shared" si="5"/>
        <v>8.4077599468230364</v>
      </c>
      <c r="H142" s="263">
        <f t="shared" si="5"/>
        <v>9.3180009336827521</v>
      </c>
      <c r="I142" s="263">
        <f t="shared" si="5"/>
        <v>8.8282070193318649</v>
      </c>
      <c r="J142" s="263">
        <f t="shared" si="5"/>
        <v>7.5390144199211235</v>
      </c>
      <c r="K142" s="263">
        <f t="shared" si="5"/>
        <v>7.433774413551955</v>
      </c>
      <c r="L142" s="263">
        <f t="shared" si="5"/>
        <v>8.4286904749855847</v>
      </c>
      <c r="M142" s="263">
        <f t="shared" si="5"/>
        <v>6.8097351936648982</v>
      </c>
      <c r="N142" s="263">
        <f t="shared" si="5"/>
        <v>6.51883091167005</v>
      </c>
      <c r="O142" s="263">
        <f t="shared" si="5"/>
        <v>6.1289752299073124</v>
      </c>
      <c r="P142" s="263">
        <f t="shared" si="5"/>
        <v>6.1876183686960351</v>
      </c>
      <c r="Q142" s="263">
        <f t="shared" si="5"/>
        <v>5.970198468601037</v>
      </c>
      <c r="R142" s="263">
        <f t="shared" si="5"/>
        <v>3.6987449271145203</v>
      </c>
      <c r="S142" s="263">
        <f t="shared" si="5"/>
        <v>3.3882922807509361</v>
      </c>
      <c r="T142" s="263">
        <f t="shared" si="5"/>
        <v>3.3035221534045567</v>
      </c>
      <c r="U142" s="263">
        <f t="shared" si="5"/>
        <v>4.9972314154070627</v>
      </c>
      <c r="V142" s="263">
        <f t="shared" si="5"/>
        <v>4.8328640788242216</v>
      </c>
      <c r="W142" s="263">
        <f t="shared" si="5"/>
        <v>5.3033013887784799</v>
      </c>
      <c r="DA142" s="70"/>
    </row>
    <row r="143" spans="1:105" ht="12" customHeight="1" x14ac:dyDescent="0.25">
      <c r="A143" s="60" t="s">
        <v>1024</v>
      </c>
      <c r="B143" s="264">
        <v>0.1251600371197483</v>
      </c>
      <c r="C143" s="264">
        <v>0.11107461113585899</v>
      </c>
      <c r="D143" s="264">
        <v>0.19025555924441609</v>
      </c>
      <c r="E143" s="264">
        <v>0.14427524576080741</v>
      </c>
      <c r="F143" s="264">
        <v>0.27897835604208271</v>
      </c>
      <c r="G143" s="264">
        <v>0.30174144660178198</v>
      </c>
      <c r="H143" s="264">
        <v>0.39253466537038639</v>
      </c>
      <c r="I143" s="264">
        <v>0.40010124417252851</v>
      </c>
      <c r="J143" s="264">
        <v>0.1129993327375734</v>
      </c>
      <c r="K143" s="264">
        <v>0.30923050896215448</v>
      </c>
      <c r="L143" s="264">
        <v>0.23184511774496619</v>
      </c>
      <c r="M143" s="264">
        <v>0.1872055044905144</v>
      </c>
      <c r="N143" s="264">
        <v>0.18115559183777849</v>
      </c>
      <c r="O143" s="264">
        <v>0.15523782601397551</v>
      </c>
      <c r="P143" s="264">
        <v>0.41335520062332493</v>
      </c>
      <c r="Q143" s="264">
        <v>0.51883160262228534</v>
      </c>
      <c r="R143" s="264">
        <v>0.1395858773470656</v>
      </c>
      <c r="S143" s="264">
        <v>4.4449490125208761E-2</v>
      </c>
      <c r="T143" s="264">
        <v>6.6944372960235268E-2</v>
      </c>
      <c r="U143" s="264">
        <v>0.12635118552872171</v>
      </c>
      <c r="V143" s="264">
        <v>0.36221863581899733</v>
      </c>
      <c r="W143" s="264">
        <v>0.51049192018354672</v>
      </c>
      <c r="DA143" s="72" t="s">
        <v>1121</v>
      </c>
    </row>
    <row r="144" spans="1:105" ht="12" customHeight="1" x14ac:dyDescent="0.25">
      <c r="A144" s="60" t="s">
        <v>1026</v>
      </c>
      <c r="B144" s="264">
        <v>0.76495480819438899</v>
      </c>
      <c r="C144" s="264">
        <v>0.79087199656152662</v>
      </c>
      <c r="D144" s="264">
        <v>1.063330510812547</v>
      </c>
      <c r="E144" s="264">
        <v>0.94024734162037393</v>
      </c>
      <c r="F144" s="264">
        <v>1.01117877428369</v>
      </c>
      <c r="G144" s="264">
        <v>1.0827122977634069</v>
      </c>
      <c r="H144" s="264">
        <v>1.209338318135015</v>
      </c>
      <c r="I144" s="264">
        <v>1.146579748965278</v>
      </c>
      <c r="J144" s="264">
        <v>0.75070870328759565</v>
      </c>
      <c r="K144" s="264">
        <v>0.98910719610703579</v>
      </c>
      <c r="L144" s="264">
        <v>0.98819377477407921</v>
      </c>
      <c r="M144" s="264">
        <v>0.8010537514474465</v>
      </c>
      <c r="N144" s="264">
        <v>0.75067730355596518</v>
      </c>
      <c r="O144" s="264">
        <v>0.6791407347496573</v>
      </c>
      <c r="P144" s="264">
        <v>0.87780844289687743</v>
      </c>
      <c r="Q144" s="264">
        <v>0.92872779546650097</v>
      </c>
      <c r="R144" s="264">
        <v>0.4577931165248369</v>
      </c>
      <c r="S144" s="264">
        <v>0.33431027532333868</v>
      </c>
      <c r="T144" s="264">
        <v>0.36149164624286823</v>
      </c>
      <c r="U144" s="264">
        <v>0.57210250958140685</v>
      </c>
      <c r="V144" s="264">
        <v>0.99596796377961838</v>
      </c>
      <c r="W144" s="264">
        <v>1.2072918682924201</v>
      </c>
      <c r="DA144" s="72" t="s">
        <v>1122</v>
      </c>
    </row>
    <row r="145" spans="1:105" ht="12" customHeight="1" x14ac:dyDescent="0.25">
      <c r="A145" s="64" t="s">
        <v>30</v>
      </c>
      <c r="B145" s="231">
        <v>1.2452556701462831E-2</v>
      </c>
      <c r="C145" s="231">
        <v>4.372954009576123E-2</v>
      </c>
      <c r="D145" s="231">
        <v>4.1494522461049968E-2</v>
      </c>
      <c r="E145" s="231">
        <v>4.1602035462131218E-2</v>
      </c>
      <c r="F145" s="231">
        <v>2.909048418103977E-2</v>
      </c>
      <c r="G145" s="231">
        <v>2.580966808006778E-2</v>
      </c>
      <c r="H145" s="231">
        <v>3.7998289523478231E-2</v>
      </c>
      <c r="I145" s="231">
        <v>2.705173856865695E-2</v>
      </c>
      <c r="J145" s="231">
        <v>3.2311020131597992E-2</v>
      </c>
      <c r="K145" s="231">
        <v>4.2531605186222003E-2</v>
      </c>
      <c r="L145" s="231">
        <v>3.92280770449226E-2</v>
      </c>
      <c r="M145" s="231">
        <v>3.5945393549880543E-2</v>
      </c>
      <c r="N145" s="231">
        <v>2.4642679351264081E-2</v>
      </c>
      <c r="O145" s="231">
        <v>2.8888346218033781E-2</v>
      </c>
      <c r="P145" s="231">
        <v>1.8456014410424559E-2</v>
      </c>
      <c r="Q145" s="231">
        <v>1.0725803659573209E-2</v>
      </c>
      <c r="R145" s="231">
        <v>6.5439618233768988E-3</v>
      </c>
      <c r="S145" s="231">
        <v>7.4128181165621244E-3</v>
      </c>
      <c r="T145" s="231">
        <v>7.1864532807431446E-3</v>
      </c>
      <c r="U145" s="231">
        <v>1.1210332493875749E-2</v>
      </c>
      <c r="V145" s="231">
        <v>7.029348097321959E-3</v>
      </c>
      <c r="W145" s="231">
        <v>2.6967414794959242E-3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0.1645373821167532</v>
      </c>
      <c r="H147" s="231">
        <v>0.11084625168336849</v>
      </c>
      <c r="I147" s="231">
        <v>0.105472581715815</v>
      </c>
      <c r="J147" s="231">
        <v>0.13363665600988231</v>
      </c>
      <c r="K147" s="231">
        <v>0.15895478578264041</v>
      </c>
      <c r="L147" s="231">
        <v>8.9073342108934153E-2</v>
      </c>
      <c r="M147" s="231">
        <v>9.4311035068930779E-2</v>
      </c>
      <c r="N147" s="231">
        <v>8.6556330402045328E-2</v>
      </c>
      <c r="O147" s="231">
        <v>6.8662156228370158E-2</v>
      </c>
      <c r="P147" s="231">
        <v>6.9403073189801129E-2</v>
      </c>
      <c r="Q147" s="231">
        <v>0.1102691272097629</v>
      </c>
      <c r="R147" s="231">
        <v>4.3123981309184517E-2</v>
      </c>
      <c r="S147" s="231">
        <v>5.5138270808549647E-2</v>
      </c>
      <c r="T147" s="231">
        <v>6.1631981529423979E-2</v>
      </c>
      <c r="U147" s="231">
        <v>0.1090597196666703</v>
      </c>
      <c r="V147" s="231">
        <v>4.6813541233228617E-2</v>
      </c>
      <c r="W147" s="231">
        <v>5.2495893282150811E-2</v>
      </c>
      <c r="DA147" s="73" t="s">
        <v>1125</v>
      </c>
    </row>
    <row r="148" spans="1:105" ht="12" customHeight="1" x14ac:dyDescent="0.25">
      <c r="A148" s="64" t="s">
        <v>160</v>
      </c>
      <c r="B148" s="231">
        <v>9.8426151900229519E-2</v>
      </c>
      <c r="C148" s="231">
        <v>7.3350987861988071E-2</v>
      </c>
      <c r="D148" s="231">
        <v>0.13866971937323649</v>
      </c>
      <c r="E148" s="231">
        <v>0.16416311222648869</v>
      </c>
      <c r="F148" s="231">
        <v>0.12783317110601869</v>
      </c>
      <c r="G148" s="231">
        <v>8.2526374830085888E-2</v>
      </c>
      <c r="H148" s="231">
        <v>0.10380747082089591</v>
      </c>
      <c r="I148" s="231">
        <v>8.1865625609948867E-2</v>
      </c>
      <c r="J148" s="231">
        <v>7.8728976378199769E-2</v>
      </c>
      <c r="K148" s="231">
        <v>9.1595577075651177E-2</v>
      </c>
      <c r="L148" s="231">
        <v>0.1439247038316509</v>
      </c>
      <c r="M148" s="231">
        <v>0.1101846169147193</v>
      </c>
      <c r="N148" s="231">
        <v>9.8647527774289409E-2</v>
      </c>
      <c r="O148" s="231">
        <v>8.4940288189917487E-2</v>
      </c>
      <c r="P148" s="231">
        <v>7.0327998999019106E-2</v>
      </c>
      <c r="Q148" s="231">
        <v>5.6188527621332522E-2</v>
      </c>
      <c r="R148" s="231">
        <v>2.610401069154818E-2</v>
      </c>
      <c r="S148" s="231">
        <v>2.4006162692085609E-2</v>
      </c>
      <c r="T148" s="231">
        <v>2.0938134019023419E-2</v>
      </c>
      <c r="U148" s="231">
        <v>3.2544667763371407E-2</v>
      </c>
      <c r="V148" s="231">
        <v>2.1059624379904399E-2</v>
      </c>
      <c r="W148" s="231">
        <v>2.000831507432619E-2</v>
      </c>
      <c r="DA148" s="73" t="s">
        <v>1126</v>
      </c>
    </row>
    <row r="149" spans="1:105" ht="12" customHeight="1" x14ac:dyDescent="0.25">
      <c r="A149" s="64" t="s">
        <v>70</v>
      </c>
      <c r="B149" s="231">
        <v>0.25154164536954932</v>
      </c>
      <c r="C149" s="231">
        <v>0.25776399495072783</v>
      </c>
      <c r="D149" s="231">
        <v>0.28656064013495391</v>
      </c>
      <c r="E149" s="231">
        <v>0.35912868219446598</v>
      </c>
      <c r="F149" s="231">
        <v>0.3968729196571662</v>
      </c>
      <c r="G149" s="231">
        <v>0.1272240831361868</v>
      </c>
      <c r="H149" s="231">
        <v>0.1358875612412892</v>
      </c>
      <c r="I149" s="231">
        <v>0.1157604008327428</v>
      </c>
      <c r="J149" s="231">
        <v>8.5516069134694256E-2</v>
      </c>
      <c r="K149" s="231">
        <v>0.1199283715065932</v>
      </c>
      <c r="L149" s="231">
        <v>0.1113407241759618</v>
      </c>
      <c r="M149" s="231">
        <v>8.0403393633778936E-2</v>
      </c>
      <c r="N149" s="231">
        <v>7.1722302088000123E-2</v>
      </c>
      <c r="O149" s="231">
        <v>5.4135086125858017E-2</v>
      </c>
      <c r="P149" s="231">
        <v>3.6651337617301882E-2</v>
      </c>
      <c r="Q149" s="231">
        <v>4.3869967074809023E-2</v>
      </c>
      <c r="R149" s="231">
        <v>2.3043228531761439E-2</v>
      </c>
      <c r="S149" s="231">
        <v>1.354964314132669E-2</v>
      </c>
      <c r="T149" s="231">
        <v>1.3823621982394819E-2</v>
      </c>
      <c r="U149" s="231">
        <v>2.5448202116597551E-2</v>
      </c>
      <c r="V149" s="231">
        <v>3.9081045315626048E-2</v>
      </c>
      <c r="W149" s="231">
        <v>2.4568438520490999E-2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1.1591997512676051E-2</v>
      </c>
      <c r="H150" s="231">
        <v>0</v>
      </c>
      <c r="I150" s="231">
        <v>1.146843366356166E-4</v>
      </c>
      <c r="J150" s="231">
        <v>1.0625544717188489E-4</v>
      </c>
      <c r="K150" s="231">
        <v>2.8831016939434589E-4</v>
      </c>
      <c r="L150" s="231">
        <v>6.1623646007638472E-5</v>
      </c>
      <c r="M150" s="231">
        <v>0</v>
      </c>
      <c r="N150" s="231">
        <v>6.8084322690422678E-6</v>
      </c>
      <c r="O150" s="231">
        <v>6.0136547008135831E-5</v>
      </c>
      <c r="P150" s="231">
        <v>2.6251110089859019E-5</v>
      </c>
      <c r="Q150" s="231">
        <v>0</v>
      </c>
      <c r="R150" s="231">
        <v>2.641569264119872E-2</v>
      </c>
      <c r="S150" s="231">
        <v>2.7301734914993089E-2</v>
      </c>
      <c r="T150" s="231">
        <v>2.7848357048209631E-2</v>
      </c>
      <c r="U150" s="231">
        <v>7.8505060989217604E-5</v>
      </c>
      <c r="V150" s="231">
        <v>6.7470368877832227E-5</v>
      </c>
      <c r="W150" s="231">
        <v>5.9405425170872458E-5</v>
      </c>
      <c r="DA150" s="73" t="s">
        <v>1128</v>
      </c>
    </row>
    <row r="151" spans="1:105" ht="12" customHeight="1" x14ac:dyDescent="0.25">
      <c r="A151" s="64" t="s">
        <v>162</v>
      </c>
      <c r="B151" s="231">
        <v>0.31338040680000001</v>
      </c>
      <c r="C151" s="231">
        <v>0.30192458446640708</v>
      </c>
      <c r="D151" s="231">
        <v>0.43963764444875791</v>
      </c>
      <c r="E151" s="231">
        <v>0.28607636084112609</v>
      </c>
      <c r="F151" s="231">
        <v>0.37081355310438902</v>
      </c>
      <c r="G151" s="231">
        <v>0.55083434267818654</v>
      </c>
      <c r="H151" s="231">
        <v>0.72385427783069733</v>
      </c>
      <c r="I151" s="231">
        <v>0.74724855031714943</v>
      </c>
      <c r="J151" s="231">
        <v>0.37570207257878868</v>
      </c>
      <c r="K151" s="231">
        <v>0.52136474968853841</v>
      </c>
      <c r="L151" s="231">
        <v>0.53788565277024392</v>
      </c>
      <c r="M151" s="231">
        <v>0.42362202266969051</v>
      </c>
      <c r="N151" s="231">
        <v>0.42292403101267378</v>
      </c>
      <c r="O151" s="231">
        <v>0.40468138512964769</v>
      </c>
      <c r="P151" s="231">
        <v>0.63309023082489557</v>
      </c>
      <c r="Q151" s="231">
        <v>0.63610283592587558</v>
      </c>
      <c r="R151" s="231">
        <v>0.29445353581465827</v>
      </c>
      <c r="S151" s="231">
        <v>0.1559947417220246</v>
      </c>
      <c r="T151" s="231">
        <v>0.1826719355970331</v>
      </c>
      <c r="U151" s="231">
        <v>0.31961746828526733</v>
      </c>
      <c r="V151" s="231">
        <v>0.2116641815032467</v>
      </c>
      <c r="W151" s="231">
        <v>0.2381153890833832</v>
      </c>
      <c r="DA151" s="73" t="s">
        <v>1129</v>
      </c>
    </row>
    <row r="152" spans="1:105" ht="12" customHeight="1" x14ac:dyDescent="0.25">
      <c r="A152" s="64" t="s">
        <v>36</v>
      </c>
      <c r="B152" s="231">
        <v>8.1405344072073651E-4</v>
      </c>
      <c r="C152" s="231">
        <v>8.5887219753291255E-4</v>
      </c>
      <c r="D152" s="231">
        <v>8.8239385725547828E-4</v>
      </c>
      <c r="E152" s="231">
        <v>5.9562256083284476E-4</v>
      </c>
      <c r="F152" s="231">
        <v>2.4108904281876348E-3</v>
      </c>
      <c r="G152" s="231">
        <v>1.3044833917618679E-2</v>
      </c>
      <c r="H152" s="231">
        <v>1.4108552349277839E-2</v>
      </c>
      <c r="I152" s="231">
        <v>1.3098464844169401E-3</v>
      </c>
      <c r="J152" s="231">
        <v>8.0905162821232155E-4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8.8339993982426673E-2</v>
      </c>
      <c r="C153" s="231">
        <v>0.1132440169891096</v>
      </c>
      <c r="D153" s="231">
        <v>0.15608559053729271</v>
      </c>
      <c r="E153" s="231">
        <v>8.8681528335329204E-2</v>
      </c>
      <c r="F153" s="231">
        <v>8.4157755806888501E-2</v>
      </c>
      <c r="G153" s="231">
        <v>0.10714361549183241</v>
      </c>
      <c r="H153" s="231">
        <v>8.2835914686008386E-2</v>
      </c>
      <c r="I153" s="231">
        <v>6.7756321099912517E-2</v>
      </c>
      <c r="J153" s="231">
        <v>4.3898601979048407E-2</v>
      </c>
      <c r="K153" s="231">
        <v>5.4443796697996323E-2</v>
      </c>
      <c r="L153" s="231">
        <v>6.6679651196358186E-2</v>
      </c>
      <c r="M153" s="231">
        <v>5.6587289610446428E-2</v>
      </c>
      <c r="N153" s="231">
        <v>4.6177624495423453E-2</v>
      </c>
      <c r="O153" s="231">
        <v>3.7773336310822039E-2</v>
      </c>
      <c r="P153" s="231">
        <v>4.9853536745345317E-2</v>
      </c>
      <c r="Q153" s="231">
        <v>7.1571533975147664E-2</v>
      </c>
      <c r="R153" s="231">
        <v>3.8108705713108773E-2</v>
      </c>
      <c r="S153" s="231">
        <v>5.0906903927796933E-2</v>
      </c>
      <c r="T153" s="231">
        <v>4.7391162786040143E-2</v>
      </c>
      <c r="U153" s="231">
        <v>7.4143614194635402E-2</v>
      </c>
      <c r="V153" s="231">
        <v>0.17043310361404271</v>
      </c>
      <c r="W153" s="231">
        <v>0.21411695412421469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0.49981964926737021</v>
      </c>
      <c r="W154" s="231">
        <v>0.65523073130318732</v>
      </c>
      <c r="DA154" s="73" t="s">
        <v>1132</v>
      </c>
    </row>
    <row r="155" spans="1:105" ht="12" customHeight="1" x14ac:dyDescent="0.25">
      <c r="A155" s="60" t="s">
        <v>1038</v>
      </c>
      <c r="B155" s="264">
        <v>5.8254277907263736</v>
      </c>
      <c r="C155" s="264">
        <v>6.2852613217065407</v>
      </c>
      <c r="D155" s="264">
        <v>7.7504315011952869</v>
      </c>
      <c r="E155" s="264">
        <v>6.7535621195558058</v>
      </c>
      <c r="F155" s="264">
        <v>5.8774067052129579</v>
      </c>
      <c r="G155" s="264">
        <v>7.0233062024578468</v>
      </c>
      <c r="H155" s="264">
        <v>7.7161279501773503</v>
      </c>
      <c r="I155" s="264">
        <v>7.281526026194058</v>
      </c>
      <c r="J155" s="264">
        <v>6.675306383895955</v>
      </c>
      <c r="K155" s="264">
        <v>6.1354367084827643</v>
      </c>
      <c r="L155" s="264">
        <v>7.2086515824665396</v>
      </c>
      <c r="M155" s="264">
        <v>5.8214759377269374</v>
      </c>
      <c r="N155" s="264">
        <v>5.586998016276306</v>
      </c>
      <c r="O155" s="264">
        <v>5.2945966691436794</v>
      </c>
      <c r="P155" s="264">
        <v>4.8964547251758326</v>
      </c>
      <c r="Q155" s="264">
        <v>4.522639070512251</v>
      </c>
      <c r="R155" s="264">
        <v>3.1013659332426178</v>
      </c>
      <c r="S155" s="264">
        <v>3.0095325153023889</v>
      </c>
      <c r="T155" s="264">
        <v>2.8750861342014531</v>
      </c>
      <c r="U155" s="264">
        <v>4.2987777202969344</v>
      </c>
      <c r="V155" s="264">
        <v>3.4746774792256061</v>
      </c>
      <c r="W155" s="264">
        <v>3.5855176003025129</v>
      </c>
      <c r="DA155" s="72" t="s">
        <v>1133</v>
      </c>
    </row>
    <row r="156" spans="1:105" ht="12" customHeight="1" x14ac:dyDescent="0.25">
      <c r="A156" s="132" t="s">
        <v>1040</v>
      </c>
      <c r="B156" s="318">
        <v>7.5959322245326604</v>
      </c>
      <c r="C156" s="318">
        <v>8.1216775450597254</v>
      </c>
      <c r="D156" s="318">
        <v>10.16459810228042</v>
      </c>
      <c r="E156" s="318">
        <v>8.7344910266119715</v>
      </c>
      <c r="F156" s="318">
        <v>7.9453451445010668</v>
      </c>
      <c r="G156" s="318">
        <v>9.5925217108235721</v>
      </c>
      <c r="H156" s="318">
        <v>10.7489584047902</v>
      </c>
      <c r="I156" s="318">
        <v>10.25547481175955</v>
      </c>
      <c r="J156" s="318">
        <v>8.7155291713907914</v>
      </c>
      <c r="K156" s="318">
        <v>9.3805580605814818</v>
      </c>
      <c r="L156" s="318">
        <v>9.4102791198899336</v>
      </c>
      <c r="M156" s="318">
        <v>9.1925940554640828</v>
      </c>
      <c r="N156" s="318">
        <v>7.9982918900093551</v>
      </c>
      <c r="O156" s="318">
        <v>8.7652619559446183</v>
      </c>
      <c r="P156" s="318">
        <v>10.07949651056181</v>
      </c>
      <c r="Q156" s="318">
        <v>10.974662625420629</v>
      </c>
      <c r="R156" s="318">
        <v>9.4711098395367284</v>
      </c>
      <c r="S156" s="318">
        <v>9.1751327556413944</v>
      </c>
      <c r="T156" s="318">
        <v>7.3964599238941391</v>
      </c>
      <c r="U156" s="318">
        <v>12.566638403512851</v>
      </c>
      <c r="V156" s="318">
        <v>10.91909459958838</v>
      </c>
      <c r="W156" s="318">
        <v>11.632999243419009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1.0000000000000002</v>
      </c>
      <c r="D160" s="234">
        <f t="shared" si="6"/>
        <v>1</v>
      </c>
      <c r="E160" s="234">
        <f t="shared" si="6"/>
        <v>0.99999999999999989</v>
      </c>
      <c r="F160" s="234">
        <f t="shared" si="6"/>
        <v>0.99999999999999978</v>
      </c>
      <c r="G160" s="234">
        <f t="shared" si="6"/>
        <v>0.99999999999999989</v>
      </c>
      <c r="H160" s="234">
        <f t="shared" si="6"/>
        <v>1</v>
      </c>
      <c r="I160" s="234">
        <f t="shared" si="6"/>
        <v>1.0000000000000002</v>
      </c>
      <c r="J160" s="234">
        <f t="shared" si="6"/>
        <v>1</v>
      </c>
      <c r="K160" s="234">
        <f t="shared" si="6"/>
        <v>1.0000000000000002</v>
      </c>
      <c r="L160" s="234">
        <f t="shared" si="6"/>
        <v>0.99999999999999989</v>
      </c>
      <c r="M160" s="234">
        <f t="shared" si="6"/>
        <v>1.0000000000000002</v>
      </c>
      <c r="N160" s="234">
        <f t="shared" si="6"/>
        <v>0.99999999999999989</v>
      </c>
      <c r="O160" s="234">
        <f t="shared" si="6"/>
        <v>1.0000000000000002</v>
      </c>
      <c r="P160" s="234">
        <f t="shared" si="6"/>
        <v>0.99999999999999978</v>
      </c>
      <c r="Q160" s="234">
        <f t="shared" si="6"/>
        <v>1</v>
      </c>
      <c r="R160" s="234">
        <f t="shared" si="6"/>
        <v>0.99999999999999989</v>
      </c>
      <c r="S160" s="234">
        <f t="shared" si="6"/>
        <v>1</v>
      </c>
      <c r="T160" s="234">
        <f t="shared" si="6"/>
        <v>1.0000000000000002</v>
      </c>
      <c r="U160" s="234">
        <f t="shared" si="6"/>
        <v>1.0000000000000002</v>
      </c>
      <c r="V160" s="234">
        <f t="shared" si="6"/>
        <v>0.99999999999999967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2.2736597674496914E-3</v>
      </c>
      <c r="C161" s="268">
        <f t="shared" si="7"/>
        <v>2.1612943331605293E-3</v>
      </c>
      <c r="D161" s="268">
        <f t="shared" si="7"/>
        <v>2.0534123756964198E-3</v>
      </c>
      <c r="E161" s="268">
        <f t="shared" si="7"/>
        <v>3.5794039263202307E-3</v>
      </c>
      <c r="F161" s="268">
        <f t="shared" si="7"/>
        <v>4.0022268670695657E-3</v>
      </c>
      <c r="G161" s="268">
        <f t="shared" si="7"/>
        <v>3.6729802308696244E-3</v>
      </c>
      <c r="H161" s="268">
        <f t="shared" si="7"/>
        <v>3.8294403907566544E-3</v>
      </c>
      <c r="I161" s="268">
        <f t="shared" si="7"/>
        <v>3.7876593781295252E-3</v>
      </c>
      <c r="J161" s="268">
        <f t="shared" si="7"/>
        <v>3.9615608298350872E-3</v>
      </c>
      <c r="K161" s="268">
        <f t="shared" si="7"/>
        <v>3.6137709230530659E-3</v>
      </c>
      <c r="L161" s="268">
        <f t="shared" si="7"/>
        <v>3.0366323165855491E-3</v>
      </c>
      <c r="M161" s="268">
        <f t="shared" si="7"/>
        <v>3.1397232820676939E-3</v>
      </c>
      <c r="N161" s="268">
        <f t="shared" si="7"/>
        <v>3.3325842072619944E-3</v>
      </c>
      <c r="O161" s="268">
        <f t="shared" si="7"/>
        <v>3.0354271559655558E-3</v>
      </c>
      <c r="P161" s="268">
        <f t="shared" si="7"/>
        <v>3.2979112966086462E-3</v>
      </c>
      <c r="Q161" s="268">
        <f t="shared" si="7"/>
        <v>3.6981973434742064E-3</v>
      </c>
      <c r="R161" s="268">
        <f t="shared" si="7"/>
        <v>3.1213360044112805E-3</v>
      </c>
      <c r="S161" s="268">
        <f t="shared" si="7"/>
        <v>2.8980143396234851E-3</v>
      </c>
      <c r="T161" s="268">
        <f t="shared" si="7"/>
        <v>2.8678987251693974E-3</v>
      </c>
      <c r="U161" s="268">
        <f t="shared" si="7"/>
        <v>2.6716999548793805E-3</v>
      </c>
      <c r="V161" s="268">
        <f t="shared" si="7"/>
        <v>3.0902692053669228E-3</v>
      </c>
      <c r="W161" s="268">
        <f t="shared" si="7"/>
        <v>2.250669789346303E-3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1.7989876819243439E-2</v>
      </c>
      <c r="C162" s="269">
        <f t="shared" si="8"/>
        <v>1.7100807860667377E-2</v>
      </c>
      <c r="D162" s="269">
        <f t="shared" si="8"/>
        <v>1.624721351309481E-2</v>
      </c>
      <c r="E162" s="269">
        <f t="shared" si="8"/>
        <v>2.8321315547156549E-2</v>
      </c>
      <c r="F162" s="269">
        <f t="shared" si="8"/>
        <v>3.166681724856673E-2</v>
      </c>
      <c r="G162" s="269">
        <f t="shared" si="8"/>
        <v>2.9061719285721113E-2</v>
      </c>
      <c r="H162" s="269">
        <f t="shared" si="8"/>
        <v>3.0299678915294014E-2</v>
      </c>
      <c r="I162" s="269">
        <f t="shared" si="8"/>
        <v>2.996909503405289E-2</v>
      </c>
      <c r="J162" s="269">
        <f t="shared" si="8"/>
        <v>3.1345055386458542E-2</v>
      </c>
      <c r="K162" s="269">
        <f t="shared" si="8"/>
        <v>2.8593237514867892E-2</v>
      </c>
      <c r="L162" s="269">
        <f t="shared" si="8"/>
        <v>2.4026744063815449E-2</v>
      </c>
      <c r="M162" s="269">
        <f t="shared" si="8"/>
        <v>2.4842430648392217E-2</v>
      </c>
      <c r="N162" s="269">
        <f t="shared" si="8"/>
        <v>2.6368404031552588E-2</v>
      </c>
      <c r="O162" s="269">
        <f t="shared" si="8"/>
        <v>2.4017208472162082E-2</v>
      </c>
      <c r="P162" s="269">
        <f t="shared" si="8"/>
        <v>2.6094061581310758E-2</v>
      </c>
      <c r="Q162" s="269">
        <f t="shared" si="8"/>
        <v>2.9261244630712498E-2</v>
      </c>
      <c r="R162" s="269">
        <f t="shared" si="8"/>
        <v>2.4696945002379699E-2</v>
      </c>
      <c r="S162" s="269">
        <f t="shared" si="8"/>
        <v>2.29299571275372E-2</v>
      </c>
      <c r="T162" s="269">
        <f t="shared" si="8"/>
        <v>2.2691673369289345E-2</v>
      </c>
      <c r="U162" s="269">
        <f t="shared" si="8"/>
        <v>2.1139289956372861E-2</v>
      </c>
      <c r="V162" s="269">
        <f t="shared" si="8"/>
        <v>2.4451135186866681E-2</v>
      </c>
      <c r="W162" s="269">
        <f t="shared" si="8"/>
        <v>1.780797322923491E-2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1.9854196151982563E-2</v>
      </c>
      <c r="C163" s="269">
        <f t="shared" si="9"/>
        <v>1.8872991573787429E-2</v>
      </c>
      <c r="D163" s="269">
        <f t="shared" si="9"/>
        <v>1.7930937896532634E-2</v>
      </c>
      <c r="E163" s="269">
        <f t="shared" si="9"/>
        <v>3.1256298183985377E-2</v>
      </c>
      <c r="F163" s="269">
        <f t="shared" si="9"/>
        <v>3.4948499507761993E-2</v>
      </c>
      <c r="G163" s="269">
        <f t="shared" si="9"/>
        <v>3.2073431130743402E-2</v>
      </c>
      <c r="H163" s="269">
        <f t="shared" si="9"/>
        <v>3.3439682470912918E-2</v>
      </c>
      <c r="I163" s="269">
        <f t="shared" si="9"/>
        <v>3.3074839660214829E-2</v>
      </c>
      <c r="J163" s="269">
        <f t="shared" si="9"/>
        <v>3.4593392955965641E-2</v>
      </c>
      <c r="K163" s="269">
        <f t="shared" si="9"/>
        <v>3.1556399854453673E-2</v>
      </c>
      <c r="L163" s="269">
        <f t="shared" si="9"/>
        <v>2.6516673478620068E-2</v>
      </c>
      <c r="M163" s="269">
        <f t="shared" si="9"/>
        <v>2.7416890951560441E-2</v>
      </c>
      <c r="N163" s="269">
        <f t="shared" si="9"/>
        <v>2.9101003365246465E-2</v>
      </c>
      <c r="O163" s="269">
        <f t="shared" si="9"/>
        <v>2.6506149698551241E-2</v>
      </c>
      <c r="P163" s="269">
        <f t="shared" si="9"/>
        <v>2.8798230373822196E-2</v>
      </c>
      <c r="Q163" s="269">
        <f t="shared" si="9"/>
        <v>3.2293633602197412E-2</v>
      </c>
      <c r="R163" s="269">
        <f t="shared" si="9"/>
        <v>2.7256328398394945E-2</v>
      </c>
      <c r="S163" s="269">
        <f t="shared" si="9"/>
        <v>2.5306224780799802E-2</v>
      </c>
      <c r="T163" s="269">
        <f t="shared" si="9"/>
        <v>2.504324730054135E-2</v>
      </c>
      <c r="U163" s="269">
        <f t="shared" si="9"/>
        <v>2.3329987944025968E-2</v>
      </c>
      <c r="V163" s="269">
        <f t="shared" si="9"/>
        <v>2.698504492367667E-2</v>
      </c>
      <c r="W163" s="269">
        <f t="shared" si="9"/>
        <v>1.9653441605797135E-2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3.230339556017376E-2</v>
      </c>
      <c r="C164" s="269">
        <f t="shared" si="10"/>
        <v>3.0706945148771637E-2</v>
      </c>
      <c r="D164" s="269">
        <f t="shared" si="10"/>
        <v>2.917419447267644E-2</v>
      </c>
      <c r="E164" s="269">
        <f t="shared" si="10"/>
        <v>5.0854970720292644E-2</v>
      </c>
      <c r="F164" s="269">
        <f t="shared" si="10"/>
        <v>5.6862297279209689E-2</v>
      </c>
      <c r="G164" s="269">
        <f t="shared" si="10"/>
        <v>5.2184471476823625E-2</v>
      </c>
      <c r="H164" s="269">
        <f t="shared" si="10"/>
        <v>5.4407404963441056E-2</v>
      </c>
      <c r="I164" s="269">
        <f t="shared" si="10"/>
        <v>5.3813794346267381E-2</v>
      </c>
      <c r="J164" s="269">
        <f t="shared" si="10"/>
        <v>5.6284527858535278E-2</v>
      </c>
      <c r="K164" s="269">
        <f t="shared" si="10"/>
        <v>5.1343245485747646E-2</v>
      </c>
      <c r="L164" s="269">
        <f t="shared" si="10"/>
        <v>4.3143453694260904E-2</v>
      </c>
      <c r="M164" s="269">
        <f t="shared" si="10"/>
        <v>4.4608135562817397E-2</v>
      </c>
      <c r="N164" s="269">
        <f t="shared" si="10"/>
        <v>4.7348238916821314E-2</v>
      </c>
      <c r="O164" s="269">
        <f t="shared" si="10"/>
        <v>4.3126331176292956E-2</v>
      </c>
      <c r="P164" s="269">
        <f t="shared" si="10"/>
        <v>4.685561782896433E-2</v>
      </c>
      <c r="Q164" s="269">
        <f t="shared" si="10"/>
        <v>5.2542747756772465E-2</v>
      </c>
      <c r="R164" s="269">
        <f t="shared" si="10"/>
        <v>4.4346895287595355E-2</v>
      </c>
      <c r="S164" s="269">
        <f t="shared" si="10"/>
        <v>4.1174015959705199E-2</v>
      </c>
      <c r="T164" s="269">
        <f t="shared" si="10"/>
        <v>4.0746143408070382E-2</v>
      </c>
      <c r="U164" s="269">
        <f t="shared" si="10"/>
        <v>3.7958617070210643E-2</v>
      </c>
      <c r="V164" s="269">
        <f t="shared" si="10"/>
        <v>4.3905508624258315E-2</v>
      </c>
      <c r="W164" s="269">
        <f t="shared" si="10"/>
        <v>3.1976761660403211E-2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5.9289958551567695E-3</v>
      </c>
      <c r="C165" s="270">
        <f t="shared" si="11"/>
        <v>5.6916451282901688E-3</v>
      </c>
      <c r="D165" s="270">
        <f t="shared" si="11"/>
        <v>5.3359569375088138E-3</v>
      </c>
      <c r="E165" s="270">
        <f t="shared" si="11"/>
        <v>9.3289504149713515E-3</v>
      </c>
      <c r="F165" s="270">
        <f t="shared" si="11"/>
        <v>1.0283835305030816E-2</v>
      </c>
      <c r="G165" s="270">
        <f t="shared" si="11"/>
        <v>9.3850682540473993E-3</v>
      </c>
      <c r="H165" s="270">
        <f t="shared" si="11"/>
        <v>9.6584382928444294E-3</v>
      </c>
      <c r="I165" s="270">
        <f t="shared" si="11"/>
        <v>9.5050494691198435E-3</v>
      </c>
      <c r="J165" s="270">
        <f t="shared" si="11"/>
        <v>1.0312330088255923E-2</v>
      </c>
      <c r="K165" s="270">
        <f t="shared" si="11"/>
        <v>9.1824492044053439E-3</v>
      </c>
      <c r="L165" s="270">
        <f t="shared" si="11"/>
        <v>7.7316619604665439E-3</v>
      </c>
      <c r="M165" s="270">
        <f t="shared" si="11"/>
        <v>8.0043295387328215E-3</v>
      </c>
      <c r="N165" s="270">
        <f t="shared" si="11"/>
        <v>8.4563754814769125E-3</v>
      </c>
      <c r="O165" s="270">
        <f t="shared" si="11"/>
        <v>7.7141419432552759E-3</v>
      </c>
      <c r="P165" s="270">
        <f t="shared" si="11"/>
        <v>8.1116514097101661E-3</v>
      </c>
      <c r="Q165" s="270">
        <f t="shared" si="11"/>
        <v>9.1128048909138171E-3</v>
      </c>
      <c r="R165" s="270">
        <f t="shared" si="11"/>
        <v>7.8754941786487401E-3</v>
      </c>
      <c r="S165" s="270">
        <f t="shared" si="11"/>
        <v>7.604204105507632E-3</v>
      </c>
      <c r="T165" s="270">
        <f t="shared" si="11"/>
        <v>7.4367759803789001E-3</v>
      </c>
      <c r="U165" s="270">
        <f t="shared" si="11"/>
        <v>6.881459851026072E-3</v>
      </c>
      <c r="V165" s="270">
        <f t="shared" si="11"/>
        <v>8.0760563069259463E-3</v>
      </c>
      <c r="W165" s="270">
        <f t="shared" si="11"/>
        <v>5.9003925994119983E-3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0.82780596533523676</v>
      </c>
      <c r="C166" s="319">
        <f t="shared" si="12"/>
        <v>0.83739148172790034</v>
      </c>
      <c r="D166" s="319">
        <f t="shared" si="12"/>
        <v>0.84376418660503827</v>
      </c>
      <c r="E166" s="319">
        <f t="shared" si="12"/>
        <v>0.73659132307580344</v>
      </c>
      <c r="F166" s="319">
        <f t="shared" si="12"/>
        <v>0.69652402573877303</v>
      </c>
      <c r="G166" s="319">
        <f t="shared" si="12"/>
        <v>0.73091567242065947</v>
      </c>
      <c r="H166" s="319">
        <f t="shared" si="12"/>
        <v>0.72152602748790828</v>
      </c>
      <c r="I166" s="319">
        <f t="shared" si="12"/>
        <v>0.72649877340004665</v>
      </c>
      <c r="J166" s="319">
        <f t="shared" si="12"/>
        <v>0.72975550826344326</v>
      </c>
      <c r="K166" s="319">
        <f t="shared" si="12"/>
        <v>0.7338193651220456</v>
      </c>
      <c r="L166" s="319">
        <f t="shared" si="12"/>
        <v>0.78246070454175221</v>
      </c>
      <c r="M166" s="319">
        <f t="shared" si="12"/>
        <v>0.77926656950389517</v>
      </c>
      <c r="N166" s="319">
        <f t="shared" si="12"/>
        <v>0.77380689766122746</v>
      </c>
      <c r="O166" s="319">
        <f t="shared" si="12"/>
        <v>0.79616978709997366</v>
      </c>
      <c r="P166" s="319">
        <f t="shared" si="12"/>
        <v>0.76547816394450496</v>
      </c>
      <c r="Q166" s="319">
        <f t="shared" si="12"/>
        <v>0.72731201084673192</v>
      </c>
      <c r="R166" s="319">
        <f t="shared" si="12"/>
        <v>0.78522693417511813</v>
      </c>
      <c r="S166" s="319">
        <f t="shared" si="12"/>
        <v>0.80638249648612059</v>
      </c>
      <c r="T166" s="319">
        <f t="shared" si="12"/>
        <v>0.80478203471207377</v>
      </c>
      <c r="U166" s="319">
        <f t="shared" si="12"/>
        <v>0.81676952767863231</v>
      </c>
      <c r="V166" s="319">
        <f t="shared" si="12"/>
        <v>0.73160749539327807</v>
      </c>
      <c r="W166" s="319">
        <f t="shared" si="12"/>
        <v>0.79233032096131883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3.2889383719047156E-2</v>
      </c>
      <c r="C167" s="271">
        <f t="shared" si="13"/>
        <v>3.0230820268789517E-2</v>
      </c>
      <c r="D167" s="271">
        <f t="shared" si="13"/>
        <v>3.0855301892260323E-2</v>
      </c>
      <c r="E167" s="271">
        <f t="shared" si="13"/>
        <v>5.5346579040714633E-2</v>
      </c>
      <c r="F167" s="271">
        <f t="shared" si="13"/>
        <v>7.3163157696754771E-2</v>
      </c>
      <c r="G167" s="271">
        <f t="shared" si="13"/>
        <v>5.9548994227701928E-2</v>
      </c>
      <c r="H167" s="271">
        <f t="shared" si="13"/>
        <v>6.1885984783906917E-2</v>
      </c>
      <c r="I167" s="271">
        <f t="shared" si="13"/>
        <v>6.0826800337522448E-2</v>
      </c>
      <c r="J167" s="271">
        <f t="shared" si="13"/>
        <v>4.9013936069068446E-2</v>
      </c>
      <c r="K167" s="271">
        <f t="shared" si="13"/>
        <v>6.0624824111348855E-2</v>
      </c>
      <c r="L167" s="271">
        <f t="shared" si="13"/>
        <v>4.440918142582536E-2</v>
      </c>
      <c r="M167" s="271">
        <f t="shared" si="13"/>
        <v>4.6121007939240101E-2</v>
      </c>
      <c r="N167" s="271">
        <f t="shared" si="13"/>
        <v>4.7530181111718507E-2</v>
      </c>
      <c r="O167" s="271">
        <f t="shared" si="13"/>
        <v>4.1453666094981002E-2</v>
      </c>
      <c r="P167" s="271">
        <f t="shared" si="13"/>
        <v>5.7568060587470375E-2</v>
      </c>
      <c r="Q167" s="271">
        <f t="shared" si="13"/>
        <v>7.1896299405800002E-2</v>
      </c>
      <c r="R167" s="271">
        <f t="shared" si="13"/>
        <v>4.7604937470471356E-2</v>
      </c>
      <c r="S167" s="271">
        <f t="shared" si="13"/>
        <v>3.5647365849345122E-2</v>
      </c>
      <c r="T167" s="271">
        <f t="shared" si="13"/>
        <v>3.9097252632008181E-2</v>
      </c>
      <c r="U167" s="271">
        <f t="shared" si="13"/>
        <v>3.8056330594065192E-2</v>
      </c>
      <c r="V167" s="271">
        <f t="shared" si="13"/>
        <v>8.9513296752535373E-2</v>
      </c>
      <c r="W167" s="271">
        <f t="shared" si="13"/>
        <v>7.4176246762463635E-2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2.940104384474829E-2</v>
      </c>
      <c r="C168" s="271">
        <f t="shared" si="14"/>
        <v>2.816152002895116E-2</v>
      </c>
      <c r="D168" s="271">
        <f t="shared" si="14"/>
        <v>2.6717834226010505E-2</v>
      </c>
      <c r="E168" s="271">
        <f t="shared" si="14"/>
        <v>4.568191494769204E-2</v>
      </c>
      <c r="F168" s="271">
        <f t="shared" si="14"/>
        <v>5.2546395418575434E-2</v>
      </c>
      <c r="G168" s="271">
        <f t="shared" si="14"/>
        <v>4.7069782115412469E-2</v>
      </c>
      <c r="H168" s="271">
        <f t="shared" si="14"/>
        <v>4.871378276577476E-2</v>
      </c>
      <c r="I168" s="271">
        <f t="shared" si="14"/>
        <v>4.7932723441310617E-2</v>
      </c>
      <c r="J168" s="271">
        <f t="shared" si="14"/>
        <v>5.0082463956573467E-2</v>
      </c>
      <c r="K168" s="271">
        <f t="shared" si="14"/>
        <v>4.6319320094153585E-2</v>
      </c>
      <c r="L168" s="271">
        <f t="shared" si="14"/>
        <v>3.832350389353803E-2</v>
      </c>
      <c r="M168" s="271">
        <f t="shared" si="14"/>
        <v>3.9535565690203563E-2</v>
      </c>
      <c r="N168" s="271">
        <f t="shared" si="14"/>
        <v>4.1446032457805163E-2</v>
      </c>
      <c r="O168" s="271">
        <f t="shared" si="14"/>
        <v>3.7766219548305592E-2</v>
      </c>
      <c r="P168" s="271">
        <f t="shared" si="14"/>
        <v>4.2260942206200296E-2</v>
      </c>
      <c r="Q168" s="271">
        <f t="shared" si="14"/>
        <v>4.9379663106710256E-2</v>
      </c>
      <c r="R168" s="271">
        <f t="shared" si="14"/>
        <v>3.9636552554068248E-2</v>
      </c>
      <c r="S168" s="271">
        <f t="shared" si="14"/>
        <v>3.8484377951893869E-2</v>
      </c>
      <c r="T168" s="271">
        <f t="shared" si="14"/>
        <v>3.712815373646642E-2</v>
      </c>
      <c r="U168" s="271">
        <f t="shared" si="14"/>
        <v>3.4187823331991121E-2</v>
      </c>
      <c r="V168" s="271">
        <f t="shared" si="14"/>
        <v>4.8496678132540647E-2</v>
      </c>
      <c r="W168" s="271">
        <f t="shared" si="14"/>
        <v>3.7155455311043244E-2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9.3090847131292159E-3</v>
      </c>
      <c r="C169" s="320">
        <f t="shared" si="15"/>
        <v>7.9903341662869165E-3</v>
      </c>
      <c r="D169" s="320">
        <f t="shared" si="15"/>
        <v>8.9778421309586048E-3</v>
      </c>
      <c r="E169" s="320">
        <f t="shared" si="15"/>
        <v>1.774984136346314E-2</v>
      </c>
      <c r="F169" s="320">
        <f t="shared" si="15"/>
        <v>2.8481768343769413E-2</v>
      </c>
      <c r="G169" s="320">
        <f t="shared" si="15"/>
        <v>2.0044414100303398E-2</v>
      </c>
      <c r="H169" s="320">
        <f t="shared" si="15"/>
        <v>2.1373869740558542E-2</v>
      </c>
      <c r="I169" s="320">
        <f t="shared" si="15"/>
        <v>2.118819295352603E-2</v>
      </c>
      <c r="J169" s="320">
        <f t="shared" si="15"/>
        <v>1.2085190440411479E-2</v>
      </c>
      <c r="K169" s="320">
        <f t="shared" si="15"/>
        <v>2.1982584881956257E-2</v>
      </c>
      <c r="L169" s="320">
        <f t="shared" si="15"/>
        <v>1.3614104931038009E-2</v>
      </c>
      <c r="M169" s="320">
        <f t="shared" si="15"/>
        <v>1.4275400515007324E-2</v>
      </c>
      <c r="N169" s="320">
        <f t="shared" si="15"/>
        <v>1.4535060640479408E-2</v>
      </c>
      <c r="O169" s="320">
        <f t="shared" si="15"/>
        <v>1.1980912704413786E-2</v>
      </c>
      <c r="P169" s="320">
        <f t="shared" si="15"/>
        <v>2.2174940425832082E-2</v>
      </c>
      <c r="Q169" s="320">
        <f t="shared" si="15"/>
        <v>2.9983517953917897E-2</v>
      </c>
      <c r="R169" s="320">
        <f t="shared" si="15"/>
        <v>1.4881034350939487E-2</v>
      </c>
      <c r="S169" s="320">
        <f t="shared" si="15"/>
        <v>7.5104564384335399E-3</v>
      </c>
      <c r="T169" s="320">
        <f t="shared" si="15"/>
        <v>9.9254830626743767E-3</v>
      </c>
      <c r="U169" s="320">
        <f t="shared" si="15"/>
        <v>1.0737067628186221E-2</v>
      </c>
      <c r="V169" s="320">
        <f t="shared" si="15"/>
        <v>2.9871510372056417E-2</v>
      </c>
      <c r="W169" s="320">
        <f t="shared" si="15"/>
        <v>2.485359026652198E-2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2.0091959131619073E-2</v>
      </c>
      <c r="C170" s="320">
        <f t="shared" si="16"/>
        <v>2.0171185862664243E-2</v>
      </c>
      <c r="D170" s="320">
        <f t="shared" si="16"/>
        <v>1.77399920950519E-2</v>
      </c>
      <c r="E170" s="320">
        <f t="shared" si="16"/>
        <v>2.7932073584228893E-2</v>
      </c>
      <c r="F170" s="320">
        <f t="shared" si="16"/>
        <v>2.4064627074806045E-2</v>
      </c>
      <c r="G170" s="320">
        <f t="shared" si="16"/>
        <v>2.7025368015109064E-2</v>
      </c>
      <c r="H170" s="320">
        <f t="shared" si="16"/>
        <v>2.7339913025216198E-2</v>
      </c>
      <c r="I170" s="320">
        <f t="shared" si="16"/>
        <v>2.6744530487784603E-2</v>
      </c>
      <c r="J170" s="320">
        <f t="shared" si="16"/>
        <v>3.7997273516161986E-2</v>
      </c>
      <c r="K170" s="320">
        <f t="shared" si="16"/>
        <v>2.4336735212197327E-2</v>
      </c>
      <c r="L170" s="320">
        <f t="shared" si="16"/>
        <v>2.4709398962500025E-2</v>
      </c>
      <c r="M170" s="320">
        <f t="shared" si="16"/>
        <v>2.526016517519623E-2</v>
      </c>
      <c r="N170" s="320">
        <f t="shared" si="16"/>
        <v>2.6910971817325751E-2</v>
      </c>
      <c r="O170" s="320">
        <f t="shared" si="16"/>
        <v>2.5785306843891798E-2</v>
      </c>
      <c r="P170" s="320">
        <f t="shared" si="16"/>
        <v>2.008600178036821E-2</v>
      </c>
      <c r="Q170" s="320">
        <f t="shared" si="16"/>
        <v>1.9396145152792352E-2</v>
      </c>
      <c r="R170" s="320">
        <f t="shared" si="16"/>
        <v>2.4755518203128754E-2</v>
      </c>
      <c r="S170" s="320">
        <f t="shared" si="16"/>
        <v>3.0973921513460331E-2</v>
      </c>
      <c r="T170" s="320">
        <f t="shared" si="16"/>
        <v>2.7202670673792048E-2</v>
      </c>
      <c r="U170" s="320">
        <f t="shared" si="16"/>
        <v>2.3450755703804893E-2</v>
      </c>
      <c r="V170" s="320">
        <f t="shared" si="16"/>
        <v>1.8625167760484226E-2</v>
      </c>
      <c r="W170" s="320">
        <f t="shared" si="16"/>
        <v>1.2301865044521264E-2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6.5959464329219614E-3</v>
      </c>
      <c r="C171" s="271">
        <f t="shared" si="17"/>
        <v>6.2734004923901852E-3</v>
      </c>
      <c r="D171" s="271">
        <f t="shared" si="17"/>
        <v>5.971251220525416E-3</v>
      </c>
      <c r="E171" s="271">
        <f t="shared" si="17"/>
        <v>1.0546571175497227E-2</v>
      </c>
      <c r="F171" s="271">
        <f t="shared" si="17"/>
        <v>1.1880994644920135E-2</v>
      </c>
      <c r="G171" s="271">
        <f t="shared" si="17"/>
        <v>1.0580277907909523E-2</v>
      </c>
      <c r="H171" s="271">
        <f t="shared" si="17"/>
        <v>1.0911105562651055E-2</v>
      </c>
      <c r="I171" s="271">
        <f t="shared" si="17"/>
        <v>1.0716893502348926E-2</v>
      </c>
      <c r="J171" s="271">
        <f t="shared" si="17"/>
        <v>1.1227494864786509E-2</v>
      </c>
      <c r="K171" s="271">
        <f t="shared" si="17"/>
        <v>1.0429591988224867E-2</v>
      </c>
      <c r="L171" s="271">
        <f t="shared" si="17"/>
        <v>8.6560395412147769E-3</v>
      </c>
      <c r="M171" s="271">
        <f t="shared" si="17"/>
        <v>8.9601183063082891E-3</v>
      </c>
      <c r="N171" s="271">
        <f t="shared" si="17"/>
        <v>9.4301582085656258E-3</v>
      </c>
      <c r="O171" s="271">
        <f t="shared" si="17"/>
        <v>8.5432929526671024E-3</v>
      </c>
      <c r="P171" s="271">
        <f t="shared" si="17"/>
        <v>9.297325649922682E-3</v>
      </c>
      <c r="Q171" s="271">
        <f t="shared" si="17"/>
        <v>1.0604337708368553E-2</v>
      </c>
      <c r="R171" s="271">
        <f t="shared" si="17"/>
        <v>8.7955687222313478E-3</v>
      </c>
      <c r="S171" s="271">
        <f t="shared" si="17"/>
        <v>8.2401868073572453E-3</v>
      </c>
      <c r="T171" s="271">
        <f t="shared" si="17"/>
        <v>8.1582355025816861E-3</v>
      </c>
      <c r="U171" s="271">
        <f t="shared" si="17"/>
        <v>7.5942502132418897E-3</v>
      </c>
      <c r="V171" s="271">
        <f t="shared" si="17"/>
        <v>1.0018845701583354E-2</v>
      </c>
      <c r="W171" s="271">
        <f t="shared" si="17"/>
        <v>7.5326102910137005E-3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1.2145659380762335E-4</v>
      </c>
      <c r="C172" s="320">
        <f t="shared" si="18"/>
        <v>9.5828345872134255E-5</v>
      </c>
      <c r="D172" s="320">
        <f t="shared" si="18"/>
        <v>1.2460467512264488E-4</v>
      </c>
      <c r="E172" s="320">
        <f t="shared" si="18"/>
        <v>1.9167962368410408E-4</v>
      </c>
      <c r="F172" s="320">
        <f t="shared" si="18"/>
        <v>4.5558609907600013E-4</v>
      </c>
      <c r="G172" s="320">
        <f t="shared" si="18"/>
        <v>3.7456896096744124E-4</v>
      </c>
      <c r="H172" s="320">
        <f t="shared" si="18"/>
        <v>4.5337541439692287E-4</v>
      </c>
      <c r="I172" s="320">
        <f t="shared" si="18"/>
        <v>4.7906678821087683E-4</v>
      </c>
      <c r="J172" s="320">
        <f t="shared" si="18"/>
        <v>1.6651734019099661E-4</v>
      </c>
      <c r="K172" s="320">
        <f t="shared" si="18"/>
        <v>4.2778437964149701E-4</v>
      </c>
      <c r="L172" s="320">
        <f t="shared" si="18"/>
        <v>2.3516033293091194E-4</v>
      </c>
      <c r="M172" s="320">
        <f t="shared" si="18"/>
        <v>2.4327148306198644E-4</v>
      </c>
      <c r="N172" s="320">
        <f t="shared" si="18"/>
        <v>2.5888291205888934E-4</v>
      </c>
      <c r="O172" s="320">
        <f t="shared" si="18"/>
        <v>2.1386325573455054E-4</v>
      </c>
      <c r="P172" s="320">
        <f t="shared" si="18"/>
        <v>6.118440038972399E-4</v>
      </c>
      <c r="Q172" s="320">
        <f t="shared" si="18"/>
        <v>9.0652539019220823E-4</v>
      </c>
      <c r="R172" s="320">
        <f t="shared" si="18"/>
        <v>3.2761190759412361E-4</v>
      </c>
      <c r="S172" s="320">
        <f t="shared" si="18"/>
        <v>1.0697442451520226E-4</v>
      </c>
      <c r="T172" s="320">
        <f t="shared" si="18"/>
        <v>1.6341710410504128E-4</v>
      </c>
      <c r="U172" s="320">
        <f t="shared" si="18"/>
        <v>1.8970022088661345E-4</v>
      </c>
      <c r="V172" s="320">
        <f t="shared" si="18"/>
        <v>7.3476494944048202E-4</v>
      </c>
      <c r="W172" s="320">
        <f t="shared" si="18"/>
        <v>7.0790814471871166E-4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8.214344932058837E-4</v>
      </c>
      <c r="C173" s="320">
        <f t="shared" si="19"/>
        <v>7.5503508180087969E-4</v>
      </c>
      <c r="D173" s="320">
        <f t="shared" si="19"/>
        <v>7.7063193062827369E-4</v>
      </c>
      <c r="E173" s="320">
        <f t="shared" si="19"/>
        <v>1.3823180602395898E-3</v>
      </c>
      <c r="F173" s="320">
        <f t="shared" si="19"/>
        <v>1.8272991028765028E-3</v>
      </c>
      <c r="G173" s="320">
        <f t="shared" si="19"/>
        <v>1.4872762077941897E-3</v>
      </c>
      <c r="H173" s="320">
        <f t="shared" si="19"/>
        <v>1.5456441197490576E-3</v>
      </c>
      <c r="I173" s="320">
        <f t="shared" si="19"/>
        <v>1.519190275360859E-3</v>
      </c>
      <c r="J173" s="320">
        <f t="shared" si="19"/>
        <v>1.224156040102513E-3</v>
      </c>
      <c r="K173" s="320">
        <f t="shared" si="19"/>
        <v>1.5141457831805323E-3</v>
      </c>
      <c r="L173" s="320">
        <f t="shared" si="19"/>
        <v>1.1091491938501989E-3</v>
      </c>
      <c r="M173" s="320">
        <f t="shared" si="19"/>
        <v>1.1519032130958961E-3</v>
      </c>
      <c r="N173" s="320">
        <f t="shared" si="19"/>
        <v>1.1870982614635474E-3</v>
      </c>
      <c r="O173" s="320">
        <f t="shared" si="19"/>
        <v>1.0353332093765103E-3</v>
      </c>
      <c r="P173" s="320">
        <f t="shared" si="19"/>
        <v>1.4378010569449599E-3</v>
      </c>
      <c r="Q173" s="320">
        <f t="shared" si="19"/>
        <v>1.7956584644539767E-3</v>
      </c>
      <c r="R173" s="320">
        <f t="shared" si="19"/>
        <v>1.1889653518350378E-3</v>
      </c>
      <c r="S173" s="320">
        <f t="shared" si="19"/>
        <v>8.903169530544761E-4</v>
      </c>
      <c r="T173" s="320">
        <f t="shared" si="19"/>
        <v>9.7648019725334327E-4</v>
      </c>
      <c r="U173" s="320">
        <f t="shared" si="19"/>
        <v>9.5048246880672131E-4</v>
      </c>
      <c r="V173" s="320">
        <f t="shared" si="19"/>
        <v>2.2356548295711588E-3</v>
      </c>
      <c r="W173" s="320">
        <f t="shared" si="19"/>
        <v>1.8526016841097612E-3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5.6530553459084535E-3</v>
      </c>
      <c r="C174" s="320">
        <f t="shared" si="20"/>
        <v>5.4225370647171716E-3</v>
      </c>
      <c r="D174" s="320">
        <f t="shared" si="20"/>
        <v>5.076014614774498E-3</v>
      </c>
      <c r="E174" s="320">
        <f t="shared" si="20"/>
        <v>8.9725734915735329E-3</v>
      </c>
      <c r="F174" s="320">
        <f t="shared" si="20"/>
        <v>9.5981094429676336E-3</v>
      </c>
      <c r="G174" s="320">
        <f t="shared" si="20"/>
        <v>8.7184327391478904E-3</v>
      </c>
      <c r="H174" s="320">
        <f t="shared" si="20"/>
        <v>8.9120860285050747E-3</v>
      </c>
      <c r="I174" s="320">
        <f t="shared" si="20"/>
        <v>8.71863643877719E-3</v>
      </c>
      <c r="J174" s="320">
        <f t="shared" si="20"/>
        <v>9.8368214844929986E-3</v>
      </c>
      <c r="K174" s="320">
        <f t="shared" si="20"/>
        <v>8.4876618254028369E-3</v>
      </c>
      <c r="L174" s="320">
        <f t="shared" si="20"/>
        <v>7.3117300144336659E-3</v>
      </c>
      <c r="M174" s="320">
        <f t="shared" si="20"/>
        <v>7.5649436101504061E-3</v>
      </c>
      <c r="N174" s="320">
        <f t="shared" si="20"/>
        <v>7.9841770350431874E-3</v>
      </c>
      <c r="O174" s="320">
        <f t="shared" si="20"/>
        <v>7.2940964875560406E-3</v>
      </c>
      <c r="P174" s="320">
        <f t="shared" si="20"/>
        <v>7.2476805890804817E-3</v>
      </c>
      <c r="Q174" s="320">
        <f t="shared" si="20"/>
        <v>7.9021538537223674E-3</v>
      </c>
      <c r="R174" s="320">
        <f t="shared" si="20"/>
        <v>7.2789914628021849E-3</v>
      </c>
      <c r="S174" s="320">
        <f t="shared" si="20"/>
        <v>7.2428954297875667E-3</v>
      </c>
      <c r="T174" s="320">
        <f t="shared" si="20"/>
        <v>7.0183382012233009E-3</v>
      </c>
      <c r="U174" s="320">
        <f t="shared" si="20"/>
        <v>6.4540675235485543E-3</v>
      </c>
      <c r="V174" s="320">
        <f t="shared" si="20"/>
        <v>7.0484259225717131E-3</v>
      </c>
      <c r="W174" s="320">
        <f t="shared" si="20"/>
        <v>4.9721004621852277E-3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2.4957536514039692E-2</v>
      </c>
      <c r="C175" s="321">
        <f t="shared" si="21"/>
        <v>2.3409093437291875E-2</v>
      </c>
      <c r="D175" s="321">
        <f t="shared" si="21"/>
        <v>2.1949710860656394E-2</v>
      </c>
      <c r="E175" s="321">
        <f t="shared" si="21"/>
        <v>2.8492672967566513E-2</v>
      </c>
      <c r="F175" s="321">
        <f t="shared" si="21"/>
        <v>2.8121750293337511E-2</v>
      </c>
      <c r="G175" s="321">
        <f t="shared" si="21"/>
        <v>2.5507602950111403E-2</v>
      </c>
      <c r="H175" s="321">
        <f t="shared" si="21"/>
        <v>2.5328454366509788E-2</v>
      </c>
      <c r="I175" s="321">
        <f t="shared" si="21"/>
        <v>2.3874371430987043E-2</v>
      </c>
      <c r="J175" s="321">
        <f t="shared" si="21"/>
        <v>2.3423729727077808E-2</v>
      </c>
      <c r="K175" s="321">
        <f t="shared" si="21"/>
        <v>2.4517795701699572E-2</v>
      </c>
      <c r="L175" s="321">
        <f t="shared" si="21"/>
        <v>2.1695405083921069E-2</v>
      </c>
      <c r="M175" s="321">
        <f t="shared" si="21"/>
        <v>1.8105228576782439E-2</v>
      </c>
      <c r="N175" s="321">
        <f t="shared" si="21"/>
        <v>1.3180124558323934E-2</v>
      </c>
      <c r="O175" s="321">
        <f t="shared" si="21"/>
        <v>1.1667775857845531E-2</v>
      </c>
      <c r="P175" s="321">
        <f t="shared" si="21"/>
        <v>1.2238035121485486E-2</v>
      </c>
      <c r="Q175" s="321">
        <f t="shared" si="21"/>
        <v>1.3899060708318995E-2</v>
      </c>
      <c r="R175" s="321">
        <f t="shared" si="21"/>
        <v>1.1439008206680826E-2</v>
      </c>
      <c r="S175" s="321">
        <f t="shared" si="21"/>
        <v>1.1333156592109804E-2</v>
      </c>
      <c r="T175" s="321">
        <f t="shared" si="21"/>
        <v>1.204858463342063E-2</v>
      </c>
      <c r="U175" s="321">
        <f t="shared" si="21"/>
        <v>1.1411013405554659E-2</v>
      </c>
      <c r="V175" s="321">
        <f t="shared" si="21"/>
        <v>1.3855669772967835E-2</v>
      </c>
      <c r="W175" s="321">
        <f t="shared" si="21"/>
        <v>1.1216127789967207E-2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0.99999999999999978</v>
      </c>
      <c r="D178" s="234">
        <f t="shared" si="22"/>
        <v>1</v>
      </c>
      <c r="E178" s="234">
        <f t="shared" si="22"/>
        <v>1</v>
      </c>
      <c r="F178" s="234">
        <f t="shared" si="22"/>
        <v>0.99999999999999956</v>
      </c>
      <c r="G178" s="234">
        <f t="shared" si="22"/>
        <v>0.99999999999999978</v>
      </c>
      <c r="H178" s="234">
        <f t="shared" si="22"/>
        <v>1.0000000000000004</v>
      </c>
      <c r="I178" s="234">
        <f t="shared" si="22"/>
        <v>0.99999999999999989</v>
      </c>
      <c r="J178" s="234">
        <f t="shared" si="22"/>
        <v>1.0000000000000002</v>
      </c>
      <c r="K178" s="234">
        <f t="shared" si="22"/>
        <v>1.0000000000000002</v>
      </c>
      <c r="L178" s="234">
        <f t="shared" si="22"/>
        <v>1.0000000000000002</v>
      </c>
      <c r="M178" s="234">
        <f t="shared" si="22"/>
        <v>0.99999999999999978</v>
      </c>
      <c r="N178" s="234">
        <f t="shared" si="22"/>
        <v>1.0000000000000002</v>
      </c>
      <c r="O178" s="234">
        <f t="shared" si="22"/>
        <v>0.99999999999999967</v>
      </c>
      <c r="P178" s="234">
        <f t="shared" si="22"/>
        <v>1</v>
      </c>
      <c r="Q178" s="234">
        <f t="shared" si="22"/>
        <v>1</v>
      </c>
      <c r="R178" s="234">
        <f t="shared" si="22"/>
        <v>1</v>
      </c>
      <c r="S178" s="234">
        <f t="shared" si="22"/>
        <v>1</v>
      </c>
      <c r="T178" s="234">
        <f t="shared" si="22"/>
        <v>1</v>
      </c>
      <c r="U178" s="234">
        <f t="shared" si="22"/>
        <v>1.0000000000000002</v>
      </c>
      <c r="V178" s="234">
        <f t="shared" si="22"/>
        <v>1.0000000000000002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1.5517932314908958E-2</v>
      </c>
      <c r="C179" s="268">
        <f t="shared" si="23"/>
        <v>1.5595541396667802E-2</v>
      </c>
      <c r="D179" s="268">
        <f t="shared" si="23"/>
        <v>1.5381960013921021E-2</v>
      </c>
      <c r="E179" s="268">
        <f t="shared" si="23"/>
        <v>1.5326084746531243E-2</v>
      </c>
      <c r="F179" s="268">
        <f t="shared" si="23"/>
        <v>1.4689771600672065E-2</v>
      </c>
      <c r="G179" s="268">
        <f t="shared" si="23"/>
        <v>1.5187920867194999E-2</v>
      </c>
      <c r="H179" s="268">
        <f t="shared" si="23"/>
        <v>1.5232559789950216E-2</v>
      </c>
      <c r="I179" s="268">
        <f t="shared" si="23"/>
        <v>1.527457731297319E-2</v>
      </c>
      <c r="J179" s="268">
        <f t="shared" si="23"/>
        <v>1.6066746745435494E-2</v>
      </c>
      <c r="K179" s="268">
        <f t="shared" si="23"/>
        <v>1.5073329593296691E-2</v>
      </c>
      <c r="L179" s="268">
        <f t="shared" si="23"/>
        <v>1.5574029157915654E-2</v>
      </c>
      <c r="M179" s="268">
        <f t="shared" si="23"/>
        <v>1.5563868364726155E-2</v>
      </c>
      <c r="N179" s="268">
        <f t="shared" si="23"/>
        <v>1.5698691074382473E-2</v>
      </c>
      <c r="O179" s="268">
        <f t="shared" si="23"/>
        <v>1.5836297119094095E-2</v>
      </c>
      <c r="P179" s="268">
        <f t="shared" si="23"/>
        <v>1.4971139463696199E-2</v>
      </c>
      <c r="Q179" s="268">
        <f t="shared" si="23"/>
        <v>1.4475083832063971E-2</v>
      </c>
      <c r="R179" s="268">
        <f t="shared" si="23"/>
        <v>1.5437206886094458E-2</v>
      </c>
      <c r="S179" s="268">
        <f t="shared" si="23"/>
        <v>1.5940174770196058E-2</v>
      </c>
      <c r="T179" s="268">
        <f t="shared" si="23"/>
        <v>1.5716503026636099E-2</v>
      </c>
      <c r="U179" s="268">
        <f t="shared" si="23"/>
        <v>1.5616815684370105E-2</v>
      </c>
      <c r="V179" s="268">
        <f t="shared" si="23"/>
        <v>1.2475450443848511E-2</v>
      </c>
      <c r="W179" s="268">
        <f t="shared" si="23"/>
        <v>1.1827675473772491E-2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0.12315140873462097</v>
      </c>
      <c r="C180" s="269">
        <f t="shared" si="24"/>
        <v>0.12376731989825052</v>
      </c>
      <c r="D180" s="269">
        <f t="shared" si="24"/>
        <v>0.12207232293402978</v>
      </c>
      <c r="E180" s="269">
        <f t="shared" si="24"/>
        <v>0.12162889285888616</v>
      </c>
      <c r="F180" s="269">
        <f t="shared" si="24"/>
        <v>0.11657906671461106</v>
      </c>
      <c r="G180" s="269">
        <f t="shared" si="24"/>
        <v>0.12053241453747014</v>
      </c>
      <c r="H180" s="269">
        <f t="shared" si="24"/>
        <v>0.12088667218662996</v>
      </c>
      <c r="I180" s="269">
        <f t="shared" si="24"/>
        <v>0.12122012622205236</v>
      </c>
      <c r="J180" s="269">
        <f t="shared" si="24"/>
        <v>0.12750683888353945</v>
      </c>
      <c r="K180" s="269">
        <f t="shared" si="24"/>
        <v>0.1196230100805558</v>
      </c>
      <c r="L180" s="269">
        <f t="shared" si="24"/>
        <v>0.12359659724953675</v>
      </c>
      <c r="M180" s="269">
        <f t="shared" si="24"/>
        <v>0.12351596047591545</v>
      </c>
      <c r="N180" s="269">
        <f t="shared" si="24"/>
        <v>0.1245859230383661</v>
      </c>
      <c r="O180" s="269">
        <f t="shared" si="24"/>
        <v>0.12567797434473463</v>
      </c>
      <c r="P180" s="269">
        <f t="shared" si="24"/>
        <v>0.11881202198216188</v>
      </c>
      <c r="Q180" s="269">
        <f t="shared" si="24"/>
        <v>0.11487528939391893</v>
      </c>
      <c r="R180" s="269">
        <f t="shared" si="24"/>
        <v>0.12251076602027806</v>
      </c>
      <c r="S180" s="269">
        <f t="shared" si="24"/>
        <v>0.12650235473315527</v>
      </c>
      <c r="T180" s="269">
        <f t="shared" si="24"/>
        <v>0.12472727995163471</v>
      </c>
      <c r="U180" s="269">
        <f t="shared" si="24"/>
        <v>0.12393615415059789</v>
      </c>
      <c r="V180" s="269">
        <f t="shared" si="24"/>
        <v>9.9006057352294258E-2</v>
      </c>
      <c r="W180" s="269">
        <f t="shared" si="24"/>
        <v>9.3865269360117881E-2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0.13785347683105878</v>
      </c>
      <c r="C181" s="269">
        <f t="shared" si="25"/>
        <v>0.1385429167343275</v>
      </c>
      <c r="D181" s="269">
        <f t="shared" si="25"/>
        <v>0.13664556755142518</v>
      </c>
      <c r="E181" s="269">
        <f t="shared" si="25"/>
        <v>0.13614919988321811</v>
      </c>
      <c r="F181" s="269">
        <f t="shared" si="25"/>
        <v>0.13049651512277988</v>
      </c>
      <c r="G181" s="269">
        <f t="shared" si="25"/>
        <v>0.13492182172790365</v>
      </c>
      <c r="H181" s="269">
        <f t="shared" si="25"/>
        <v>0.13531837138277525</v>
      </c>
      <c r="I181" s="269">
        <f t="shared" si="25"/>
        <v>0.13569163384577632</v>
      </c>
      <c r="J181" s="269">
        <f t="shared" si="25"/>
        <v>0.14272886717610198</v>
      </c>
      <c r="K181" s="269">
        <f t="shared" si="25"/>
        <v>0.13390385069923721</v>
      </c>
      <c r="L181" s="269">
        <f t="shared" si="25"/>
        <v>0.13835181286518941</v>
      </c>
      <c r="M181" s="269">
        <f t="shared" si="25"/>
        <v>0.1382615495079258</v>
      </c>
      <c r="N181" s="269">
        <f t="shared" si="25"/>
        <v>0.13945924639851295</v>
      </c>
      <c r="O181" s="269">
        <f t="shared" si="25"/>
        <v>0.14068166903263163</v>
      </c>
      <c r="P181" s="269">
        <f t="shared" si="25"/>
        <v>0.13299604517609359</v>
      </c>
      <c r="Q181" s="269">
        <f t="shared" si="25"/>
        <v>0.12858933736641778</v>
      </c>
      <c r="R181" s="269">
        <f t="shared" si="25"/>
        <v>0.13713635287376039</v>
      </c>
      <c r="S181" s="269">
        <f t="shared" si="25"/>
        <v>0.14160446564488977</v>
      </c>
      <c r="T181" s="269">
        <f t="shared" si="25"/>
        <v>0.13961747879039876</v>
      </c>
      <c r="U181" s="269">
        <f t="shared" si="25"/>
        <v>0.13873190676646285</v>
      </c>
      <c r="V181" s="269">
        <f t="shared" si="25"/>
        <v>0.11082560381229399</v>
      </c>
      <c r="W181" s="269">
        <f t="shared" si="25"/>
        <v>0.1050710979917394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0.22193239133011122</v>
      </c>
      <c r="C182" s="269">
        <f t="shared" si="26"/>
        <v>0.22304233102788426</v>
      </c>
      <c r="D182" s="269">
        <f t="shared" si="26"/>
        <v>0.21998775996424821</v>
      </c>
      <c r="E182" s="269">
        <f t="shared" si="26"/>
        <v>0.21918865016943959</v>
      </c>
      <c r="F182" s="269">
        <f t="shared" si="26"/>
        <v>0.2100883077249994</v>
      </c>
      <c r="G182" s="269">
        <f t="shared" si="26"/>
        <v>0.21721267556700632</v>
      </c>
      <c r="H182" s="269">
        <f t="shared" si="26"/>
        <v>0.21785108683678264</v>
      </c>
      <c r="I182" s="269">
        <f t="shared" si="26"/>
        <v>0.21845200770517051</v>
      </c>
      <c r="J182" s="269">
        <f t="shared" si="26"/>
        <v>0.22978135577276493</v>
      </c>
      <c r="K182" s="269">
        <f t="shared" si="26"/>
        <v>0.21557382865585026</v>
      </c>
      <c r="L182" s="269">
        <f t="shared" si="26"/>
        <v>0.22273467002690533</v>
      </c>
      <c r="M182" s="269">
        <f t="shared" si="26"/>
        <v>0.22258935368677746</v>
      </c>
      <c r="N182" s="269">
        <f t="shared" si="26"/>
        <v>0.22451754397350043</v>
      </c>
      <c r="O182" s="269">
        <f t="shared" si="26"/>
        <v>0.2264855406076258</v>
      </c>
      <c r="P182" s="269">
        <f t="shared" si="26"/>
        <v>0.21411233885345035</v>
      </c>
      <c r="Q182" s="269">
        <f t="shared" si="26"/>
        <v>0.20701791349272511</v>
      </c>
      <c r="R182" s="269">
        <f t="shared" si="26"/>
        <v>0.22077788265625017</v>
      </c>
      <c r="S182" s="269">
        <f t="shared" si="26"/>
        <v>0.22797116479047311</v>
      </c>
      <c r="T182" s="269">
        <f t="shared" si="26"/>
        <v>0.2247722846875134</v>
      </c>
      <c r="U182" s="269">
        <f t="shared" si="26"/>
        <v>0.22334658893079326</v>
      </c>
      <c r="V182" s="269">
        <f t="shared" si="26"/>
        <v>0.17841981094759282</v>
      </c>
      <c r="W182" s="269">
        <f t="shared" si="26"/>
        <v>0.16915554524289952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4.0465929728307447E-2</v>
      </c>
      <c r="C183" s="270">
        <f t="shared" si="27"/>
        <v>4.1069967126406877E-2</v>
      </c>
      <c r="D183" s="270">
        <f t="shared" si="27"/>
        <v>3.9971258194510854E-2</v>
      </c>
      <c r="E183" s="270">
        <f t="shared" si="27"/>
        <v>3.9944160424225966E-2</v>
      </c>
      <c r="F183" s="270">
        <f t="shared" si="27"/>
        <v>3.7745784241472249E-2</v>
      </c>
      <c r="G183" s="270">
        <f t="shared" si="27"/>
        <v>3.8807634404813746E-2</v>
      </c>
      <c r="H183" s="270">
        <f t="shared" si="27"/>
        <v>3.8418861180974928E-2</v>
      </c>
      <c r="I183" s="270">
        <f t="shared" si="27"/>
        <v>3.8331222131015447E-2</v>
      </c>
      <c r="J183" s="270">
        <f t="shared" si="27"/>
        <v>4.1823312325672546E-2</v>
      </c>
      <c r="K183" s="270">
        <f t="shared" si="27"/>
        <v>3.8300735237188951E-2</v>
      </c>
      <c r="L183" s="270">
        <f t="shared" si="27"/>
        <v>3.9653509630974651E-2</v>
      </c>
      <c r="M183" s="270">
        <f t="shared" si="27"/>
        <v>3.9678124502324108E-2</v>
      </c>
      <c r="N183" s="270">
        <f t="shared" si="27"/>
        <v>3.9835160354960084E-2</v>
      </c>
      <c r="O183" s="270">
        <f t="shared" si="27"/>
        <v>4.0245882228525244E-2</v>
      </c>
      <c r="P183" s="270">
        <f t="shared" si="27"/>
        <v>3.6823508461413419E-2</v>
      </c>
      <c r="Q183" s="270">
        <f t="shared" si="27"/>
        <v>3.5668354738825687E-2</v>
      </c>
      <c r="R183" s="270">
        <f t="shared" si="27"/>
        <v>3.8949870438240233E-2</v>
      </c>
      <c r="S183" s="270">
        <f t="shared" si="27"/>
        <v>4.182599815768432E-2</v>
      </c>
      <c r="T183" s="270">
        <f t="shared" si="27"/>
        <v>4.0754616325280643E-2</v>
      </c>
      <c r="U183" s="270">
        <f t="shared" si="27"/>
        <v>4.022401165841976E-2</v>
      </c>
      <c r="V183" s="270">
        <f t="shared" si="27"/>
        <v>3.2603127282182086E-2</v>
      </c>
      <c r="W183" s="270">
        <f t="shared" si="27"/>
        <v>3.1007626780276808E-2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0.20436427046946135</v>
      </c>
      <c r="C184" s="271">
        <f t="shared" si="28"/>
        <v>0.19862097746576401</v>
      </c>
      <c r="D184" s="271">
        <f t="shared" si="28"/>
        <v>0.21040398241211014</v>
      </c>
      <c r="E184" s="271">
        <f t="shared" si="28"/>
        <v>0.21570587372184744</v>
      </c>
      <c r="F184" s="271">
        <f t="shared" si="28"/>
        <v>0.2443175752271963</v>
      </c>
      <c r="G184" s="271">
        <f t="shared" si="28"/>
        <v>0.22410125779762155</v>
      </c>
      <c r="H184" s="271">
        <f t="shared" si="28"/>
        <v>0.22403921322999465</v>
      </c>
      <c r="I184" s="271">
        <f t="shared" si="28"/>
        <v>0.22325197794378882</v>
      </c>
      <c r="J184" s="271">
        <f t="shared" si="28"/>
        <v>0.18107501980716817</v>
      </c>
      <c r="K184" s="271">
        <f t="shared" si="28"/>
        <v>0.2301162486075109</v>
      </c>
      <c r="L184" s="271">
        <f t="shared" si="28"/>
        <v>0.20735150295988336</v>
      </c>
      <c r="M184" s="271">
        <f t="shared" si="28"/>
        <v>0.20813469838768572</v>
      </c>
      <c r="N184" s="271">
        <f t="shared" si="28"/>
        <v>0.20385086241952968</v>
      </c>
      <c r="O184" s="271">
        <f t="shared" si="28"/>
        <v>0.19693387729853093</v>
      </c>
      <c r="P184" s="271">
        <f t="shared" si="28"/>
        <v>0.23779281029084218</v>
      </c>
      <c r="Q184" s="271">
        <f t="shared" si="28"/>
        <v>0.25598845739720583</v>
      </c>
      <c r="R184" s="271">
        <f t="shared" si="28"/>
        <v>0.21431323077618086</v>
      </c>
      <c r="S184" s="271">
        <f t="shared" si="28"/>
        <v>0.1786104508719954</v>
      </c>
      <c r="T184" s="271">
        <f t="shared" si="28"/>
        <v>0.19510329617448283</v>
      </c>
      <c r="U184" s="271">
        <f t="shared" si="28"/>
        <v>0.20253229288375793</v>
      </c>
      <c r="V184" s="271">
        <f t="shared" si="28"/>
        <v>0.32846398508966218</v>
      </c>
      <c r="W184" s="271">
        <f t="shared" si="28"/>
        <v>0.35424852159360765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0.20370627392866836</v>
      </c>
      <c r="C185" s="320">
        <f t="shared" si="29"/>
        <v>0.19795969011880588</v>
      </c>
      <c r="D185" s="320">
        <f t="shared" si="29"/>
        <v>0.20975175141416638</v>
      </c>
      <c r="E185" s="320">
        <f t="shared" si="29"/>
        <v>0.21505601196562432</v>
      </c>
      <c r="F185" s="320">
        <f t="shared" si="29"/>
        <v>0.2436946946331757</v>
      </c>
      <c r="G185" s="320">
        <f t="shared" si="29"/>
        <v>0.22345725451228365</v>
      </c>
      <c r="H185" s="320">
        <f t="shared" si="29"/>
        <v>0.22339331715016833</v>
      </c>
      <c r="I185" s="320">
        <f t="shared" si="29"/>
        <v>0.22260430022293967</v>
      </c>
      <c r="J185" s="320">
        <f t="shared" si="29"/>
        <v>0.18039375225387844</v>
      </c>
      <c r="K185" s="320">
        <f t="shared" si="29"/>
        <v>0.2294771042595817</v>
      </c>
      <c r="L185" s="320">
        <f t="shared" si="29"/>
        <v>0.20669112778204654</v>
      </c>
      <c r="M185" s="320">
        <f t="shared" si="29"/>
        <v>0.20747475405119006</v>
      </c>
      <c r="N185" s="320">
        <f t="shared" si="29"/>
        <v>0.20318520128553971</v>
      </c>
      <c r="O185" s="320">
        <f t="shared" si="29"/>
        <v>0.19626238134714552</v>
      </c>
      <c r="P185" s="320">
        <f t="shared" si="29"/>
        <v>0.23715799904286572</v>
      </c>
      <c r="Q185" s="320">
        <f t="shared" si="29"/>
        <v>0.25537468006554187</v>
      </c>
      <c r="R185" s="320">
        <f t="shared" si="29"/>
        <v>0.21365865718194002</v>
      </c>
      <c r="S185" s="320">
        <f t="shared" si="29"/>
        <v>0.17793455026580782</v>
      </c>
      <c r="T185" s="320">
        <f t="shared" si="29"/>
        <v>0.19443687977215365</v>
      </c>
      <c r="U185" s="320">
        <f t="shared" si="29"/>
        <v>0.20187010345735831</v>
      </c>
      <c r="V185" s="320">
        <f t="shared" si="29"/>
        <v>0.32793499687974453</v>
      </c>
      <c r="W185" s="320">
        <f t="shared" si="29"/>
        <v>0.35374700055398517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6.5799654079300802E-4</v>
      </c>
      <c r="C186" s="320">
        <f t="shared" si="30"/>
        <v>6.6128734695810351E-4</v>
      </c>
      <c r="D186" s="320">
        <f t="shared" si="30"/>
        <v>6.5223099794373487E-4</v>
      </c>
      <c r="E186" s="320">
        <f t="shared" si="30"/>
        <v>6.4986175622310763E-4</v>
      </c>
      <c r="F186" s="320">
        <f t="shared" si="30"/>
        <v>6.2288059402057603E-4</v>
      </c>
      <c r="G186" s="320">
        <f t="shared" si="30"/>
        <v>6.4400328533788232E-4</v>
      </c>
      <c r="H186" s="320">
        <f t="shared" si="30"/>
        <v>6.4589607982632282E-4</v>
      </c>
      <c r="I186" s="320">
        <f t="shared" si="30"/>
        <v>6.4767772084915731E-4</v>
      </c>
      <c r="J186" s="320">
        <f t="shared" si="30"/>
        <v>6.8126755328974382E-4</v>
      </c>
      <c r="K186" s="320">
        <f t="shared" si="30"/>
        <v>6.3914434792920955E-4</v>
      </c>
      <c r="L186" s="320">
        <f t="shared" si="30"/>
        <v>6.6037517783683287E-4</v>
      </c>
      <c r="M186" s="320">
        <f t="shared" si="30"/>
        <v>6.5994433649568503E-4</v>
      </c>
      <c r="N186" s="320">
        <f t="shared" si="30"/>
        <v>6.6566113398995976E-4</v>
      </c>
      <c r="O186" s="320">
        <f t="shared" si="30"/>
        <v>6.7149595138541005E-4</v>
      </c>
      <c r="P186" s="320">
        <f t="shared" si="30"/>
        <v>6.3481124797647257E-4</v>
      </c>
      <c r="Q186" s="320">
        <f t="shared" si="30"/>
        <v>6.1377733166396856E-4</v>
      </c>
      <c r="R186" s="320">
        <f t="shared" si="30"/>
        <v>6.545735942408477E-4</v>
      </c>
      <c r="S186" s="320">
        <f t="shared" si="30"/>
        <v>6.7590060618759188E-4</v>
      </c>
      <c r="T186" s="320">
        <f t="shared" si="30"/>
        <v>6.6641640232918274E-4</v>
      </c>
      <c r="U186" s="320">
        <f t="shared" si="30"/>
        <v>6.6218942639960918E-4</v>
      </c>
      <c r="V186" s="320">
        <f t="shared" si="30"/>
        <v>5.2898820991764835E-4</v>
      </c>
      <c r="W186" s="320">
        <f t="shared" si="30"/>
        <v>5.015210396224917E-4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0.16606249039931775</v>
      </c>
      <c r="C187" s="271">
        <f t="shared" si="31"/>
        <v>0.16816788182343514</v>
      </c>
      <c r="D187" s="271">
        <f t="shared" si="31"/>
        <v>0.16562930306752857</v>
      </c>
      <c r="E187" s="271">
        <f t="shared" si="31"/>
        <v>0.16186957783837877</v>
      </c>
      <c r="F187" s="271">
        <f t="shared" si="31"/>
        <v>0.15960874785963156</v>
      </c>
      <c r="G187" s="271">
        <f t="shared" si="31"/>
        <v>0.16107285013789763</v>
      </c>
      <c r="H187" s="271">
        <f t="shared" si="31"/>
        <v>0.16035771291557843</v>
      </c>
      <c r="I187" s="271">
        <f t="shared" si="31"/>
        <v>0.15996715126688954</v>
      </c>
      <c r="J187" s="271">
        <f t="shared" si="31"/>
        <v>0.16809226412708395</v>
      </c>
      <c r="K187" s="271">
        <f t="shared" si="31"/>
        <v>0.15988627072287367</v>
      </c>
      <c r="L187" s="271">
        <f t="shared" si="31"/>
        <v>0.16265761646765675</v>
      </c>
      <c r="M187" s="271">
        <f t="shared" si="31"/>
        <v>0.16218644459684253</v>
      </c>
      <c r="N187" s="271">
        <f t="shared" si="31"/>
        <v>0.1615718489294313</v>
      </c>
      <c r="O187" s="271">
        <f t="shared" si="31"/>
        <v>0.16305636647872154</v>
      </c>
      <c r="P187" s="271">
        <f t="shared" si="31"/>
        <v>0.15876526103802613</v>
      </c>
      <c r="Q187" s="271">
        <f t="shared" si="31"/>
        <v>0.15994827054068389</v>
      </c>
      <c r="R187" s="271">
        <f t="shared" si="31"/>
        <v>0.16222750811318037</v>
      </c>
      <c r="S187" s="271">
        <f t="shared" si="31"/>
        <v>0.17517714357466571</v>
      </c>
      <c r="T187" s="271">
        <f t="shared" si="31"/>
        <v>0.16838208540342767</v>
      </c>
      <c r="U187" s="271">
        <f t="shared" si="31"/>
        <v>0.16537759548013231</v>
      </c>
      <c r="V187" s="271">
        <f t="shared" si="31"/>
        <v>0.16202138254182852</v>
      </c>
      <c r="W187" s="271">
        <f t="shared" si="31"/>
        <v>0.1615885659376273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5.2579418573146609E-2</v>
      </c>
      <c r="C188" s="320">
        <f t="shared" si="32"/>
        <v>4.7714667760280695E-2</v>
      </c>
      <c r="D188" s="320">
        <f t="shared" si="32"/>
        <v>5.5655474265700111E-2</v>
      </c>
      <c r="E188" s="320">
        <f t="shared" si="32"/>
        <v>6.289489684247862E-2</v>
      </c>
      <c r="F188" s="320">
        <f t="shared" si="32"/>
        <v>8.6512868217980807E-2</v>
      </c>
      <c r="G188" s="320">
        <f t="shared" si="32"/>
        <v>6.8592008787373579E-2</v>
      </c>
      <c r="H188" s="320">
        <f t="shared" si="32"/>
        <v>7.0359242767726898E-2</v>
      </c>
      <c r="I188" s="320">
        <f t="shared" si="32"/>
        <v>7.0711919205233134E-2</v>
      </c>
      <c r="J188" s="320">
        <f t="shared" si="32"/>
        <v>4.0561642999378131E-2</v>
      </c>
      <c r="K188" s="320">
        <f t="shared" si="32"/>
        <v>7.5880075754148124E-2</v>
      </c>
      <c r="L188" s="320">
        <f t="shared" si="32"/>
        <v>5.7782760798043988E-2</v>
      </c>
      <c r="M188" s="320">
        <f t="shared" si="32"/>
        <v>5.8561864850176448E-2</v>
      </c>
      <c r="N188" s="320">
        <f t="shared" si="32"/>
        <v>5.6663002046686804E-2</v>
      </c>
      <c r="O188" s="320">
        <f t="shared" si="32"/>
        <v>5.1727816976272219E-2</v>
      </c>
      <c r="P188" s="320">
        <f t="shared" si="32"/>
        <v>8.3306476889040665E-2</v>
      </c>
      <c r="Q188" s="320">
        <f t="shared" si="32"/>
        <v>9.7121194024570104E-2</v>
      </c>
      <c r="R188" s="320">
        <f t="shared" si="32"/>
        <v>6.0906233396722874E-2</v>
      </c>
      <c r="S188" s="320">
        <f t="shared" si="32"/>
        <v>3.4186866875471976E-2</v>
      </c>
      <c r="T188" s="320">
        <f t="shared" si="32"/>
        <v>4.5013645132804585E-2</v>
      </c>
      <c r="U188" s="320">
        <f t="shared" si="32"/>
        <v>5.1938680319417355E-2</v>
      </c>
      <c r="V188" s="320">
        <f t="shared" si="32"/>
        <v>9.9797008691316774E-2</v>
      </c>
      <c r="W188" s="320">
        <f t="shared" si="32"/>
        <v>0.10808792345427179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0.11348307182617115</v>
      </c>
      <c r="C189" s="320">
        <f t="shared" si="33"/>
        <v>0.12045321406315446</v>
      </c>
      <c r="D189" s="320">
        <f t="shared" si="33"/>
        <v>0.10997382880182847</v>
      </c>
      <c r="E189" s="320">
        <f t="shared" si="33"/>
        <v>9.8974680995900177E-2</v>
      </c>
      <c r="F189" s="320">
        <f t="shared" si="33"/>
        <v>7.3095879641650777E-2</v>
      </c>
      <c r="G189" s="320">
        <f t="shared" si="33"/>
        <v>9.2480841350524062E-2</v>
      </c>
      <c r="H189" s="320">
        <f t="shared" si="33"/>
        <v>8.999847014785152E-2</v>
      </c>
      <c r="I189" s="320">
        <f t="shared" si="33"/>
        <v>8.9255232061656434E-2</v>
      </c>
      <c r="J189" s="320">
        <f t="shared" si="33"/>
        <v>0.12753062112770577</v>
      </c>
      <c r="K189" s="320">
        <f t="shared" si="33"/>
        <v>8.4006194968725592E-2</v>
      </c>
      <c r="L189" s="320">
        <f t="shared" si="33"/>
        <v>0.10487485566961277</v>
      </c>
      <c r="M189" s="320">
        <f t="shared" si="33"/>
        <v>0.10362457974666614</v>
      </c>
      <c r="N189" s="320">
        <f t="shared" si="33"/>
        <v>0.10490884688274445</v>
      </c>
      <c r="O189" s="320">
        <f t="shared" si="33"/>
        <v>0.1113285495024493</v>
      </c>
      <c r="P189" s="320">
        <f t="shared" si="33"/>
        <v>7.5458784148985408E-2</v>
      </c>
      <c r="Q189" s="320">
        <f t="shared" si="33"/>
        <v>6.2827076516113786E-2</v>
      </c>
      <c r="R189" s="320">
        <f t="shared" si="33"/>
        <v>0.10132127471645751</v>
      </c>
      <c r="S189" s="320">
        <f t="shared" si="33"/>
        <v>0.14099027669919376</v>
      </c>
      <c r="T189" s="320">
        <f t="shared" si="33"/>
        <v>0.12336844027062309</v>
      </c>
      <c r="U189" s="320">
        <f t="shared" si="33"/>
        <v>0.11343891516071496</v>
      </c>
      <c r="V189" s="320">
        <f t="shared" si="33"/>
        <v>6.2224373850511709E-2</v>
      </c>
      <c r="W189" s="320">
        <f t="shared" si="33"/>
        <v>5.3500642483355475E-2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4.8558593666878973E-2</v>
      </c>
      <c r="C190" s="271">
        <f t="shared" si="34"/>
        <v>4.8889037790657189E-2</v>
      </c>
      <c r="D190" s="271">
        <f t="shared" si="34"/>
        <v>4.8183173974313091E-2</v>
      </c>
      <c r="E190" s="271">
        <f t="shared" si="34"/>
        <v>4.8614454147560111E-2</v>
      </c>
      <c r="F190" s="271">
        <f t="shared" si="34"/>
        <v>4.6627170432434049E-2</v>
      </c>
      <c r="G190" s="271">
        <f t="shared" si="34"/>
        <v>4.6965098201357934E-2</v>
      </c>
      <c r="H190" s="271">
        <f t="shared" si="34"/>
        <v>4.6576109432846582E-2</v>
      </c>
      <c r="I190" s="271">
        <f t="shared" si="34"/>
        <v>4.6377914977280082E-2</v>
      </c>
      <c r="J190" s="271">
        <f t="shared" si="34"/>
        <v>4.9343390056201454E-2</v>
      </c>
      <c r="K190" s="271">
        <f t="shared" si="34"/>
        <v>4.663523670974936E-2</v>
      </c>
      <c r="L190" s="271">
        <f t="shared" si="34"/>
        <v>4.7834588398819759E-2</v>
      </c>
      <c r="M190" s="271">
        <f t="shared" si="34"/>
        <v>4.7851889116366751E-2</v>
      </c>
      <c r="N190" s="271">
        <f t="shared" si="34"/>
        <v>4.7896896161556866E-2</v>
      </c>
      <c r="O190" s="271">
        <f t="shared" si="34"/>
        <v>4.8125298955702556E-2</v>
      </c>
      <c r="P190" s="271">
        <f t="shared" si="34"/>
        <v>4.5116583110519658E-2</v>
      </c>
      <c r="Q190" s="271">
        <f t="shared" si="34"/>
        <v>4.4172588161803222E-2</v>
      </c>
      <c r="R190" s="271">
        <f t="shared" si="34"/>
        <v>4.6772649237282832E-2</v>
      </c>
      <c r="S190" s="271">
        <f t="shared" si="34"/>
        <v>4.9129377929228009E-2</v>
      </c>
      <c r="T190" s="271">
        <f t="shared" si="34"/>
        <v>4.8294311790407767E-2</v>
      </c>
      <c r="U190" s="271">
        <f t="shared" si="34"/>
        <v>4.7872899674693173E-2</v>
      </c>
      <c r="V190" s="271">
        <f t="shared" si="34"/>
        <v>4.2344026713457578E-2</v>
      </c>
      <c r="W190" s="271">
        <f t="shared" si="34"/>
        <v>4.1152277958664857E-2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9.2736538614031675E-4</v>
      </c>
      <c r="C191" s="320">
        <f t="shared" si="35"/>
        <v>7.7357413602911187E-4</v>
      </c>
      <c r="D191" s="320">
        <f t="shared" si="35"/>
        <v>1.0442181757605966E-3</v>
      </c>
      <c r="E191" s="320">
        <f t="shared" si="35"/>
        <v>9.18158943317327E-4</v>
      </c>
      <c r="F191" s="320">
        <f t="shared" si="35"/>
        <v>1.8707045942034583E-3</v>
      </c>
      <c r="G191" s="320">
        <f t="shared" si="35"/>
        <v>1.7327381176466469E-3</v>
      </c>
      <c r="H191" s="320">
        <f t="shared" si="35"/>
        <v>2.0175158325062168E-3</v>
      </c>
      <c r="I191" s="320">
        <f t="shared" si="35"/>
        <v>2.1613035010665869E-3</v>
      </c>
      <c r="J191" s="320">
        <f t="shared" si="35"/>
        <v>7.5551395857604035E-4</v>
      </c>
      <c r="K191" s="320">
        <f t="shared" si="35"/>
        <v>1.9961579696698858E-3</v>
      </c>
      <c r="L191" s="320">
        <f t="shared" si="35"/>
        <v>1.3492556596091574E-3</v>
      </c>
      <c r="M191" s="320">
        <f t="shared" si="35"/>
        <v>1.3490833628002122E-3</v>
      </c>
      <c r="N191" s="320">
        <f t="shared" si="35"/>
        <v>1.3642912844941478E-3</v>
      </c>
      <c r="O191" s="320">
        <f t="shared" si="35"/>
        <v>1.248220780217732E-3</v>
      </c>
      <c r="P191" s="320">
        <f t="shared" si="35"/>
        <v>3.1072629180503154E-3</v>
      </c>
      <c r="Q191" s="320">
        <f t="shared" si="35"/>
        <v>3.9694687378774157E-3</v>
      </c>
      <c r="R191" s="320">
        <f t="shared" si="35"/>
        <v>1.812630524898453E-3</v>
      </c>
      <c r="S191" s="320">
        <f t="shared" si="35"/>
        <v>6.5825461966427089E-4</v>
      </c>
      <c r="T191" s="320">
        <f t="shared" si="35"/>
        <v>1.0018692056355354E-3</v>
      </c>
      <c r="U191" s="320">
        <f t="shared" si="35"/>
        <v>1.2404922240638074E-3</v>
      </c>
      <c r="V191" s="320">
        <f t="shared" si="35"/>
        <v>3.3184078370498693E-3</v>
      </c>
      <c r="W191" s="320">
        <f t="shared" si="35"/>
        <v>4.1618453257844723E-3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4.4680891757959288E-3</v>
      </c>
      <c r="C192" s="320">
        <f t="shared" si="36"/>
        <v>4.3420437260242532E-3</v>
      </c>
      <c r="D192" s="320">
        <f t="shared" si="36"/>
        <v>4.6006905532327905E-3</v>
      </c>
      <c r="E192" s="320">
        <f t="shared" si="36"/>
        <v>4.7170340938537791E-3</v>
      </c>
      <c r="F192" s="320">
        <f t="shared" si="36"/>
        <v>5.3451943638744672E-3</v>
      </c>
      <c r="G192" s="320">
        <f t="shared" si="36"/>
        <v>4.901306773148424E-3</v>
      </c>
      <c r="H192" s="320">
        <f t="shared" si="36"/>
        <v>4.8999043723775143E-3</v>
      </c>
      <c r="I192" s="320">
        <f t="shared" si="36"/>
        <v>4.882598091505163E-3</v>
      </c>
      <c r="J192" s="320">
        <f t="shared" si="36"/>
        <v>3.9567528102203101E-3</v>
      </c>
      <c r="K192" s="320">
        <f t="shared" si="36"/>
        <v>5.0333460323085952E-3</v>
      </c>
      <c r="L192" s="320">
        <f t="shared" si="36"/>
        <v>4.5335588981388029E-3</v>
      </c>
      <c r="M192" s="320">
        <f t="shared" si="36"/>
        <v>4.5507469404288308E-3</v>
      </c>
      <c r="N192" s="320">
        <f t="shared" si="36"/>
        <v>4.4566599792784873E-3</v>
      </c>
      <c r="O192" s="320">
        <f t="shared" si="36"/>
        <v>4.3048149907262212E-3</v>
      </c>
      <c r="P192" s="320">
        <f t="shared" si="36"/>
        <v>5.2018186187427094E-3</v>
      </c>
      <c r="Q192" s="320">
        <f t="shared" si="36"/>
        <v>5.6013829214349659E-3</v>
      </c>
      <c r="R192" s="320">
        <f t="shared" si="36"/>
        <v>4.6863845430897538E-3</v>
      </c>
      <c r="S192" s="320">
        <f t="shared" si="36"/>
        <v>3.9028127249589105E-3</v>
      </c>
      <c r="T192" s="320">
        <f t="shared" si="36"/>
        <v>4.2647744771459883E-3</v>
      </c>
      <c r="U192" s="320">
        <f t="shared" si="36"/>
        <v>4.4278146508657384E-3</v>
      </c>
      <c r="V192" s="320">
        <f t="shared" si="36"/>
        <v>7.192919401373672E-3</v>
      </c>
      <c r="W192" s="320">
        <f t="shared" si="36"/>
        <v>7.7590793531425806E-3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4.3163139104942731E-2</v>
      </c>
      <c r="C193" s="320">
        <f t="shared" si="37"/>
        <v>4.3773419928603827E-2</v>
      </c>
      <c r="D193" s="320">
        <f t="shared" si="37"/>
        <v>4.2538265245319701E-2</v>
      </c>
      <c r="E193" s="320">
        <f t="shared" si="37"/>
        <v>4.2979261110389008E-2</v>
      </c>
      <c r="F193" s="320">
        <f t="shared" si="37"/>
        <v>3.9411271474356122E-2</v>
      </c>
      <c r="G193" s="320">
        <f t="shared" si="37"/>
        <v>4.0331053310562866E-2</v>
      </c>
      <c r="H193" s="320">
        <f t="shared" si="37"/>
        <v>3.9658689227962847E-2</v>
      </c>
      <c r="I193" s="320">
        <f t="shared" si="37"/>
        <v>3.9334013384708336E-2</v>
      </c>
      <c r="J193" s="320">
        <f t="shared" si="37"/>
        <v>4.4631123287405101E-2</v>
      </c>
      <c r="K193" s="320">
        <f t="shared" si="37"/>
        <v>3.9605732707770881E-2</v>
      </c>
      <c r="L193" s="320">
        <f t="shared" si="37"/>
        <v>4.19517738410718E-2</v>
      </c>
      <c r="M193" s="320">
        <f t="shared" si="37"/>
        <v>4.195205881313771E-2</v>
      </c>
      <c r="N193" s="320">
        <f t="shared" si="37"/>
        <v>4.2075944897784226E-2</v>
      </c>
      <c r="O193" s="320">
        <f t="shared" si="37"/>
        <v>4.2572263184758603E-2</v>
      </c>
      <c r="P193" s="320">
        <f t="shared" si="37"/>
        <v>3.6807501573726635E-2</v>
      </c>
      <c r="Q193" s="320">
        <f t="shared" si="37"/>
        <v>3.4601736502490842E-2</v>
      </c>
      <c r="R193" s="320">
        <f t="shared" si="37"/>
        <v>4.027363416929463E-2</v>
      </c>
      <c r="S193" s="320">
        <f t="shared" si="37"/>
        <v>4.456831058460483E-2</v>
      </c>
      <c r="T193" s="320">
        <f t="shared" si="37"/>
        <v>4.3027668107626246E-2</v>
      </c>
      <c r="U193" s="320">
        <f t="shared" si="37"/>
        <v>4.2204592799763629E-2</v>
      </c>
      <c r="V193" s="320">
        <f t="shared" si="37"/>
        <v>3.1832699475034039E-2</v>
      </c>
      <c r="W193" s="320">
        <f t="shared" si="37"/>
        <v>2.9231353279737807E-2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4.2093506525334515E-2</v>
      </c>
      <c r="C194" s="321">
        <f t="shared" si="38"/>
        <v>4.2304026736606631E-2</v>
      </c>
      <c r="D194" s="321">
        <f t="shared" si="38"/>
        <v>4.1724671887913053E-2</v>
      </c>
      <c r="E194" s="321">
        <f t="shared" si="38"/>
        <v>4.1573106209912461E-2</v>
      </c>
      <c r="F194" s="321">
        <f t="shared" si="38"/>
        <v>3.9847061076203102E-2</v>
      </c>
      <c r="G194" s="321">
        <f t="shared" si="38"/>
        <v>4.1198326758734027E-2</v>
      </c>
      <c r="H194" s="321">
        <f t="shared" si="38"/>
        <v>4.131941304446779E-2</v>
      </c>
      <c r="I194" s="321">
        <f t="shared" si="38"/>
        <v>4.1433388595053668E-2</v>
      </c>
      <c r="J194" s="321">
        <f t="shared" si="38"/>
        <v>4.3582205106032126E-2</v>
      </c>
      <c r="K194" s="321">
        <f t="shared" si="38"/>
        <v>4.088748969373724E-2</v>
      </c>
      <c r="L194" s="321">
        <f t="shared" si="38"/>
        <v>4.2245673243118426E-2</v>
      </c>
      <c r="M194" s="321">
        <f t="shared" si="38"/>
        <v>4.2218111361435683E-2</v>
      </c>
      <c r="N194" s="321">
        <f t="shared" si="38"/>
        <v>4.2583827649760334E-2</v>
      </c>
      <c r="O194" s="321">
        <f t="shared" si="38"/>
        <v>4.2957093934433394E-2</v>
      </c>
      <c r="P194" s="321">
        <f t="shared" si="38"/>
        <v>4.0610291623796542E-2</v>
      </c>
      <c r="Q194" s="321">
        <f t="shared" si="38"/>
        <v>3.926470507635562E-2</v>
      </c>
      <c r="R194" s="321">
        <f t="shared" si="38"/>
        <v>4.1874532998732721E-2</v>
      </c>
      <c r="S194" s="321">
        <f t="shared" si="38"/>
        <v>4.323886952771238E-2</v>
      </c>
      <c r="T194" s="321">
        <f t="shared" si="38"/>
        <v>4.2632143850218067E-2</v>
      </c>
      <c r="U194" s="321">
        <f t="shared" si="38"/>
        <v>4.2361734770772909E-2</v>
      </c>
      <c r="V194" s="321">
        <f t="shared" si="38"/>
        <v>3.3840555816840194E-2</v>
      </c>
      <c r="W194" s="321">
        <f t="shared" si="38"/>
        <v>3.2083419661294105E-2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1.0000000000000004</v>
      </c>
      <c r="D197" s="234">
        <f t="shared" si="39"/>
        <v>1</v>
      </c>
      <c r="E197" s="234">
        <f t="shared" si="39"/>
        <v>1</v>
      </c>
      <c r="F197" s="234">
        <f t="shared" si="39"/>
        <v>1</v>
      </c>
      <c r="G197" s="234">
        <f t="shared" si="39"/>
        <v>0.99999999999999989</v>
      </c>
      <c r="H197" s="234">
        <f t="shared" si="39"/>
        <v>0.99999999999999978</v>
      </c>
      <c r="I197" s="234">
        <f t="shared" si="39"/>
        <v>1</v>
      </c>
      <c r="J197" s="234">
        <f t="shared" si="39"/>
        <v>1</v>
      </c>
      <c r="K197" s="234">
        <f t="shared" si="39"/>
        <v>1</v>
      </c>
      <c r="L197" s="234">
        <f t="shared" si="39"/>
        <v>1</v>
      </c>
      <c r="M197" s="234">
        <f t="shared" si="39"/>
        <v>0.99999999999999989</v>
      </c>
      <c r="N197" s="234">
        <f t="shared" si="39"/>
        <v>1</v>
      </c>
      <c r="O197" s="234">
        <f t="shared" si="39"/>
        <v>1</v>
      </c>
      <c r="P197" s="234">
        <f t="shared" si="39"/>
        <v>0.99999999999999989</v>
      </c>
      <c r="Q197" s="234">
        <f t="shared" si="39"/>
        <v>1</v>
      </c>
      <c r="R197" s="234">
        <f t="shared" si="39"/>
        <v>1</v>
      </c>
      <c r="S197" s="234">
        <f t="shared" si="39"/>
        <v>1.0000000000000002</v>
      </c>
      <c r="T197" s="234">
        <f t="shared" si="39"/>
        <v>0.99999999999999956</v>
      </c>
      <c r="U197" s="234">
        <f t="shared" si="39"/>
        <v>1</v>
      </c>
      <c r="V197" s="234">
        <f t="shared" si="39"/>
        <v>1.0000000000000002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9.5987484156409703E-3</v>
      </c>
      <c r="C198" s="268">
        <f t="shared" si="40"/>
        <v>9.6282049818213079E-3</v>
      </c>
      <c r="D198" s="268">
        <f t="shared" si="40"/>
        <v>9.5363719425008205E-3</v>
      </c>
      <c r="E198" s="268">
        <f t="shared" si="40"/>
        <v>9.4997623924034363E-3</v>
      </c>
      <c r="F198" s="268">
        <f t="shared" si="40"/>
        <v>9.2076604990859491E-3</v>
      </c>
      <c r="G198" s="268">
        <f t="shared" si="40"/>
        <v>9.466826481746236E-3</v>
      </c>
      <c r="H198" s="268">
        <f t="shared" si="40"/>
        <v>9.5026491563328357E-3</v>
      </c>
      <c r="I198" s="268">
        <f t="shared" si="40"/>
        <v>9.5307160784947643E-3</v>
      </c>
      <c r="J198" s="268">
        <f t="shared" si="40"/>
        <v>9.8676002744534832E-3</v>
      </c>
      <c r="K198" s="268">
        <f t="shared" si="40"/>
        <v>9.8891945646598749E-3</v>
      </c>
      <c r="L198" s="268">
        <f t="shared" si="40"/>
        <v>9.5089963934313973E-3</v>
      </c>
      <c r="M198" s="268">
        <f t="shared" si="40"/>
        <v>1.0385374940389124E-2</v>
      </c>
      <c r="N198" s="268">
        <f t="shared" si="40"/>
        <v>9.9790681617643647E-3</v>
      </c>
      <c r="O198" s="268">
        <f t="shared" si="40"/>
        <v>1.0723743735107047E-2</v>
      </c>
      <c r="P198" s="268">
        <f t="shared" si="40"/>
        <v>1.0931802800259932E-2</v>
      </c>
      <c r="Q198" s="268">
        <f t="shared" si="40"/>
        <v>1.1301332887698278E-2</v>
      </c>
      <c r="R198" s="268">
        <f t="shared" si="40"/>
        <v>1.3036104019730562E-2</v>
      </c>
      <c r="S198" s="268">
        <f t="shared" si="40"/>
        <v>1.3451862283560701E-2</v>
      </c>
      <c r="T198" s="268">
        <f t="shared" si="40"/>
        <v>1.2634905278606338E-2</v>
      </c>
      <c r="U198" s="268">
        <f t="shared" si="40"/>
        <v>1.3056523577545907E-2</v>
      </c>
      <c r="V198" s="268">
        <f t="shared" si="40"/>
        <v>1.169009704132397E-2</v>
      </c>
      <c r="W198" s="268">
        <f t="shared" si="40"/>
        <v>1.1355318305707804E-2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7.6599202836214186E-2</v>
      </c>
      <c r="C199" s="269">
        <f t="shared" si="41"/>
        <v>7.683426988766745E-2</v>
      </c>
      <c r="D199" s="269">
        <f t="shared" si="41"/>
        <v>7.6101430844348644E-2</v>
      </c>
      <c r="E199" s="269">
        <f t="shared" si="41"/>
        <v>7.5809282094092531E-2</v>
      </c>
      <c r="F199" s="269">
        <f t="shared" si="41"/>
        <v>7.3478272757645208E-2</v>
      </c>
      <c r="G199" s="269">
        <f t="shared" si="41"/>
        <v>7.5546449442190217E-2</v>
      </c>
      <c r="H199" s="269">
        <f t="shared" si="41"/>
        <v>7.5832318828278414E-2</v>
      </c>
      <c r="I199" s="269">
        <f t="shared" si="41"/>
        <v>7.6056296348114963E-2</v>
      </c>
      <c r="J199" s="269">
        <f t="shared" si="41"/>
        <v>7.8744674013739316E-2</v>
      </c>
      <c r="K199" s="269">
        <f t="shared" si="41"/>
        <v>7.8916999127806114E-2</v>
      </c>
      <c r="L199" s="269">
        <f t="shared" si="41"/>
        <v>7.5882970567537525E-2</v>
      </c>
      <c r="M199" s="269">
        <f t="shared" si="41"/>
        <v>8.2876580064618857E-2</v>
      </c>
      <c r="N199" s="269">
        <f t="shared" si="41"/>
        <v>7.9634201579222491E-2</v>
      </c>
      <c r="O199" s="269">
        <f t="shared" si="41"/>
        <v>8.5576805012468268E-2</v>
      </c>
      <c r="P199" s="269">
        <f t="shared" si="41"/>
        <v>8.7237142156797398E-2</v>
      </c>
      <c r="Q199" s="269">
        <f t="shared" si="41"/>
        <v>9.0186038085317569E-2</v>
      </c>
      <c r="R199" s="269">
        <f t="shared" si="41"/>
        <v>0.10402972687295381</v>
      </c>
      <c r="S199" s="269">
        <f t="shared" si="41"/>
        <v>0.10734752938250429</v>
      </c>
      <c r="T199" s="269">
        <f t="shared" si="41"/>
        <v>0.10082811116033324</v>
      </c>
      <c r="U199" s="269">
        <f t="shared" si="41"/>
        <v>0.10419267747684451</v>
      </c>
      <c r="V199" s="269">
        <f t="shared" si="41"/>
        <v>9.3288424247507204E-2</v>
      </c>
      <c r="W199" s="269">
        <f t="shared" si="41"/>
        <v>9.0616848416544854E-2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9.3917632891999059E-2</v>
      </c>
      <c r="C200" s="269">
        <f t="shared" si="42"/>
        <v>9.4205846609974664E-2</v>
      </c>
      <c r="D200" s="269">
        <f t="shared" si="42"/>
        <v>9.3307318874816567E-2</v>
      </c>
      <c r="E200" s="269">
        <f t="shared" si="42"/>
        <v>9.2949117770099135E-2</v>
      </c>
      <c r="F200" s="269">
        <f t="shared" si="42"/>
        <v>9.0091086994029693E-2</v>
      </c>
      <c r="G200" s="269">
        <f t="shared" si="42"/>
        <v>9.2626860884917464E-2</v>
      </c>
      <c r="H200" s="269">
        <f t="shared" si="42"/>
        <v>9.2977362914489534E-2</v>
      </c>
      <c r="I200" s="269">
        <f t="shared" si="42"/>
        <v>9.3251979851809969E-2</v>
      </c>
      <c r="J200" s="269">
        <f t="shared" si="42"/>
        <v>9.6548176905126987E-2</v>
      </c>
      <c r="K200" s="269">
        <f t="shared" si="42"/>
        <v>9.6759463265842782E-2</v>
      </c>
      <c r="L200" s="269">
        <f t="shared" si="42"/>
        <v>9.3039466582372957E-2</v>
      </c>
      <c r="M200" s="269">
        <f t="shared" si="42"/>
        <v>0.10161427186776628</v>
      </c>
      <c r="N200" s="269">
        <f t="shared" si="42"/>
        <v>9.763881910829704E-2</v>
      </c>
      <c r="O200" s="269">
        <f t="shared" si="42"/>
        <v>0.10492499477333207</v>
      </c>
      <c r="P200" s="269">
        <f t="shared" si="42"/>
        <v>0.10696072006320854</v>
      </c>
      <c r="Q200" s="269">
        <f t="shared" si="42"/>
        <v>0.11057633634897657</v>
      </c>
      <c r="R200" s="269">
        <f t="shared" si="42"/>
        <v>0.12754996575094762</v>
      </c>
      <c r="S200" s="269">
        <f t="shared" si="42"/>
        <v>0.13161789526669443</v>
      </c>
      <c r="T200" s="269">
        <f t="shared" si="42"/>
        <v>0.12362449188143364</v>
      </c>
      <c r="U200" s="269">
        <f t="shared" si="42"/>
        <v>0.12774975810425004</v>
      </c>
      <c r="V200" s="269">
        <f t="shared" si="42"/>
        <v>0.11438014570836059</v>
      </c>
      <c r="W200" s="269">
        <f t="shared" si="42"/>
        <v>0.11110454924201155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0.17391006756550437</v>
      </c>
      <c r="C201" s="269">
        <f t="shared" si="43"/>
        <v>0.17444376145900442</v>
      </c>
      <c r="D201" s="269">
        <f t="shared" si="43"/>
        <v>0.17277993099054997</v>
      </c>
      <c r="E201" s="269">
        <f t="shared" si="43"/>
        <v>0.17211663937634286</v>
      </c>
      <c r="F201" s="269">
        <f t="shared" si="43"/>
        <v>0.16682433898433766</v>
      </c>
      <c r="G201" s="269">
        <f t="shared" si="43"/>
        <v>0.17151990673999293</v>
      </c>
      <c r="H201" s="269">
        <f t="shared" si="43"/>
        <v>0.17216894174830516</v>
      </c>
      <c r="I201" s="269">
        <f t="shared" si="43"/>
        <v>0.17267745807962015</v>
      </c>
      <c r="J201" s="269">
        <f t="shared" si="43"/>
        <v>0.17878112396854626</v>
      </c>
      <c r="K201" s="269">
        <f t="shared" si="43"/>
        <v>0.17917236919200707</v>
      </c>
      <c r="L201" s="269">
        <f t="shared" si="43"/>
        <v>0.172283940952875</v>
      </c>
      <c r="M201" s="269">
        <f t="shared" si="43"/>
        <v>0.18816216233286515</v>
      </c>
      <c r="N201" s="269">
        <f t="shared" si="43"/>
        <v>0.18080069849787037</v>
      </c>
      <c r="O201" s="269">
        <f t="shared" si="43"/>
        <v>0.19429272617341384</v>
      </c>
      <c r="P201" s="269">
        <f t="shared" si="43"/>
        <v>0.19806233909705231</v>
      </c>
      <c r="Q201" s="269">
        <f t="shared" si="43"/>
        <v>0.20475748305656782</v>
      </c>
      <c r="R201" s="269">
        <f t="shared" si="43"/>
        <v>0.23618805626450998</v>
      </c>
      <c r="S201" s="269">
        <f t="shared" si="43"/>
        <v>0.24372076205308935</v>
      </c>
      <c r="T201" s="269">
        <f t="shared" si="43"/>
        <v>0.2289191398230272</v>
      </c>
      <c r="U201" s="269">
        <f t="shared" si="43"/>
        <v>0.23655801769339144</v>
      </c>
      <c r="V201" s="269">
        <f t="shared" si="43"/>
        <v>0.21180110971459365</v>
      </c>
      <c r="W201" s="269">
        <f t="shared" si="43"/>
        <v>0.20573559054382001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6.0298245263355643E-2</v>
      </c>
      <c r="C202" s="270">
        <f t="shared" si="44"/>
        <v>6.1080646114414272E-2</v>
      </c>
      <c r="D202" s="270">
        <f t="shared" si="44"/>
        <v>5.9697166427959698E-2</v>
      </c>
      <c r="E202" s="270">
        <f t="shared" si="44"/>
        <v>5.9644336636552928E-2</v>
      </c>
      <c r="F202" s="270">
        <f t="shared" si="44"/>
        <v>5.699504525435662E-2</v>
      </c>
      <c r="G202" s="270">
        <f t="shared" si="44"/>
        <v>5.827169578497611E-2</v>
      </c>
      <c r="H202" s="270">
        <f t="shared" si="44"/>
        <v>5.7736530964488463E-2</v>
      </c>
      <c r="I202" s="270">
        <f t="shared" si="44"/>
        <v>5.7616038278139027E-2</v>
      </c>
      <c r="J202" s="270">
        <f t="shared" si="44"/>
        <v>6.1878021735258207E-2</v>
      </c>
      <c r="K202" s="270">
        <f t="shared" si="44"/>
        <v>5.4650432900419849E-2</v>
      </c>
      <c r="L202" s="270">
        <f t="shared" si="44"/>
        <v>6.0156746098205975E-2</v>
      </c>
      <c r="M202" s="270">
        <f t="shared" si="44"/>
        <v>5.4347789366467239E-2</v>
      </c>
      <c r="N202" s="270">
        <f t="shared" si="44"/>
        <v>5.7659486540583983E-2</v>
      </c>
      <c r="O202" s="270">
        <f t="shared" si="44"/>
        <v>5.3502730250389971E-2</v>
      </c>
      <c r="P202" s="270">
        <f t="shared" si="44"/>
        <v>4.6418418550235513E-2</v>
      </c>
      <c r="Q202" s="270">
        <f t="shared" si="44"/>
        <v>4.194521488998549E-2</v>
      </c>
      <c r="R202" s="270">
        <f t="shared" si="44"/>
        <v>3.6070484368847223E-2</v>
      </c>
      <c r="S202" s="270">
        <f t="shared" si="44"/>
        <v>3.6178958393769195E-2</v>
      </c>
      <c r="T202" s="270">
        <f t="shared" si="44"/>
        <v>4.0643842772921233E-2</v>
      </c>
      <c r="U202" s="270">
        <f t="shared" si="44"/>
        <v>3.7191690321368438E-2</v>
      </c>
      <c r="V202" s="270">
        <f t="shared" si="44"/>
        <v>3.3288835192141132E-2</v>
      </c>
      <c r="W202" s="270">
        <f t="shared" si="44"/>
        <v>3.243738977622404E-2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0.14621246937783089</v>
      </c>
      <c r="C203" s="271">
        <f t="shared" si="45"/>
        <v>0.14183663777805866</v>
      </c>
      <c r="D203" s="271">
        <f t="shared" si="45"/>
        <v>0.15086988575800819</v>
      </c>
      <c r="E203" s="271">
        <f t="shared" si="45"/>
        <v>0.15463396430894652</v>
      </c>
      <c r="F203" s="271">
        <f t="shared" si="45"/>
        <v>0.17707893564241237</v>
      </c>
      <c r="G203" s="271">
        <f t="shared" si="45"/>
        <v>0.16154247860742699</v>
      </c>
      <c r="H203" s="271">
        <f t="shared" si="45"/>
        <v>0.16163442579116699</v>
      </c>
      <c r="I203" s="271">
        <f t="shared" si="45"/>
        <v>0.16109903449499066</v>
      </c>
      <c r="J203" s="271">
        <f t="shared" si="45"/>
        <v>0.12865852251133653</v>
      </c>
      <c r="K203" s="271">
        <f t="shared" si="45"/>
        <v>0.1576225705355884</v>
      </c>
      <c r="L203" s="271">
        <f t="shared" si="45"/>
        <v>0.15103162523140959</v>
      </c>
      <c r="M203" s="271">
        <f t="shared" si="45"/>
        <v>0.13687707214409603</v>
      </c>
      <c r="N203" s="271">
        <f t="shared" si="45"/>
        <v>0.14167371395879805</v>
      </c>
      <c r="O203" s="271">
        <f t="shared" si="45"/>
        <v>0.12571104721422868</v>
      </c>
      <c r="P203" s="271">
        <f t="shared" si="45"/>
        <v>0.1438894930153152</v>
      </c>
      <c r="Q203" s="271">
        <f t="shared" si="45"/>
        <v>0.14448937828230909</v>
      </c>
      <c r="R203" s="271">
        <f t="shared" si="45"/>
        <v>9.528607339800968E-2</v>
      </c>
      <c r="S203" s="271">
        <f t="shared" si="45"/>
        <v>7.4196355378632423E-2</v>
      </c>
      <c r="T203" s="271">
        <f t="shared" si="45"/>
        <v>9.3429097429598471E-2</v>
      </c>
      <c r="U203" s="271">
        <f t="shared" si="45"/>
        <v>8.9914157906974879E-2</v>
      </c>
      <c r="V203" s="271">
        <f t="shared" si="45"/>
        <v>0.16091681363220567</v>
      </c>
      <c r="W203" s="271">
        <f t="shared" si="45"/>
        <v>0.17779708592777557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0.14554708031574543</v>
      </c>
      <c r="C204" s="320">
        <f t="shared" si="46"/>
        <v>0.14116920677507694</v>
      </c>
      <c r="D204" s="320">
        <f t="shared" si="46"/>
        <v>0.15020882065787713</v>
      </c>
      <c r="E204" s="320">
        <f t="shared" si="46"/>
        <v>0.15397543699740496</v>
      </c>
      <c r="F204" s="320">
        <f t="shared" si="46"/>
        <v>0.17644065695042113</v>
      </c>
      <c r="G204" s="320">
        <f t="shared" si="46"/>
        <v>0.16088623442632621</v>
      </c>
      <c r="H204" s="320">
        <f t="shared" si="46"/>
        <v>0.16097569836800041</v>
      </c>
      <c r="I204" s="320">
        <f t="shared" si="46"/>
        <v>0.16043836146160448</v>
      </c>
      <c r="J204" s="320">
        <f t="shared" si="46"/>
        <v>0.12797449653135001</v>
      </c>
      <c r="K204" s="320">
        <f t="shared" si="46"/>
        <v>0.15700366788258963</v>
      </c>
      <c r="L204" s="320">
        <f t="shared" si="46"/>
        <v>0.15035174824271216</v>
      </c>
      <c r="M204" s="320">
        <f t="shared" si="46"/>
        <v>0.13626362810597775</v>
      </c>
      <c r="N204" s="320">
        <f t="shared" si="46"/>
        <v>0.14101983961447806</v>
      </c>
      <c r="O204" s="320">
        <f t="shared" si="46"/>
        <v>0.12510523951658742</v>
      </c>
      <c r="P204" s="320">
        <f t="shared" si="46"/>
        <v>0.1433464344288897</v>
      </c>
      <c r="Q204" s="320">
        <f t="shared" si="46"/>
        <v>0.1439995463569638</v>
      </c>
      <c r="R204" s="320">
        <f t="shared" si="46"/>
        <v>9.4874695140130888E-2</v>
      </c>
      <c r="S204" s="320">
        <f t="shared" si="46"/>
        <v>7.3799593920862674E-2</v>
      </c>
      <c r="T204" s="320">
        <f t="shared" si="46"/>
        <v>9.2978072520603902E-2</v>
      </c>
      <c r="U204" s="320">
        <f t="shared" si="46"/>
        <v>8.9498649636068753E-2</v>
      </c>
      <c r="V204" s="320">
        <f t="shared" si="46"/>
        <v>0.16055027291247037</v>
      </c>
      <c r="W204" s="320">
        <f t="shared" si="46"/>
        <v>0.17744104213020193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6.6538906208545522E-4</v>
      </c>
      <c r="C205" s="320">
        <f t="shared" si="47"/>
        <v>6.674310029817351E-4</v>
      </c>
      <c r="D205" s="320">
        <f t="shared" si="47"/>
        <v>6.6106510013107277E-4</v>
      </c>
      <c r="E205" s="320">
        <f t="shared" si="47"/>
        <v>6.5852731154157553E-4</v>
      </c>
      <c r="F205" s="320">
        <f t="shared" si="47"/>
        <v>6.3827869199121839E-4</v>
      </c>
      <c r="G205" s="320">
        <f t="shared" si="47"/>
        <v>6.5624418110079707E-4</v>
      </c>
      <c r="H205" s="320">
        <f t="shared" si="47"/>
        <v>6.5872742316657796E-4</v>
      </c>
      <c r="I205" s="320">
        <f t="shared" si="47"/>
        <v>6.6067303338618972E-4</v>
      </c>
      <c r="J205" s="320">
        <f t="shared" si="47"/>
        <v>6.8402597998651143E-4</v>
      </c>
      <c r="K205" s="320">
        <f t="shared" si="47"/>
        <v>6.189026529987787E-4</v>
      </c>
      <c r="L205" s="320">
        <f t="shared" si="47"/>
        <v>6.7987698869741912E-4</v>
      </c>
      <c r="M205" s="320">
        <f t="shared" si="47"/>
        <v>6.1344403811826613E-4</v>
      </c>
      <c r="N205" s="320">
        <f t="shared" si="47"/>
        <v>6.5387434431999584E-4</v>
      </c>
      <c r="O205" s="320">
        <f t="shared" si="47"/>
        <v>6.0580769764126646E-4</v>
      </c>
      <c r="P205" s="320">
        <f t="shared" si="47"/>
        <v>5.4305858642553044E-4</v>
      </c>
      <c r="Q205" s="320">
        <f t="shared" si="47"/>
        <v>4.8983192534527093E-4</v>
      </c>
      <c r="R205" s="320">
        <f t="shared" si="47"/>
        <v>4.1137825787878392E-4</v>
      </c>
      <c r="S205" s="320">
        <f t="shared" si="47"/>
        <v>3.9676145776975703E-4</v>
      </c>
      <c r="T205" s="320">
        <f t="shared" si="47"/>
        <v>4.5102490899456106E-4</v>
      </c>
      <c r="U205" s="320">
        <f t="shared" si="47"/>
        <v>4.1550827090612114E-4</v>
      </c>
      <c r="V205" s="320">
        <f t="shared" si="47"/>
        <v>3.6654071973530038E-4</v>
      </c>
      <c r="W205" s="320">
        <f t="shared" si="47"/>
        <v>3.5604379757365789E-4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0.13321829560312232</v>
      </c>
      <c r="C206" s="271">
        <f t="shared" si="48"/>
        <v>0.13464787276367343</v>
      </c>
      <c r="D206" s="271">
        <f t="shared" si="48"/>
        <v>0.13317424654852256</v>
      </c>
      <c r="E206" s="271">
        <f t="shared" si="48"/>
        <v>0.13012427563651191</v>
      </c>
      <c r="F206" s="271">
        <f t="shared" si="48"/>
        <v>0.12974855076756764</v>
      </c>
      <c r="G206" s="271">
        <f t="shared" si="48"/>
        <v>0.13020870074701577</v>
      </c>
      <c r="H206" s="271">
        <f t="shared" si="48"/>
        <v>0.12973980113384989</v>
      </c>
      <c r="I206" s="271">
        <f t="shared" si="48"/>
        <v>0.12944900378950253</v>
      </c>
      <c r="J206" s="271">
        <f t="shared" si="48"/>
        <v>0.1338883834393059</v>
      </c>
      <c r="K206" s="271">
        <f t="shared" si="48"/>
        <v>0.12282162635235368</v>
      </c>
      <c r="L206" s="271">
        <f t="shared" si="48"/>
        <v>0.13284777493669486</v>
      </c>
      <c r="M206" s="271">
        <f t="shared" si="48"/>
        <v>0.11959760329223579</v>
      </c>
      <c r="N206" s="271">
        <f t="shared" si="48"/>
        <v>0.12590618682131779</v>
      </c>
      <c r="O206" s="271">
        <f t="shared" si="48"/>
        <v>0.11669961639169596</v>
      </c>
      <c r="P206" s="271">
        <f t="shared" si="48"/>
        <v>0.1077451754410652</v>
      </c>
      <c r="Q206" s="271">
        <f t="shared" si="48"/>
        <v>0.10126423132440582</v>
      </c>
      <c r="R206" s="271">
        <f t="shared" si="48"/>
        <v>8.0881208095512733E-2</v>
      </c>
      <c r="S206" s="271">
        <f t="shared" si="48"/>
        <v>8.1576367185016915E-2</v>
      </c>
      <c r="T206" s="271">
        <f t="shared" si="48"/>
        <v>9.0404700774876112E-2</v>
      </c>
      <c r="U206" s="271">
        <f t="shared" si="48"/>
        <v>8.2321710122155056E-2</v>
      </c>
      <c r="V206" s="271">
        <f t="shared" si="48"/>
        <v>8.9061262803792146E-2</v>
      </c>
      <c r="W206" s="271">
        <f t="shared" si="48"/>
        <v>9.1004983128917305E-2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4.2180148625222111E-2</v>
      </c>
      <c r="C207" s="320">
        <f t="shared" si="49"/>
        <v>3.8203956926166814E-2</v>
      </c>
      <c r="D207" s="320">
        <f t="shared" si="49"/>
        <v>4.4749785903605538E-2</v>
      </c>
      <c r="E207" s="320">
        <f t="shared" si="49"/>
        <v>5.056016703170909E-2</v>
      </c>
      <c r="F207" s="320">
        <f t="shared" si="49"/>
        <v>7.0327719655443696E-2</v>
      </c>
      <c r="G207" s="320">
        <f t="shared" si="49"/>
        <v>5.5448676410615197E-2</v>
      </c>
      <c r="H207" s="320">
        <f t="shared" si="49"/>
        <v>5.6925195543409052E-2</v>
      </c>
      <c r="I207" s="320">
        <f t="shared" si="49"/>
        <v>5.7221669728239104E-2</v>
      </c>
      <c r="J207" s="320">
        <f t="shared" si="49"/>
        <v>3.2308047244358297E-2</v>
      </c>
      <c r="K207" s="320">
        <f t="shared" si="49"/>
        <v>5.8289647195648629E-2</v>
      </c>
      <c r="L207" s="320">
        <f t="shared" si="49"/>
        <v>4.7193063370910761E-2</v>
      </c>
      <c r="M207" s="320">
        <f t="shared" si="49"/>
        <v>4.3183995418451152E-2</v>
      </c>
      <c r="N207" s="320">
        <f t="shared" si="49"/>
        <v>4.4155108509421295E-2</v>
      </c>
      <c r="O207" s="320">
        <f t="shared" si="49"/>
        <v>3.7021654095907928E-2</v>
      </c>
      <c r="P207" s="320">
        <f t="shared" si="49"/>
        <v>5.6535484583349171E-2</v>
      </c>
      <c r="Q207" s="320">
        <f t="shared" si="49"/>
        <v>6.1488023752685673E-2</v>
      </c>
      <c r="R207" s="320">
        <f t="shared" si="49"/>
        <v>3.0365810305348424E-2</v>
      </c>
      <c r="S207" s="320">
        <f t="shared" si="49"/>
        <v>1.5920115765274526E-2</v>
      </c>
      <c r="T207" s="320">
        <f t="shared" si="49"/>
        <v>2.4167922075959847E-2</v>
      </c>
      <c r="U207" s="320">
        <f t="shared" si="49"/>
        <v>2.5854052194730432E-2</v>
      </c>
      <c r="V207" s="320">
        <f t="shared" si="49"/>
        <v>5.4857250806356346E-2</v>
      </c>
      <c r="W207" s="320">
        <f t="shared" si="49"/>
        <v>6.0873983213593129E-2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9.1038146977900192E-2</v>
      </c>
      <c r="C208" s="320">
        <f t="shared" si="50"/>
        <v>9.6443915837506625E-2</v>
      </c>
      <c r="D208" s="320">
        <f t="shared" si="50"/>
        <v>8.8424460644917019E-2</v>
      </c>
      <c r="E208" s="320">
        <f t="shared" si="50"/>
        <v>7.9564108604802813E-2</v>
      </c>
      <c r="F208" s="320">
        <f t="shared" si="50"/>
        <v>5.9420831112123929E-2</v>
      </c>
      <c r="G208" s="320">
        <f t="shared" si="50"/>
        <v>7.4760024336400568E-2</v>
      </c>
      <c r="H208" s="320">
        <f t="shared" si="50"/>
        <v>7.2814605590440826E-2</v>
      </c>
      <c r="I208" s="320">
        <f t="shared" si="50"/>
        <v>7.2227334061263429E-2</v>
      </c>
      <c r="J208" s="320">
        <f t="shared" si="50"/>
        <v>0.10158033619494763</v>
      </c>
      <c r="K208" s="320">
        <f t="shared" si="50"/>
        <v>6.4531979156705041E-2</v>
      </c>
      <c r="L208" s="320">
        <f t="shared" si="50"/>
        <v>8.5654711565784108E-2</v>
      </c>
      <c r="M208" s="320">
        <f t="shared" si="50"/>
        <v>7.641360787378465E-2</v>
      </c>
      <c r="N208" s="320">
        <f t="shared" si="50"/>
        <v>8.17510783118965E-2</v>
      </c>
      <c r="O208" s="320">
        <f t="shared" si="50"/>
        <v>7.9677962295788024E-2</v>
      </c>
      <c r="P208" s="320">
        <f t="shared" si="50"/>
        <v>5.1209690857716018E-2</v>
      </c>
      <c r="Q208" s="320">
        <f t="shared" si="50"/>
        <v>3.977620757172013E-2</v>
      </c>
      <c r="R208" s="320">
        <f t="shared" si="50"/>
        <v>5.0515397790164306E-2</v>
      </c>
      <c r="S208" s="320">
        <f t="shared" si="50"/>
        <v>6.5656251419742406E-2</v>
      </c>
      <c r="T208" s="320">
        <f t="shared" si="50"/>
        <v>6.623677869891624E-2</v>
      </c>
      <c r="U208" s="320">
        <f t="shared" si="50"/>
        <v>5.6467657927424628E-2</v>
      </c>
      <c r="V208" s="320">
        <f t="shared" si="50"/>
        <v>3.4204011997435793E-2</v>
      </c>
      <c r="W208" s="320">
        <f t="shared" si="50"/>
        <v>3.0130999915324187E-2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0.14370312247863037</v>
      </c>
      <c r="C209" s="271">
        <f t="shared" si="51"/>
        <v>0.14428173652199064</v>
      </c>
      <c r="D209" s="271">
        <f t="shared" si="51"/>
        <v>0.14304769681087318</v>
      </c>
      <c r="E209" s="271">
        <f t="shared" si="51"/>
        <v>0.14435660469975128</v>
      </c>
      <c r="F209" s="271">
        <f t="shared" si="51"/>
        <v>0.14065645448414532</v>
      </c>
      <c r="G209" s="271">
        <f t="shared" si="51"/>
        <v>0.14050879067764982</v>
      </c>
      <c r="H209" s="271">
        <f t="shared" si="51"/>
        <v>0.13949306881666368</v>
      </c>
      <c r="I209" s="271">
        <f t="shared" si="51"/>
        <v>0.13892929591612979</v>
      </c>
      <c r="J209" s="271">
        <f t="shared" si="51"/>
        <v>0.14453862795734843</v>
      </c>
      <c r="K209" s="271">
        <f t="shared" si="51"/>
        <v>0.13270680388291187</v>
      </c>
      <c r="L209" s="271">
        <f t="shared" si="51"/>
        <v>0.1442260964552462</v>
      </c>
      <c r="M209" s="271">
        <f t="shared" si="51"/>
        <v>0.13027644189552751</v>
      </c>
      <c r="N209" s="271">
        <f t="shared" si="51"/>
        <v>0.13772539365686115</v>
      </c>
      <c r="O209" s="271">
        <f t="shared" si="51"/>
        <v>0.12697580058872168</v>
      </c>
      <c r="P209" s="271">
        <f t="shared" si="51"/>
        <v>0.11363916561853117</v>
      </c>
      <c r="Q209" s="271">
        <f t="shared" si="51"/>
        <v>0.10410673447871233</v>
      </c>
      <c r="R209" s="271">
        <f t="shared" si="51"/>
        <v>8.6209056631574965E-2</v>
      </c>
      <c r="S209" s="271">
        <f t="shared" si="51"/>
        <v>8.4120624531831278E-2</v>
      </c>
      <c r="T209" s="271">
        <f t="shared" si="51"/>
        <v>9.5560160786208131E-2</v>
      </c>
      <c r="U209" s="271">
        <f t="shared" si="51"/>
        <v>8.7920361768400568E-2</v>
      </c>
      <c r="V209" s="271">
        <f t="shared" si="51"/>
        <v>8.7616849940336208E-2</v>
      </c>
      <c r="W209" s="271">
        <f t="shared" si="51"/>
        <v>8.7660811761376869E-2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2.6782479269990321E-3</v>
      </c>
      <c r="C210" s="320">
        <f t="shared" si="52"/>
        <v>2.2298002138802322E-3</v>
      </c>
      <c r="D210" s="320">
        <f t="shared" si="52"/>
        <v>3.0226084456200465E-3</v>
      </c>
      <c r="E210" s="320">
        <f t="shared" si="52"/>
        <v>2.6571650344400619E-3</v>
      </c>
      <c r="F210" s="320">
        <f t="shared" si="52"/>
        <v>5.4746783340989267E-3</v>
      </c>
      <c r="G210" s="320">
        <f t="shared" si="52"/>
        <v>5.0426422765984568E-3</v>
      </c>
      <c r="H210" s="320">
        <f t="shared" si="52"/>
        <v>5.8763532520699378E-3</v>
      </c>
      <c r="I210" s="320">
        <f t="shared" si="52"/>
        <v>6.2963843084259414E-3</v>
      </c>
      <c r="J210" s="320">
        <f t="shared" si="52"/>
        <v>2.166432852393407E-3</v>
      </c>
      <c r="K210" s="320">
        <f t="shared" si="52"/>
        <v>5.5203440707915757E-3</v>
      </c>
      <c r="L210" s="320">
        <f t="shared" si="52"/>
        <v>3.9671781059940504E-3</v>
      </c>
      <c r="M210" s="320">
        <f t="shared" si="52"/>
        <v>3.5814119543106492E-3</v>
      </c>
      <c r="N210" s="320">
        <f t="shared" si="52"/>
        <v>3.8273312403815474E-3</v>
      </c>
      <c r="O210" s="320">
        <f t="shared" si="52"/>
        <v>3.2161081584392891E-3</v>
      </c>
      <c r="P210" s="320">
        <f t="shared" si="52"/>
        <v>7.5915056979854205E-3</v>
      </c>
      <c r="Q210" s="320">
        <f t="shared" si="52"/>
        <v>9.0472476212369209E-3</v>
      </c>
      <c r="R210" s="320">
        <f t="shared" si="52"/>
        <v>3.253418941372886E-3</v>
      </c>
      <c r="S210" s="320">
        <f t="shared" si="52"/>
        <v>1.1035408281322588E-3</v>
      </c>
      <c r="T210" s="320">
        <f t="shared" si="52"/>
        <v>1.9364831675849666E-3</v>
      </c>
      <c r="U210" s="320">
        <f t="shared" si="52"/>
        <v>2.2229993006330708E-3</v>
      </c>
      <c r="V210" s="320">
        <f t="shared" si="52"/>
        <v>6.5668008333202455E-3</v>
      </c>
      <c r="W210" s="320">
        <f t="shared" si="52"/>
        <v>8.4381657462656683E-3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1.6368951915014297E-2</v>
      </c>
      <c r="C211" s="320">
        <f t="shared" si="53"/>
        <v>1.5876594381481111E-2</v>
      </c>
      <c r="D211" s="320">
        <f t="shared" si="53"/>
        <v>1.6893234527452124E-2</v>
      </c>
      <c r="E211" s="320">
        <f t="shared" si="53"/>
        <v>1.7316847021844196E-2</v>
      </c>
      <c r="F211" s="320">
        <f t="shared" si="53"/>
        <v>1.9843397910899448E-2</v>
      </c>
      <c r="G211" s="320">
        <f t="shared" si="53"/>
        <v>1.8094069832243487E-2</v>
      </c>
      <c r="H211" s="320">
        <f t="shared" si="53"/>
        <v>1.8104131394153331E-2</v>
      </c>
      <c r="I211" s="320">
        <f t="shared" si="53"/>
        <v>1.8043699800720639E-2</v>
      </c>
      <c r="J211" s="320">
        <f t="shared" si="53"/>
        <v>1.4392651336773078E-2</v>
      </c>
      <c r="K211" s="320">
        <f t="shared" si="53"/>
        <v>1.7657416998511647E-2</v>
      </c>
      <c r="L211" s="320">
        <f t="shared" si="53"/>
        <v>1.690930887781639E-2</v>
      </c>
      <c r="M211" s="320">
        <f t="shared" si="53"/>
        <v>1.5324888492392819E-2</v>
      </c>
      <c r="N211" s="320">
        <f t="shared" si="53"/>
        <v>1.5859795804249462E-2</v>
      </c>
      <c r="O211" s="320">
        <f t="shared" si="53"/>
        <v>1.406996035592634E-2</v>
      </c>
      <c r="P211" s="320">
        <f t="shared" si="53"/>
        <v>1.612145628249614E-2</v>
      </c>
      <c r="Q211" s="320">
        <f t="shared" si="53"/>
        <v>1.6194908513365878E-2</v>
      </c>
      <c r="R211" s="320">
        <f t="shared" si="53"/>
        <v>1.0670082280808469E-2</v>
      </c>
      <c r="S211" s="320">
        <f t="shared" si="53"/>
        <v>8.2998710906294765E-3</v>
      </c>
      <c r="T211" s="320">
        <f t="shared" si="53"/>
        <v>1.0456778624063065E-2</v>
      </c>
      <c r="U211" s="320">
        <f t="shared" si="53"/>
        <v>1.0065465340654004E-2</v>
      </c>
      <c r="V211" s="320">
        <f t="shared" si="53"/>
        <v>1.8056285921678811E-2</v>
      </c>
      <c r="W211" s="320">
        <f t="shared" si="53"/>
        <v>1.9955906226894523E-2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0.12465592263661704</v>
      </c>
      <c r="C212" s="320">
        <f t="shared" si="54"/>
        <v>0.1261753419266293</v>
      </c>
      <c r="D212" s="320">
        <f t="shared" si="54"/>
        <v>0.12313185383780099</v>
      </c>
      <c r="E212" s="320">
        <f t="shared" si="54"/>
        <v>0.12438259264346702</v>
      </c>
      <c r="F212" s="320">
        <f t="shared" si="54"/>
        <v>0.11533837823914693</v>
      </c>
      <c r="G212" s="320">
        <f t="shared" si="54"/>
        <v>0.11737207856880787</v>
      </c>
      <c r="H212" s="320">
        <f t="shared" si="54"/>
        <v>0.1155125841704404</v>
      </c>
      <c r="I212" s="320">
        <f t="shared" si="54"/>
        <v>0.1145892118069832</v>
      </c>
      <c r="J212" s="320">
        <f t="shared" si="54"/>
        <v>0.12797954376818196</v>
      </c>
      <c r="K212" s="320">
        <f t="shared" si="54"/>
        <v>0.10952904281360863</v>
      </c>
      <c r="L212" s="320">
        <f t="shared" si="54"/>
        <v>0.12334960947143578</v>
      </c>
      <c r="M212" s="320">
        <f t="shared" si="54"/>
        <v>0.11137014144882403</v>
      </c>
      <c r="N212" s="320">
        <f t="shared" si="54"/>
        <v>0.11803826661223013</v>
      </c>
      <c r="O212" s="320">
        <f t="shared" si="54"/>
        <v>0.10968973207435605</v>
      </c>
      <c r="P212" s="320">
        <f t="shared" si="54"/>
        <v>8.9926203638049609E-2</v>
      </c>
      <c r="Q212" s="320">
        <f t="shared" si="54"/>
        <v>7.8864578344109523E-2</v>
      </c>
      <c r="R212" s="320">
        <f t="shared" si="54"/>
        <v>7.2285555409393604E-2</v>
      </c>
      <c r="S212" s="320">
        <f t="shared" si="54"/>
        <v>7.4717212613069545E-2</v>
      </c>
      <c r="T212" s="320">
        <f t="shared" si="54"/>
        <v>8.316689899456009E-2</v>
      </c>
      <c r="U212" s="320">
        <f t="shared" si="54"/>
        <v>7.5631897127113504E-2</v>
      </c>
      <c r="V212" s="320">
        <f t="shared" si="54"/>
        <v>6.2993763185337157E-2</v>
      </c>
      <c r="W212" s="320">
        <f t="shared" si="54"/>
        <v>5.9266739788216678E-2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0.16254221556770224</v>
      </c>
      <c r="C213" s="321">
        <f t="shared" si="55"/>
        <v>0.1630410238833955</v>
      </c>
      <c r="D213" s="321">
        <f t="shared" si="55"/>
        <v>0.16148595180242029</v>
      </c>
      <c r="E213" s="321">
        <f t="shared" si="55"/>
        <v>0.16086601708529935</v>
      </c>
      <c r="F213" s="321">
        <f t="shared" si="55"/>
        <v>0.15591965461641968</v>
      </c>
      <c r="G213" s="321">
        <f t="shared" si="55"/>
        <v>0.16030829063408433</v>
      </c>
      <c r="H213" s="321">
        <f t="shared" si="55"/>
        <v>0.16091490064642491</v>
      </c>
      <c r="I213" s="321">
        <f t="shared" si="55"/>
        <v>0.16139017716319801</v>
      </c>
      <c r="J213" s="321">
        <f t="shared" si="55"/>
        <v>0.16709486919488487</v>
      </c>
      <c r="K213" s="321">
        <f t="shared" si="55"/>
        <v>0.16746054017841019</v>
      </c>
      <c r="L213" s="321">
        <f t="shared" si="55"/>
        <v>0.16102238278222647</v>
      </c>
      <c r="M213" s="321">
        <f t="shared" si="55"/>
        <v>0.17586270409603388</v>
      </c>
      <c r="N213" s="321">
        <f t="shared" si="55"/>
        <v>0.16898243167528473</v>
      </c>
      <c r="O213" s="321">
        <f t="shared" si="55"/>
        <v>0.18159253586064236</v>
      </c>
      <c r="P213" s="321">
        <f t="shared" si="55"/>
        <v>0.18511574325753466</v>
      </c>
      <c r="Q213" s="321">
        <f t="shared" si="55"/>
        <v>0.19137325064602709</v>
      </c>
      <c r="R213" s="321">
        <f t="shared" si="55"/>
        <v>0.22074932459791335</v>
      </c>
      <c r="S213" s="321">
        <f t="shared" si="55"/>
        <v>0.22778964552490161</v>
      </c>
      <c r="T213" s="321">
        <f t="shared" si="55"/>
        <v>0.21395555009299541</v>
      </c>
      <c r="U213" s="321">
        <f t="shared" si="55"/>
        <v>0.22109510302906915</v>
      </c>
      <c r="V213" s="321">
        <f t="shared" si="55"/>
        <v>0.19795646171973941</v>
      </c>
      <c r="W213" s="321">
        <f t="shared" si="55"/>
        <v>0.19228742289762193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1702.9981644126649</v>
      </c>
      <c r="C217" s="322">
        <f t="shared" si="56"/>
        <v>1669.0898504204399</v>
      </c>
      <c r="D217" s="322">
        <f t="shared" si="56"/>
        <v>1783.888637298714</v>
      </c>
      <c r="E217" s="322">
        <f t="shared" si="56"/>
        <v>1796.530388074299</v>
      </c>
      <c r="F217" s="322">
        <f t="shared" si="56"/>
        <v>1429.3182231179705</v>
      </c>
      <c r="G217" s="322">
        <f t="shared" si="56"/>
        <v>1623.1482878422796</v>
      </c>
      <c r="H217" s="322">
        <f t="shared" si="56"/>
        <v>1372.4792126491316</v>
      </c>
      <c r="I217" s="322">
        <f t="shared" si="56"/>
        <v>1381.7775896314918</v>
      </c>
      <c r="J217" s="322">
        <f t="shared" si="56"/>
        <v>1336.4815385889426</v>
      </c>
      <c r="K217" s="322">
        <f t="shared" si="56"/>
        <v>1300.3713206026016</v>
      </c>
      <c r="L217" s="322">
        <f t="shared" si="56"/>
        <v>1553.7355994664156</v>
      </c>
      <c r="M217" s="322">
        <f t="shared" si="56"/>
        <v>1480.3192885782614</v>
      </c>
      <c r="N217" s="322">
        <f t="shared" si="56"/>
        <v>1435.7296523010179</v>
      </c>
      <c r="O217" s="322">
        <f t="shared" si="56"/>
        <v>1574.1945133498466</v>
      </c>
      <c r="P217" s="322">
        <f t="shared" si="56"/>
        <v>1452.524781714159</v>
      </c>
      <c r="Q217" s="322">
        <f t="shared" si="56"/>
        <v>1311.9985340094056</v>
      </c>
      <c r="R217" s="322">
        <f t="shared" si="56"/>
        <v>1505.2854744506831</v>
      </c>
      <c r="S217" s="322">
        <f t="shared" si="56"/>
        <v>1533.2747026116301</v>
      </c>
      <c r="T217" s="322">
        <f t="shared" si="56"/>
        <v>1455.4231415989318</v>
      </c>
      <c r="U217" s="322">
        <f t="shared" si="56"/>
        <v>1514.3322050630766</v>
      </c>
      <c r="V217" s="322">
        <f t="shared" si="56"/>
        <v>1382.596675963053</v>
      </c>
      <c r="W217" s="322">
        <f t="shared" si="56"/>
        <v>1372.7019183754765</v>
      </c>
      <c r="DA217" s="95"/>
    </row>
    <row r="218" spans="1:105" ht="12" customHeight="1" x14ac:dyDescent="0.25">
      <c r="A218" s="55" t="s">
        <v>92</v>
      </c>
      <c r="B218" s="275">
        <f>IF(B$6=0,0,B$6/CHI!B$10*1000)</f>
        <v>3.872038410465751</v>
      </c>
      <c r="C218" s="275">
        <f>IF(C$6=0,0,C$6/CHI!C$10*1000)</f>
        <v>3.6073944352494518</v>
      </c>
      <c r="D218" s="275">
        <f>IF(D$6=0,0,D$6/CHI!D$10*1000)</f>
        <v>3.6630590046934013</v>
      </c>
      <c r="E218" s="275">
        <f>IF(E$6=0,0,E$6/CHI!E$10*1000)</f>
        <v>6.4305079248267534</v>
      </c>
      <c r="F218" s="275">
        <f>IF(F$6=0,0,F$6/CHI!F$10*1000)</f>
        <v>5.7204557941548746</v>
      </c>
      <c r="G218" s="275">
        <f>IF(G$6=0,0,G$6/CHI!G$10*1000)</f>
        <v>5.9617915730145725</v>
      </c>
      <c r="H218" s="275">
        <f>IF(H$6=0,0,H$6/CHI!H$10*1000)</f>
        <v>5.2558273323924753</v>
      </c>
      <c r="I218" s="275">
        <f>IF(I$6=0,0,I$6/CHI!I$10*1000)</f>
        <v>5.2337028458569304</v>
      </c>
      <c r="J218" s="275">
        <f>IF(J$6=0,0,J$6/CHI!J$10*1000)</f>
        <v>5.2945529130716862</v>
      </c>
      <c r="K218" s="275">
        <f>IF(K$6=0,0,K$6/CHI!K$10*1000)</f>
        <v>4.6992440675657976</v>
      </c>
      <c r="L218" s="275">
        <f>IF(L$6=0,0,L$6/CHI!L$10*1000)</f>
        <v>4.7181237327691381</v>
      </c>
      <c r="M218" s="275">
        <f>IF(M$6=0,0,M$6/CHI!M$10*1000)</f>
        <v>4.6477929352430527</v>
      </c>
      <c r="N218" s="275">
        <f>IF(N$6=0,0,N$6/CHI!N$10*1000)</f>
        <v>4.7846899651561268</v>
      </c>
      <c r="O218" s="275">
        <f>IF(O$6=0,0,O$6/CHI!O$10*1000)</f>
        <v>4.7783527745941079</v>
      </c>
      <c r="P218" s="275">
        <f>IF(P$6=0,0,P$6/CHI!P$10*1000)</f>
        <v>4.7902978862191334</v>
      </c>
      <c r="Q218" s="275">
        <f>IF(Q$6=0,0,Q$6/CHI!Q$10*1000)</f>
        <v>4.8520294931156371</v>
      </c>
      <c r="R218" s="275">
        <f>IF(R$6=0,0,R$6/CHI!R$10*1000)</f>
        <v>4.6985017483202336</v>
      </c>
      <c r="S218" s="275">
        <f>IF(S$6=0,0,S$6/CHI!S$10*1000)</f>
        <v>4.4434520747504394</v>
      </c>
      <c r="T218" s="275">
        <f>IF(T$6=0,0,T$6/CHI!T$10*1000)</f>
        <v>4.1740061723736153</v>
      </c>
      <c r="U218" s="275">
        <f>IF(U$6=0,0,U$6/CHI!U$10*1000)</f>
        <v>4.0458412839394136</v>
      </c>
      <c r="V218" s="275">
        <f>IF(V$6=0,0,V$6/CHI!V$10*1000)</f>
        <v>4.2725959311712947</v>
      </c>
      <c r="W218" s="275">
        <f>IF(W$6=0,0,W$6/CHI!W$10*1000)</f>
        <v>3.0894987374653997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30.636727201181529</v>
      </c>
      <c r="C219" s="276">
        <f>IF(C$7=0,0,C$7/CHI!C$10*1000)</f>
        <v>28.542784834229987</v>
      </c>
      <c r="D219" s="276">
        <f>IF(D$7=0,0,D$7/CHI!D$10*1000)</f>
        <v>28.983219573775951</v>
      </c>
      <c r="E219" s="276">
        <f>IF(E$7=0,0,E$7/CHI!E$10*1000)</f>
        <v>50.880104010707832</v>
      </c>
      <c r="F219" s="276">
        <f>IF(F$7=0,0,F$7/CHI!F$10*1000)</f>
        <v>45.261958961522907</v>
      </c>
      <c r="G219" s="276">
        <f>IF(G$7=0,0,G$7/CHI!G$10*1000)</f>
        <v>47.171479900371189</v>
      </c>
      <c r="H219" s="276">
        <f>IF(H$7=0,0,H$7/CHI!H$10*1000)</f>
        <v>41.58567946118422</v>
      </c>
      <c r="I219" s="276">
        <f>IF(I$7=0,0,I$7/CHI!I$10*1000)</f>
        <v>41.410623899590711</v>
      </c>
      <c r="J219" s="276">
        <f>IF(J$7=0,0,J$7/CHI!J$10*1000)</f>
        <v>41.892087850049741</v>
      </c>
      <c r="K219" s="276">
        <f>IF(K$7=0,0,K$7/CHI!K$10*1000)</f>
        <v>37.181826027512614</v>
      </c>
      <c r="L219" s="276">
        <f>IF(L$7=0,0,L$7/CHI!L$10*1000)</f>
        <v>37.331207591218444</v>
      </c>
      <c r="M219" s="276">
        <f>IF(M$7=0,0,M$7/CHI!M$10*1000)</f>
        <v>36.774729263982756</v>
      </c>
      <c r="N219" s="276">
        <f>IF(N$7=0,0,N$7/CHI!N$10*1000)</f>
        <v>37.857899551953764</v>
      </c>
      <c r="O219" s="276">
        <f>IF(O$7=0,0,O$7/CHI!O$10*1000)</f>
        <v>37.807757802857004</v>
      </c>
      <c r="P219" s="276">
        <f>IF(P$7=0,0,P$7/CHI!P$10*1000)</f>
        <v>37.902271102429232</v>
      </c>
      <c r="Q219" s="276">
        <f>IF(Q$7=0,0,Q$7/CHI!Q$10*1000)</f>
        <v>38.390710058785388</v>
      </c>
      <c r="R219" s="276">
        <f>IF(R$7=0,0,R$7/CHI!R$10*1000)</f>
        <v>37.175952575389552</v>
      </c>
      <c r="S219" s="276">
        <f>IF(S$7=0,0,S$7/CHI!S$10*1000)</f>
        <v>35.157923195622033</v>
      </c>
      <c r="T219" s="276">
        <f>IF(T$7=0,0,T$7/CHI!T$10*1000)</f>
        <v>33.025986543267912</v>
      </c>
      <c r="U219" s="276">
        <f>IF(U$7=0,0,U$7/CHI!U$10*1000)</f>
        <v>32.011907573101858</v>
      </c>
      <c r="V219" s="276">
        <f>IF(V$7=0,0,V$7/CHI!V$10*1000)</f>
        <v>33.806058232885128</v>
      </c>
      <c r="W219" s="276">
        <f>IF(W$7=0,0,W$7/CHI!W$10*1000)</f>
        <v>24.445039014149891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33.811659602715302</v>
      </c>
      <c r="C220" s="276">
        <f>IF(C$8=0,0,C$8/CHI!C$10*1000)</f>
        <v>31.500718682879075</v>
      </c>
      <c r="D220" s="276">
        <f>IF(D$8=0,0,D$8/CHI!D$10*1000)</f>
        <v>31.986796369733465</v>
      </c>
      <c r="E220" s="276">
        <f>IF(E$8=0,0,E$8/CHI!E$10*1000)</f>
        <v>56.152889506241259</v>
      </c>
      <c r="F220" s="276">
        <f>IF(F$8=0,0,F$8/CHI!F$10*1000)</f>
        <v>49.952527217073651</v>
      </c>
      <c r="G220" s="276">
        <f>IF(G$8=0,0,G$8/CHI!G$10*1000)</f>
        <v>52.059934825093436</v>
      </c>
      <c r="H220" s="276">
        <f>IF(H$8=0,0,H$8/CHI!H$10*1000)</f>
        <v>45.895269068915532</v>
      </c>
      <c r="I220" s="276">
        <f>IF(I$8=0,0,I$8/CHI!I$10*1000)</f>
        <v>45.702072223139709</v>
      </c>
      <c r="J220" s="276">
        <f>IF(J$8=0,0,J$8/CHI!J$10*1000)</f>
        <v>46.233431042800859</v>
      </c>
      <c r="K220" s="276">
        <f>IF(K$8=0,0,K$8/CHI!K$10*1000)</f>
        <v>41.035037352199659</v>
      </c>
      <c r="L220" s="276">
        <f>IF(L$8=0,0,L$8/CHI!L$10*1000)</f>
        <v>41.199899563158958</v>
      </c>
      <c r="M220" s="276">
        <f>IF(M$8=0,0,M$8/CHI!M$10*1000)</f>
        <v>40.585752508441722</v>
      </c>
      <c r="N220" s="276">
        <f>IF(N$8=0,0,N$8/CHI!N$10*1000)</f>
        <v>41.78117344319606</v>
      </c>
      <c r="O220" s="276">
        <f>IF(O$8=0,0,O$8/CHI!O$10*1000)</f>
        <v>41.725835425489059</v>
      </c>
      <c r="P220" s="276">
        <f>IF(P$8=0,0,P$8/CHI!P$10*1000)</f>
        <v>41.830143287490159</v>
      </c>
      <c r="Q220" s="276">
        <f>IF(Q$8=0,0,Q$8/CHI!Q$10*1000)</f>
        <v>42.369199943919881</v>
      </c>
      <c r="R220" s="276">
        <f>IF(R$8=0,0,R$8/CHI!R$10*1000)</f>
        <v>41.028555224961558</v>
      </c>
      <c r="S220" s="276">
        <f>IF(S$8=0,0,S$8/CHI!S$10*1000)</f>
        <v>38.801394275003886</v>
      </c>
      <c r="T220" s="276">
        <f>IF(T$8=0,0,T$8/CHI!T$10*1000)</f>
        <v>36.448521661992856</v>
      </c>
      <c r="U220" s="276">
        <f>IF(U$8=0,0,U$8/CHI!U$10*1000)</f>
        <v>35.329352087371831</v>
      </c>
      <c r="V220" s="276">
        <f>IF(V$8=0,0,V$8/CHI!V$10*1000)</f>
        <v>37.309433412189037</v>
      </c>
      <c r="W220" s="276">
        <f>IF(W$8=0,0,W$8/CHI!W$10*1000)</f>
        <v>26.978316994958131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55.012623343272146</v>
      </c>
      <c r="C221" s="276">
        <f>IF(C$9=0,0,C$9/CHI!C$10*1000)</f>
        <v>51.252650485231904</v>
      </c>
      <c r="D221" s="276">
        <f>IF(D$9=0,0,D$9/CHI!D$10*1000)</f>
        <v>52.043514022150447</v>
      </c>
      <c r="E221" s="276">
        <f>IF(E$9=0,0,E$9/CHI!E$10*1000)</f>
        <v>91.362500283634461</v>
      </c>
      <c r="F221" s="276">
        <f>IF(F$9=0,0,F$9/CHI!F$10*1000)</f>
        <v>81.274317709525832</v>
      </c>
      <c r="G221" s="276">
        <f>IF(G$9=0,0,G$9/CHI!G$10*1000)</f>
        <v>84.703135529560555</v>
      </c>
      <c r="H221" s="276">
        <f>IF(H$9=0,0,H$9/CHI!H$10*1000)</f>
        <v>74.673032326506046</v>
      </c>
      <c r="I221" s="276">
        <f>IF(I$9=0,0,I$9/CHI!I$10*1000)</f>
        <v>74.358695040710131</v>
      </c>
      <c r="J221" s="276">
        <f>IF(J$9=0,0,J$9/CHI!J$10*1000)</f>
        <v>75.223232391127453</v>
      </c>
      <c r="K221" s="276">
        <f>IF(K$9=0,0,K$9/CHI!K$10*1000)</f>
        <v>66.765283936325218</v>
      </c>
      <c r="L221" s="276">
        <f>IF(L$9=0,0,L$9/CHI!L$10*1000)</f>
        <v>67.033519888704006</v>
      </c>
      <c r="M221" s="276">
        <f>IF(M$9=0,0,M$9/CHI!M$10*1000)</f>
        <v>66.034283501152487</v>
      </c>
      <c r="N221" s="276">
        <f>IF(N$9=0,0,N$9/CHI!N$10*1000)</f>
        <v>67.979270597113398</v>
      </c>
      <c r="O221" s="276">
        <f>IF(O$9=0,0,O$9/CHI!O$10*1000)</f>
        <v>67.889233918628818</v>
      </c>
      <c r="P221" s="276">
        <f>IF(P$9=0,0,P$9/CHI!P$10*1000)</f>
        <v>68.058946059098488</v>
      </c>
      <c r="Q221" s="276">
        <f>IF(Q$9=0,0,Q$9/CHI!Q$10*1000)</f>
        <v>68.936008029711459</v>
      </c>
      <c r="R221" s="276">
        <f>IF(R$9=0,0,R$9/CHI!R$10*1000)</f>
        <v>66.754737313402742</v>
      </c>
      <c r="S221" s="276">
        <f>IF(S$9=0,0,S$9/CHI!S$10*1000)</f>
        <v>63.131077075943509</v>
      </c>
      <c r="T221" s="276">
        <f>IF(T$9=0,0,T$9/CHI!T$10*1000)</f>
        <v>59.302880047014398</v>
      </c>
      <c r="U221" s="276">
        <f>IF(U$9=0,0,U$9/CHI!U$10*1000)</f>
        <v>57.481956289077011</v>
      </c>
      <c r="V221" s="276">
        <f>IF(V$9=0,0,V$9/CHI!V$10*1000)</f>
        <v>60.703610280366718</v>
      </c>
      <c r="W221" s="276">
        <f>IF(W$9=0,0,W$9/CHI!W$10*1000)</f>
        <v>43.894562074670873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10.097069058142276</v>
      </c>
      <c r="C222" s="277">
        <f>IF(C$10=0,0,C$10/CHI!C$10*1000)</f>
        <v>9.4998671158240633</v>
      </c>
      <c r="D222" s="277">
        <f>IF(D$10=0,0,D$10/CHI!D$10*1000)</f>
        <v>9.5187529499372161</v>
      </c>
      <c r="E222" s="277">
        <f>IF(E$10=0,0,E$10/CHI!E$10*1000)</f>
        <v>16.759742909334374</v>
      </c>
      <c r="F222" s="277">
        <f>IF(F$10=0,0,F$10/CHI!F$10*1000)</f>
        <v>14.698873205024503</v>
      </c>
      <c r="G222" s="277">
        <f>IF(G$10=0,0,G$10/CHI!G$10*1000)</f>
        <v>15.233357467839971</v>
      </c>
      <c r="H222" s="277">
        <f>IF(H$10=0,0,H$10/CHI!H$10*1000)</f>
        <v>13.256005783583346</v>
      </c>
      <c r="I222" s="277">
        <f>IF(I$10=0,0,I$10/CHI!I$10*1000)</f>
        <v>13.133864344768508</v>
      </c>
      <c r="J222" s="277">
        <f>IF(J$10=0,0,J$10/CHI!J$10*1000)</f>
        <v>13.782238782789323</v>
      </c>
      <c r="K222" s="277">
        <f>IF(K$10=0,0,K$10/CHI!K$10*1000)</f>
        <v>11.940593598298884</v>
      </c>
      <c r="L222" s="277">
        <f>IF(L$10=0,0,L$10/CHI!L$10*1000)</f>
        <v>12.012958431017166</v>
      </c>
      <c r="M222" s="277">
        <f>IF(M$10=0,0,M$10/CHI!M$10*1000)</f>
        <v>11.848963408322932</v>
      </c>
      <c r="N222" s="277">
        <f>IF(N$10=0,0,N$10/CHI!N$10*1000)</f>
        <v>12.141069029747699</v>
      </c>
      <c r="O222" s="277">
        <f>IF(O$10=0,0,O$10/CHI!O$10*1000)</f>
        <v>12.143559922274379</v>
      </c>
      <c r="P222" s="277">
        <f>IF(P$10=0,0,P$10/CHI!P$10*1000)</f>
        <v>11.78237469323061</v>
      </c>
      <c r="Q222" s="277">
        <f>IF(Q$10=0,0,Q$10/CHI!Q$10*1000)</f>
        <v>11.955986657592668</v>
      </c>
      <c r="R222" s="277">
        <f>IF(R$10=0,0,R$10/CHI!R$10*1000)</f>
        <v>11.854866991240863</v>
      </c>
      <c r="S222" s="277">
        <f>IF(S$10=0,0,S$10/CHI!S$10*1000)</f>
        <v>11.659333788470352</v>
      </c>
      <c r="T222" s="277">
        <f>IF(T$10=0,0,T$10/CHI!T$10*1000)</f>
        <v>10.823655860730533</v>
      </c>
      <c r="U222" s="277">
        <f>IF(U$10=0,0,U$10/CHI!U$10*1000)</f>
        <v>10.42081627025734</v>
      </c>
      <c r="V222" s="277">
        <f>IF(V$10=0,0,V$10/CHI!V$10*1000)</f>
        <v>11.165928604846265</v>
      </c>
      <c r="W222" s="277">
        <f>IF(W$10=0,0,W$10/CHI!W$10*1000)</f>
        <v>8.0994802403813129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1409.7520394557623</v>
      </c>
      <c r="C223" s="323">
        <f>IF(C$16=0,0,C$16/CHI!C$10*1000)</f>
        <v>1397.6816229805715</v>
      </c>
      <c r="D223" s="323">
        <f>IF(D$16=0,0,D$16/CHI!D$10*1000)</f>
        <v>1505.1813450443194</v>
      </c>
      <c r="E223" s="323">
        <f>IF(E$16=0,0,E$16/CHI!E$10*1000)</f>
        <v>1323.3086954975345</v>
      </c>
      <c r="F223" s="323">
        <f>IF(F$16=0,0,F$16/CHI!F$10*1000)</f>
        <v>995.55448282791883</v>
      </c>
      <c r="G223" s="323">
        <f>IF(G$16=0,0,G$16/CHI!G$10*1000)</f>
        <v>1186.3845222466821</v>
      </c>
      <c r="H223" s="323">
        <f>IF(H$16=0,0,H$16/CHI!H$10*1000)</f>
        <v>990.27947411246009</v>
      </c>
      <c r="I223" s="323">
        <f>IF(I$16=0,0,I$16/CHI!I$10*1000)</f>
        <v>1003.8597239789517</v>
      </c>
      <c r="J223" s="323">
        <f>IF(J$16=0,0,J$16/CHI!J$10*1000)</f>
        <v>975.30476447768251</v>
      </c>
      <c r="K223" s="323">
        <f>IF(K$16=0,0,K$16/CHI!K$10*1000)</f>
        <v>954.23765690751702</v>
      </c>
      <c r="L223" s="323">
        <f>IF(L$16=0,0,L$16/CHI!L$10*1000)</f>
        <v>1215.7370518300932</v>
      </c>
      <c r="M223" s="323">
        <f>IF(M$16=0,0,M$16/CHI!M$10*1000)</f>
        <v>1153.5633337808283</v>
      </c>
      <c r="N223" s="323">
        <f>IF(N$16=0,0,N$16/CHI!N$10*1000)</f>
        <v>1110.9775081272835</v>
      </c>
      <c r="O223" s="323">
        <f>IF(O$16=0,0,O$16/CHI!O$10*1000)</f>
        <v>1253.326110547694</v>
      </c>
      <c r="P223" s="323">
        <f>IF(P$16=0,0,P$16/CHI!P$10*1000)</f>
        <v>1111.8760029904472</v>
      </c>
      <c r="Q223" s="323">
        <f>IF(Q$16=0,0,Q$16/CHI!Q$10*1000)</f>
        <v>954.23229199834509</v>
      </c>
      <c r="R223" s="323">
        <f>IF(R$16=0,0,R$16/CHI!R$10*1000)</f>
        <v>1181.990698161248</v>
      </c>
      <c r="S223" s="323">
        <f>IF(S$16=0,0,S$16/CHI!S$10*1000)</f>
        <v>1236.4058824909805</v>
      </c>
      <c r="T223" s="323">
        <f>IF(T$16=0,0,T$16/CHI!T$10*1000)</f>
        <v>1171.2983972630268</v>
      </c>
      <c r="U223" s="323">
        <f>IF(U$16=0,0,U$16/CHI!U$10*1000)</f>
        <v>1236.8603998779106</v>
      </c>
      <c r="V223" s="323">
        <f>IF(V$16=0,0,V$16/CHI!V$10*1000)</f>
        <v>1011.5180912404012</v>
      </c>
      <c r="W223" s="323">
        <f>IF(W$16=0,0,W$16/CHI!W$10*1000)</f>
        <v>1087.6333515706592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56.010560102201097</v>
      </c>
      <c r="C224" s="278">
        <f>IF(C$25=0,0,C$25/CHI!C$10*1000)</f>
        <v>50.457955280521098</v>
      </c>
      <c r="D224" s="278">
        <f>IF(D$25=0,0,D$25/CHI!D$10*1000)</f>
        <v>55.042422446024695</v>
      </c>
      <c r="E224" s="278">
        <f>IF(E$25=0,0,E$25/CHI!E$10*1000)</f>
        <v>99.431811122599925</v>
      </c>
      <c r="F224" s="278">
        <f>IF(F$25=0,0,F$25/CHI!F$10*1000)</f>
        <v>104.57343455682543</v>
      </c>
      <c r="G224" s="278">
        <f>IF(G$25=0,0,G$25/CHI!G$10*1000)</f>
        <v>96.656848023424203</v>
      </c>
      <c r="H224" s="278">
        <f>IF(H$25=0,0,H$25/CHI!H$10*1000)</f>
        <v>84.937227670232701</v>
      </c>
      <c r="I224" s="278">
        <f>IF(I$25=0,0,I$25/CHI!I$10*1000)</f>
        <v>84.049109555377768</v>
      </c>
      <c r="J224" s="278">
        <f>IF(J$25=0,0,J$25/CHI!J$10*1000)</f>
        <v>65.506220689888679</v>
      </c>
      <c r="K224" s="278">
        <f>IF(K$25=0,0,K$25/CHI!K$10*1000)</f>
        <v>78.834782590975152</v>
      </c>
      <c r="L224" s="278">
        <f>IF(L$25=0,0,L$25/CHI!L$10*1000)</f>
        <v>69.00012612446757</v>
      </c>
      <c r="M224" s="278">
        <f>IF(M$25=0,0,M$25/CHI!M$10*1000)</f>
        <v>68.273817661128248</v>
      </c>
      <c r="N224" s="278">
        <f>IF(N$25=0,0,N$25/CHI!N$10*1000)</f>
        <v>68.240490401332025</v>
      </c>
      <c r="O224" s="278">
        <f>IF(O$25=0,0,O$25/CHI!O$10*1000)</f>
        <v>65.25613372495566</v>
      </c>
      <c r="P224" s="278">
        <f>IF(P$25=0,0,P$25/CHI!P$10*1000)</f>
        <v>83.619034638522891</v>
      </c>
      <c r="Q224" s="278">
        <f>IF(Q$25=0,0,Q$25/CHI!Q$10*1000)</f>
        <v>94.327839421110909</v>
      </c>
      <c r="R224" s="278">
        <f>IF(R$25=0,0,R$25/CHI!R$10*1000)</f>
        <v>71.659020886433581</v>
      </c>
      <c r="S224" s="278">
        <f>IF(S$25=0,0,S$25/CHI!S$10*1000)</f>
        <v>54.657204271542625</v>
      </c>
      <c r="T224" s="278">
        <f>IF(T$25=0,0,T$25/CHI!T$10*1000)</f>
        <v>56.903046253564447</v>
      </c>
      <c r="U224" s="278">
        <f>IF(U$25=0,0,U$25/CHI!U$10*1000)</f>
        <v>57.629927025120161</v>
      </c>
      <c r="V224" s="278">
        <f>IF(V$25=0,0,V$25/CHI!V$10*1000)</f>
        <v>123.76078654454977</v>
      </c>
      <c r="W224" s="278">
        <f>IF(W$25=0,0,W$25/CHI!W$10*1000)</f>
        <v>101.82187622872655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50.069923699422617</v>
      </c>
      <c r="C225" s="278">
        <f>IF(C$36=0,0,C$36/CHI!C$10*1000)</f>
        <v>47.004107252734308</v>
      </c>
      <c r="D225" s="278">
        <f>IF(D$36=0,0,D$36/CHI!D$10*1000)</f>
        <v>47.661640889010812</v>
      </c>
      <c r="E225" s="278">
        <f>IF(E$36=0,0,E$36/CHI!E$10*1000)</f>
        <v>82.068948388954297</v>
      </c>
      <c r="F225" s="278">
        <f>IF(F$36=0,0,F$36/CHI!F$10*1000)</f>
        <v>75.105520530932523</v>
      </c>
      <c r="G225" s="278">
        <f>IF(G$36=0,0,G$36/CHI!G$10*1000)</f>
        <v>76.401236249740919</v>
      </c>
      <c r="H225" s="278">
        <f>IF(H$36=0,0,H$36/CHI!H$10*1000)</f>
        <v>66.858654215531388</v>
      </c>
      <c r="I225" s="278">
        <f>IF(I$36=0,0,I$36/CHI!I$10*1000)</f>
        <v>66.232363061207082</v>
      </c>
      <c r="J225" s="278">
        <f>IF(J$36=0,0,J$36/CHI!J$10*1000)</f>
        <v>66.93428848500659</v>
      </c>
      <c r="K225" s="278">
        <f>IF(K$36=0,0,K$36/CHI!K$10*1000)</f>
        <v>60.23231544024911</v>
      </c>
      <c r="L225" s="278">
        <f>IF(L$36=0,0,L$36/CHI!L$10*1000)</f>
        <v>59.544592295679827</v>
      </c>
      <c r="M225" s="278">
        <f>IF(M$36=0,0,M$36/CHI!M$10*1000)</f>
        <v>58.525260476061248</v>
      </c>
      <c r="N225" s="278">
        <f>IF(N$36=0,0,N$36/CHI!N$10*1000)</f>
        <v>59.505297769901311</v>
      </c>
      <c r="O225" s="278">
        <f>IF(O$36=0,0,O$36/CHI!O$10*1000)</f>
        <v>59.451375602908392</v>
      </c>
      <c r="P225" s="278">
        <f>IF(P$36=0,0,P$36/CHI!P$10*1000)</f>
        <v>61.385065853095774</v>
      </c>
      <c r="Q225" s="278">
        <f>IF(Q$36=0,0,Q$36/CHI!Q$10*1000)</f>
        <v>64.78604560588218</v>
      </c>
      <c r="R225" s="278">
        <f>IF(R$36=0,0,R$36/CHI!R$10*1000)</f>
        <v>59.664326816940054</v>
      </c>
      <c r="S225" s="278">
        <f>IF(S$36=0,0,S$36/CHI!S$10*1000)</f>
        <v>59.007123159383653</v>
      </c>
      <c r="T225" s="278">
        <f>IF(T$36=0,0,T$36/CHI!T$10*1000)</f>
        <v>54.037174152896071</v>
      </c>
      <c r="U225" s="278">
        <f>IF(U$36=0,0,U$36/CHI!U$10*1000)</f>
        <v>51.771721892641004</v>
      </c>
      <c r="V225" s="278">
        <f>IF(V$36=0,0,V$36/CHI!V$10*1000)</f>
        <v>67.051345981300798</v>
      </c>
      <c r="W225" s="278">
        <f>IF(W$36=0,0,W$36/CHI!W$10*1000)</f>
        <v>51.003364783583343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11.232884667830364</v>
      </c>
      <c r="C226" s="278">
        <f>IF(C$44=0,0,C$44/CHI!C$10*1000)</f>
        <v>10.470869089471048</v>
      </c>
      <c r="D226" s="278">
        <f>IF(D$44=0,0,D$44/CHI!D$10*1000)</f>
        <v>10.652047202751367</v>
      </c>
      <c r="E226" s="278">
        <f>IF(E$44=0,0,E$44/CHI!E$10*1000)</f>
        <v>18.947235606769251</v>
      </c>
      <c r="F226" s="278">
        <f>IF(F$44=0,0,F$44/CHI!F$10*1000)</f>
        <v>16.981722154751377</v>
      </c>
      <c r="G226" s="278">
        <f>IF(G$44=0,0,G$44/CHI!G$10*1000)</f>
        <v>17.173359971118842</v>
      </c>
      <c r="H226" s="278">
        <f>IF(H$44=0,0,H$44/CHI!H$10*1000)</f>
        <v>14.975265571758879</v>
      </c>
      <c r="I226" s="278">
        <f>IF(I$44=0,0,I$44/CHI!I$10*1000)</f>
        <v>14.808363272013095</v>
      </c>
      <c r="J226" s="278">
        <f>IF(J$44=0,0,J$44/CHI!J$10*1000)</f>
        <v>15.005339611389328</v>
      </c>
      <c r="K226" s="278">
        <f>IF(K$44=0,0,K$44/CHI!K$10*1000)</f>
        <v>13.562342307074282</v>
      </c>
      <c r="L226" s="278">
        <f>IF(L$44=0,0,L$44/CHI!L$10*1000)</f>
        <v>13.449196785574339</v>
      </c>
      <c r="M226" s="278">
        <f>IF(M$44=0,0,M$44/CHI!M$10*1000)</f>
        <v>13.263835956771343</v>
      </c>
      <c r="N226" s="278">
        <f>IF(N$44=0,0,N$44/CHI!N$10*1000)</f>
        <v>13.539157765927515</v>
      </c>
      <c r="O226" s="278">
        <f>IF(O$44=0,0,O$44/CHI!O$10*1000)</f>
        <v>13.448804892028965</v>
      </c>
      <c r="P226" s="278">
        <f>IF(P$44=0,0,P$44/CHI!P$10*1000)</f>
        <v>13.504595910179397</v>
      </c>
      <c r="Q226" s="278">
        <f>IF(Q$44=0,0,Q$44/CHI!Q$10*1000)</f>
        <v>13.912875527520201</v>
      </c>
      <c r="R226" s="278">
        <f>IF(R$44=0,0,R$44/CHI!R$10*1000)</f>
        <v>13.239841837107601</v>
      </c>
      <c r="S226" s="278">
        <f>IF(S$44=0,0,S$44/CHI!S$10*1000)</f>
        <v>12.634469976514959</v>
      </c>
      <c r="T226" s="278">
        <f>IF(T$44=0,0,T$44/CHI!T$10*1000)</f>
        <v>11.873684745071376</v>
      </c>
      <c r="U226" s="278">
        <f>IF(U$44=0,0,U$44/CHI!U$10*1000)</f>
        <v>11.500217671219328</v>
      </c>
      <c r="V226" s="278">
        <f>IF(V$44=0,0,V$44/CHI!V$10*1000)</f>
        <v>13.852022763995871</v>
      </c>
      <c r="W226" s="278">
        <f>IF(W$44=0,0,W$44/CHI!W$10*1000)</f>
        <v>10.340028596849363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42.502638871671657</v>
      </c>
      <c r="C227" s="279">
        <f>IF(C$58=0,0,C$58/CHI!C$10*1000)</f>
        <v>39.071880263727593</v>
      </c>
      <c r="D227" s="279">
        <f>IF(D$58=0,0,D$58/CHI!D$10*1000)</f>
        <v>39.155839796317117</v>
      </c>
      <c r="E227" s="279">
        <f>IF(E$58=0,0,E$58/CHI!E$10*1000)</f>
        <v>51.187952823696357</v>
      </c>
      <c r="F227" s="279">
        <f>IF(F$58=0,0,F$58/CHI!F$10*1000)</f>
        <v>40.194930160240446</v>
      </c>
      <c r="G227" s="279">
        <f>IF(G$58=0,0,G$58/CHI!G$10*1000)</f>
        <v>41.402622055434009</v>
      </c>
      <c r="H227" s="279">
        <f>IF(H$58=0,0,H$58/CHI!H$10*1000)</f>
        <v>34.762777106566816</v>
      </c>
      <c r="I227" s="279">
        <f>IF(I$58=0,0,I$58/CHI!I$10*1000)</f>
        <v>32.989071409876225</v>
      </c>
      <c r="J227" s="279">
        <f>IF(J$58=0,0,J$58/CHI!J$10*1000)</f>
        <v>31.305382345136508</v>
      </c>
      <c r="K227" s="279">
        <f>IF(K$58=0,0,K$58/CHI!K$10*1000)</f>
        <v>31.882238374883862</v>
      </c>
      <c r="L227" s="279">
        <f>IF(L$58=0,0,L$58/CHI!L$10*1000)</f>
        <v>33.708923223732818</v>
      </c>
      <c r="M227" s="279">
        <f>IF(M$58=0,0,M$58/CHI!M$10*1000)</f>
        <v>26.801519086329389</v>
      </c>
      <c r="N227" s="279">
        <f>IF(N$58=0,0,N$58/CHI!N$10*1000)</f>
        <v>18.92309564940653</v>
      </c>
      <c r="O227" s="279">
        <f>IF(O$58=0,0,O$58/CHI!O$10*1000)</f>
        <v>18.367348738416236</v>
      </c>
      <c r="P227" s="279">
        <f>IF(P$58=0,0,P$58/CHI!P$10*1000)</f>
        <v>17.776049293445919</v>
      </c>
      <c r="Q227" s="279">
        <f>IF(Q$58=0,0,Q$58/CHI!Q$10*1000)</f>
        <v>18.235547273422252</v>
      </c>
      <c r="R227" s="279">
        <f>IF(R$58=0,0,R$58/CHI!R$10*1000)</f>
        <v>17.218972895638807</v>
      </c>
      <c r="S227" s="279">
        <f>IF(S$58=0,0,S$58/CHI!S$10*1000)</f>
        <v>17.376842303418197</v>
      </c>
      <c r="T227" s="279">
        <f>IF(T$58=0,0,T$58/CHI!T$10*1000)</f>
        <v>17.535788898993665</v>
      </c>
      <c r="U227" s="279">
        <f>IF(U$58=0,0,U$58/CHI!U$10*1000)</f>
        <v>17.280065092437908</v>
      </c>
      <c r="V227" s="279">
        <f>IF(V$58=0,0,V$58/CHI!V$10*1000)</f>
        <v>19.156802971347084</v>
      </c>
      <c r="W227" s="279">
        <f>IF(W$58=0,0,W$58/CHI!W$10*1000)</f>
        <v>15.396400134032479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447.88130596688359</v>
      </c>
      <c r="C229" s="322">
        <f t="shared" si="57"/>
        <v>394.24968282777775</v>
      </c>
      <c r="D229" s="322">
        <f t="shared" si="57"/>
        <v>412.64753182449539</v>
      </c>
      <c r="E229" s="322">
        <f t="shared" si="57"/>
        <v>718.18999676664805</v>
      </c>
      <c r="F229" s="322">
        <f t="shared" si="57"/>
        <v>662.61413139138017</v>
      </c>
      <c r="G229" s="322">
        <f t="shared" si="57"/>
        <v>667.45002505295156</v>
      </c>
      <c r="H229" s="322">
        <f t="shared" si="57"/>
        <v>630.99256098261742</v>
      </c>
      <c r="I229" s="322">
        <f t="shared" si="57"/>
        <v>620.22196937046817</v>
      </c>
      <c r="J229" s="322">
        <f t="shared" si="57"/>
        <v>574.75641185216966</v>
      </c>
      <c r="K229" s="322">
        <f t="shared" si="57"/>
        <v>601.4735751223543</v>
      </c>
      <c r="L229" s="322">
        <f t="shared" si="57"/>
        <v>644.76302571098086</v>
      </c>
      <c r="M229" s="322">
        <f t="shared" si="57"/>
        <v>614.19316012150341</v>
      </c>
      <c r="N229" s="322">
        <f t="shared" si="57"/>
        <v>676.07275842466265</v>
      </c>
      <c r="O229" s="322">
        <f t="shared" si="57"/>
        <v>620.96264338048456</v>
      </c>
      <c r="P229" s="322">
        <f t="shared" si="57"/>
        <v>573.05833545866506</v>
      </c>
      <c r="Q229" s="322">
        <f t="shared" si="57"/>
        <v>665.56487935006385</v>
      </c>
      <c r="R229" s="322">
        <f t="shared" si="57"/>
        <v>537.97069077210222</v>
      </c>
      <c r="S229" s="322">
        <f t="shared" si="57"/>
        <v>434.30643737472496</v>
      </c>
      <c r="T229" s="322">
        <f t="shared" si="57"/>
        <v>462.84075103633563</v>
      </c>
      <c r="U229" s="322">
        <f t="shared" si="57"/>
        <v>404.20916744385096</v>
      </c>
      <c r="V229" s="322">
        <f t="shared" si="57"/>
        <v>599.40668464671546</v>
      </c>
      <c r="W229" s="322">
        <f t="shared" si="57"/>
        <v>441.63624383522074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6.9501917911071294</v>
      </c>
      <c r="C230" s="275">
        <f>IF(C$62=0,0,C$62/CHI!C$11*1000)</f>
        <v>6.14853724916376</v>
      </c>
      <c r="D230" s="275">
        <f>IF(D$62=0,0,D$62/CHI!D$11*1000)</f>
        <v>6.347327834367591</v>
      </c>
      <c r="E230" s="275">
        <f>IF(E$62=0,0,E$62/CHI!E$11*1000)</f>
        <v>11.007040754556648</v>
      </c>
      <c r="F230" s="275">
        <f>IF(F$62=0,0,F$62/CHI!F$11*1000)</f>
        <v>9.7336502495170851</v>
      </c>
      <c r="G230" s="275">
        <f>IF(G$62=0,0,G$62/CHI!G$11*1000)</f>
        <v>10.137178163311548</v>
      </c>
      <c r="H230" s="275">
        <f>IF(H$62=0,0,H$62/CHI!H$11*1000)</f>
        <v>9.6116319121815241</v>
      </c>
      <c r="I230" s="275">
        <f>IF(I$62=0,0,I$62/CHI!I$11*1000)</f>
        <v>9.4736284223537073</v>
      </c>
      <c r="J230" s="275">
        <f>IF(J$62=0,0,J$62/CHI!J$11*1000)</f>
        <v>9.234465709544029</v>
      </c>
      <c r="K230" s="275">
        <f>IF(K$62=0,0,K$62/CHI!K$11*1000)</f>
        <v>9.0662094394777437</v>
      </c>
      <c r="L230" s="275">
        <f>IF(L$62=0,0,L$62/CHI!L$11*1000)</f>
        <v>10.041558162368737</v>
      </c>
      <c r="M230" s="275">
        <f>IF(M$62=0,0,M$62/CHI!M$11*1000)</f>
        <v>9.559221494646259</v>
      </c>
      <c r="N230" s="275">
        <f>IF(N$62=0,0,N$62/CHI!N$11*1000)</f>
        <v>10.613457378314388</v>
      </c>
      <c r="O230" s="275">
        <f>IF(O$62=0,0,O$62/CHI!O$11*1000)</f>
        <v>9.8337489204314252</v>
      </c>
      <c r="P230" s="275">
        <f>IF(P$62=0,0,P$62/CHI!P$11*1000)</f>
        <v>8.5793362609852775</v>
      </c>
      <c r="Q230" s="275">
        <f>IF(Q$62=0,0,Q$62/CHI!Q$11*1000)</f>
        <v>9.6341074242697182</v>
      </c>
      <c r="R230" s="275">
        <f>IF(R$62=0,0,R$62/CHI!R$11*1000)</f>
        <v>8.3047648521040855</v>
      </c>
      <c r="S230" s="275">
        <f>IF(S$62=0,0,S$62/CHI!S$11*1000)</f>
        <v>6.922920515574325</v>
      </c>
      <c r="T230" s="275">
        <f>IF(T$62=0,0,T$62/CHI!T$11*1000)</f>
        <v>7.2742380645130931</v>
      </c>
      <c r="U230" s="275">
        <f>IF(U$62=0,0,U$62/CHI!U$11*1000)</f>
        <v>6.3124600659033119</v>
      </c>
      <c r="V230" s="275">
        <f>IF(V$62=0,0,V$62/CHI!V$11*1000)</f>
        <v>7.4778683900216301</v>
      </c>
      <c r="W230" s="275">
        <f>IF(W$62=0,0,W$62/CHI!W$11*1000)</f>
        <v>5.2235301695388481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55.157213775723513</v>
      </c>
      <c r="C231" s="276">
        <f>IF(C$63=0,0,C$63/CHI!C$11*1000)</f>
        <v>48.795226614329373</v>
      </c>
      <c r="D231" s="276">
        <f>IF(D$63=0,0,D$63/CHI!D$11*1000)</f>
        <v>50.372842762810144</v>
      </c>
      <c r="E231" s="276">
        <f>IF(E$63=0,0,E$63/CHI!E$11*1000)</f>
        <v>87.352654169054446</v>
      </c>
      <c r="F231" s="276">
        <f>IF(F$63=0,0,F$63/CHI!F$11*1000)</f>
        <v>77.246937029519771</v>
      </c>
      <c r="G231" s="276">
        <f>IF(G$63=0,0,G$63/CHI!G$11*1000)</f>
        <v>80.44936310272719</v>
      </c>
      <c r="H231" s="276">
        <f>IF(H$63=0,0,H$63/CHI!H$11*1000)</f>
        <v>76.278590871707749</v>
      </c>
      <c r="I231" s="276">
        <f>IF(I$63=0,0,I$63/CHI!I$11*1000)</f>
        <v>75.183385412778051</v>
      </c>
      <c r="J231" s="276">
        <f>IF(J$63=0,0,J$63/CHI!J$11*1000)</f>
        <v>73.285373203315856</v>
      </c>
      <c r="K231" s="276">
        <f>IF(K$63=0,0,K$63/CHI!K$11*1000)</f>
        <v>71.950079540049344</v>
      </c>
      <c r="L231" s="276">
        <f>IF(L$63=0,0,L$63/CHI!L$11*1000)</f>
        <v>79.690516010192809</v>
      </c>
      <c r="M231" s="276">
        <f>IF(M$63=0,0,M$63/CHI!M$11*1000)</f>
        <v>75.862658090145274</v>
      </c>
      <c r="N231" s="276">
        <f>IF(N$63=0,0,N$63/CHI!N$11*1000)</f>
        <v>84.229148649430883</v>
      </c>
      <c r="O231" s="276">
        <f>IF(O$63=0,0,O$63/CHI!O$11*1000)</f>
        <v>78.041327163811161</v>
      </c>
      <c r="P231" s="276">
        <f>IF(P$63=0,0,P$63/CHI!P$11*1000)</f>
        <v>68.086219549576029</v>
      </c>
      <c r="Q231" s="276">
        <f>IF(Q$63=0,0,Q$63/CHI!Q$11*1000)</f>
        <v>76.456958125767329</v>
      </c>
      <c r="R231" s="276">
        <f>IF(R$63=0,0,R$63/CHI!R$11*1000)</f>
        <v>65.907201422948361</v>
      </c>
      <c r="S231" s="276">
        <f>IF(S$63=0,0,S$63/CHI!S$11*1000)</f>
        <v>54.940787003670337</v>
      </c>
      <c r="T231" s="276">
        <f>IF(T$63=0,0,T$63/CHI!T$11*1000)</f>
        <v>57.728867927533898</v>
      </c>
      <c r="U231" s="276">
        <f>IF(U$63=0,0,U$63/CHI!U$11*1000)</f>
        <v>50.096129685405934</v>
      </c>
      <c r="V231" s="276">
        <f>IF(V$63=0,0,V$63/CHI!V$11*1000)</f>
        <v>59.344892597481255</v>
      </c>
      <c r="W231" s="276">
        <f>IF(W$63=0,0,W$63/CHI!W$11*1000)</f>
        <v>41.45430498678369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61.741995235170137</v>
      </c>
      <c r="C232" s="276">
        <f>IF(C$64=0,0,C$64/CHI!C$11*1000)</f>
        <v>54.620500980543852</v>
      </c>
      <c r="D232" s="276">
        <f>IF(D$64=0,0,D$64/CHI!D$11*1000)</f>
        <v>56.386456184852968</v>
      </c>
      <c r="E232" s="276">
        <f>IF(E$64=0,0,E$64/CHI!E$11*1000)</f>
        <v>97.780993423910147</v>
      </c>
      <c r="F232" s="276">
        <f>IF(F$64=0,0,F$64/CHI!F$11*1000)</f>
        <v>86.468835017682906</v>
      </c>
      <c r="G232" s="276">
        <f>IF(G$64=0,0,G$64/CHI!G$11*1000)</f>
        <v>90.053573292479143</v>
      </c>
      <c r="H232" s="276">
        <f>IF(H$64=0,0,H$64/CHI!H$11*1000)</f>
        <v>85.384885706814245</v>
      </c>
      <c r="I232" s="276">
        <f>IF(I$64=0,0,I$64/CHI!I$11*1000)</f>
        <v>84.158932370923864</v>
      </c>
      <c r="J232" s="276">
        <f>IF(J$64=0,0,J$64/CHI!J$11*1000)</f>
        <v>82.03433156586128</v>
      </c>
      <c r="K232" s="276">
        <f>IF(K$64=0,0,K$64/CHI!K$11*1000)</f>
        <v>80.539627802720176</v>
      </c>
      <c r="L232" s="276">
        <f>IF(L$64=0,0,L$64/CHI!L$11*1000)</f>
        <v>89.204133475558933</v>
      </c>
      <c r="M232" s="276">
        <f>IF(M$64=0,0,M$64/CHI!M$11*1000)</f>
        <v>84.9192980155687</v>
      </c>
      <c r="N232" s="276">
        <f>IF(N$64=0,0,N$64/CHI!N$11*1000)</f>
        <v>94.28459740046732</v>
      </c>
      <c r="O232" s="276">
        <f>IF(O$64=0,0,O$64/CHI!O$11*1000)</f>
        <v>87.358061077681427</v>
      </c>
      <c r="P232" s="276">
        <f>IF(P$64=0,0,P$64/CHI!P$11*1000)</f>
        <v>76.214492271197614</v>
      </c>
      <c r="Q232" s="276">
        <f>IF(Q$64=0,0,Q$64/CHI!Q$11*1000)</f>
        <v>85.584546809984516</v>
      </c>
      <c r="R232" s="276">
        <f>IF(R$64=0,0,R$64/CHI!R$11*1000)</f>
        <v>73.775338485463621</v>
      </c>
      <c r="S232" s="276">
        <f>IF(S$64=0,0,S$64/CHI!S$11*1000)</f>
        <v>61.499730990583707</v>
      </c>
      <c r="T232" s="276">
        <f>IF(T$64=0,0,T$64/CHI!T$11*1000)</f>
        <v>64.620658741147821</v>
      </c>
      <c r="U232" s="276">
        <f>IF(U$64=0,0,U$64/CHI!U$11*1000)</f>
        <v>56.076708531969885</v>
      </c>
      <c r="V232" s="276">
        <f>IF(V$64=0,0,V$64/CHI!V$11*1000)</f>
        <v>66.429607755097507</v>
      </c>
      <c r="W232" s="276">
        <f>IF(W$64=0,0,W$64/CHI!W$11*1000)</f>
        <v>46.403205052714192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99.399369265283681</v>
      </c>
      <c r="C233" s="276">
        <f>IF(C$65=0,0,C$65/CHI!C$11*1000)</f>
        <v>87.934368264911598</v>
      </c>
      <c r="D233" s="276">
        <f>IF(D$65=0,0,D$65/CHI!D$11*1000)</f>
        <v>90.777406180846583</v>
      </c>
      <c r="E233" s="276">
        <f>IF(E$65=0,0,E$65/CHI!E$11*1000)</f>
        <v>157.41909595647579</v>
      </c>
      <c r="F233" s="276">
        <f>IF(F$65=0,0,F$65/CHI!F$11*1000)</f>
        <v>139.20748153868547</v>
      </c>
      <c r="G233" s="276">
        <f>IF(G$65=0,0,G$65/CHI!G$11*1000)</f>
        <v>144.97860574901702</v>
      </c>
      <c r="H233" s="276">
        <f>IF(H$65=0,0,H$65/CHI!H$11*1000)</f>
        <v>137.462415195988</v>
      </c>
      <c r="I233" s="276">
        <f>IF(I$65=0,0,I$65/CHI!I$11*1000)</f>
        <v>135.48873443183356</v>
      </c>
      <c r="J233" s="276">
        <f>IF(J$65=0,0,J$65/CHI!J$11*1000)</f>
        <v>132.06830755448121</v>
      </c>
      <c r="K233" s="276">
        <f>IF(K$65=0,0,K$65/CHI!K$11*1000)</f>
        <v>129.66196142444809</v>
      </c>
      <c r="L233" s="276">
        <f>IF(L$65=0,0,L$65/CHI!L$11*1000)</f>
        <v>143.6110797772844</v>
      </c>
      <c r="M233" s="276">
        <f>IF(M$65=0,0,M$65/CHI!M$11*1000)</f>
        <v>136.71285855028495</v>
      </c>
      <c r="N233" s="276">
        <f>IF(N$65=0,0,N$65/CHI!N$11*1000)</f>
        <v>151.79019526889491</v>
      </c>
      <c r="O233" s="276">
        <f>IF(O$65=0,0,O$65/CHI!O$11*1000)</f>
        <v>140.63905998316943</v>
      </c>
      <c r="P233" s="276">
        <f>IF(P$65=0,0,P$65/CHI!P$11*1000)</f>
        <v>122.69886050451994</v>
      </c>
      <c r="Q233" s="276">
        <f>IF(Q$65=0,0,Q$65/CHI!Q$11*1000)</f>
        <v>137.78385261708755</v>
      </c>
      <c r="R233" s="276">
        <f>IF(R$65=0,0,R$65/CHI!R$11*1000)</f>
        <v>118.77203003978499</v>
      </c>
      <c r="S233" s="276">
        <f>IF(S$65=0,0,S$65/CHI!S$11*1000)</f>
        <v>99.009344404316721</v>
      </c>
      <c r="T233" s="276">
        <f>IF(T$65=0,0,T$65/CHI!T$11*1000)</f>
        <v>104.03377305692175</v>
      </c>
      <c r="U233" s="276">
        <f>IF(U$65=0,0,U$65/CHI!U$11*1000)</f>
        <v>90.278738763139955</v>
      </c>
      <c r="V233" s="276">
        <f>IF(V$65=0,0,V$65/CHI!V$11*1000)</f>
        <v>106.94602735539034</v>
      </c>
      <c r="W233" s="276">
        <f>IF(W$65=0,0,W$65/CHI!W$11*1000)</f>
        <v>74.705219624972884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18.123933453878479</v>
      </c>
      <c r="C234" s="277">
        <f>IF(C$66=0,0,C$66/CHI!C$11*1000)</f>
        <v>16.191821513333174</v>
      </c>
      <c r="D234" s="277">
        <f>IF(D$66=0,0,D$66/CHI!D$11*1000)</f>
        <v>16.494041037884543</v>
      </c>
      <c r="E234" s="277">
        <f>IF(E$66=0,0,E$66/CHI!E$11*1000)</f>
        <v>28.687496445921319</v>
      </c>
      <c r="F234" s="277">
        <f>IF(F$66=0,0,F$66/CHI!F$11*1000)</f>
        <v>25.010890038849581</v>
      </c>
      <c r="G234" s="277">
        <f>IF(G$66=0,0,G$66/CHI!G$11*1000)</f>
        <v>25.902156555738717</v>
      </c>
      <c r="H234" s="277">
        <f>IF(H$66=0,0,H$66/CHI!H$11*1000)</f>
        <v>24.242015606619027</v>
      </c>
      <c r="I234" s="277">
        <f>IF(I$66=0,0,I$66/CHI!I$11*1000)</f>
        <v>23.77386607847528</v>
      </c>
      <c r="J234" s="277">
        <f>IF(J$66=0,0,J$66/CHI!J$11*1000)</f>
        <v>24.038216924076174</v>
      </c>
      <c r="K234" s="277">
        <f>IF(K$66=0,0,K$66/CHI!K$11*1000)</f>
        <v>23.036880152926773</v>
      </c>
      <c r="L234" s="277">
        <f>IF(L$66=0,0,L$66/CHI!L$11*1000)</f>
        <v>25.567116849726737</v>
      </c>
      <c r="M234" s="277">
        <f>IF(M$66=0,0,M$66/CHI!M$11*1000)</f>
        <v>24.370032675776912</v>
      </c>
      <c r="N234" s="277">
        <f>IF(N$66=0,0,N$66/CHI!N$11*1000)</f>
        <v>26.931466743466622</v>
      </c>
      <c r="O234" s="277">
        <f>IF(O$66=0,0,O$66/CHI!O$11*1000)</f>
        <v>24.991189413804712</v>
      </c>
      <c r="P234" s="277">
        <f>IF(P$66=0,0,P$66/CHI!P$11*1000)</f>
        <v>21.102018464645646</v>
      </c>
      <c r="Q234" s="277">
        <f>IF(Q$66=0,0,Q$66/CHI!Q$11*1000)</f>
        <v>23.739604218361801</v>
      </c>
      <c r="R234" s="277">
        <f>IF(R$66=0,0,R$66/CHI!R$11*1000)</f>
        <v>20.953888705143974</v>
      </c>
      <c r="S234" s="277">
        <f>IF(S$66=0,0,S$66/CHI!S$11*1000)</f>
        <v>18.165300249505691</v>
      </c>
      <c r="T234" s="277">
        <f>IF(T$66=0,0,T$66/CHI!T$11*1000)</f>
        <v>18.862897228190597</v>
      </c>
      <c r="U234" s="277">
        <f>IF(U$66=0,0,U$66/CHI!U$11*1000)</f>
        <v>16.258914263701605</v>
      </c>
      <c r="V234" s="277">
        <f>IF(V$66=0,0,V$66/CHI!V$11*1000)</f>
        <v>19.542532433327644</v>
      </c>
      <c r="W234" s="277">
        <f>IF(W$66=0,0,W$66/CHI!W$11*1000)</f>
        <v>13.694091821485848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91.53093635083178</v>
      </c>
      <c r="C235" s="278">
        <f>IF(C$72=0,0,C$72/CHI!C$11*1000)</f>
        <v>78.306257368820653</v>
      </c>
      <c r="D235" s="278">
        <f>IF(D$72=0,0,D$72/CHI!D$11*1000)</f>
        <v>86.82268402840181</v>
      </c>
      <c r="E235" s="278">
        <f>IF(E$72=0,0,E$72/CHI!E$11*1000)</f>
        <v>154.91780075084063</v>
      </c>
      <c r="F235" s="278">
        <f>IF(F$72=0,0,F$72/CHI!F$11*1000)</f>
        <v>161.88827789281686</v>
      </c>
      <c r="G235" s="278">
        <f>IF(G$72=0,0,G$72/CHI!G$11*1000)</f>
        <v>149.57639013142045</v>
      </c>
      <c r="H235" s="278">
        <f>IF(H$72=0,0,H$72/CHI!H$11*1000)</f>
        <v>141.36707691652498</v>
      </c>
      <c r="I235" s="278">
        <f>IF(I$72=0,0,I$72/CHI!I$11*1000)</f>
        <v>138.46578142614905</v>
      </c>
      <c r="J235" s="278">
        <f>IF(J$72=0,0,J$72/CHI!J$11*1000)</f>
        <v>104.07402866042852</v>
      </c>
      <c r="K235" s="278">
        <f>IF(K$72=0,0,K$72/CHI!K$11*1000)</f>
        <v>138.40884274370407</v>
      </c>
      <c r="L235" s="278">
        <f>IF(L$72=0,0,L$72/CHI!L$11*1000)</f>
        <v>133.69258243413381</v>
      </c>
      <c r="M235" s="278">
        <f>IF(M$72=0,0,M$72/CHI!M$11*1000)</f>
        <v>127.83490813366873</v>
      </c>
      <c r="N235" s="278">
        <f>IF(N$72=0,0,N$72/CHI!N$11*1000)</f>
        <v>137.81801486321783</v>
      </c>
      <c r="O235" s="278">
        <f>IF(O$72=0,0,O$72/CHI!O$11*1000)</f>
        <v>122.28858101846382</v>
      </c>
      <c r="P235" s="278">
        <f>IF(P$72=0,0,P$72/CHI!P$11*1000)</f>
        <v>136.26915204930816</v>
      </c>
      <c r="Q235" s="278">
        <f>IF(Q$72=0,0,Q$72/CHI!Q$11*1000)</f>
        <v>170.3769267625803</v>
      </c>
      <c r="R235" s="278">
        <f>IF(R$72=0,0,R$72/CHI!R$11*1000)</f>
        <v>115.29423680226294</v>
      </c>
      <c r="S235" s="278">
        <f>IF(S$72=0,0,S$72/CHI!S$11*1000)</f>
        <v>77.571668596109674</v>
      </c>
      <c r="T235" s="278">
        <f>IF(T$72=0,0,T$72/CHI!T$11*1000)</f>
        <v>90.301756131062248</v>
      </c>
      <c r="U235" s="278">
        <f>IF(U$72=0,0,U$72/CHI!U$11*1000)</f>
        <v>81.865409487037951</v>
      </c>
      <c r="V235" s="278">
        <f>IF(V$72=0,0,V$72/CHI!V$11*1000)</f>
        <v>196.88350832844253</v>
      </c>
      <c r="W235" s="278">
        <f>IF(W$72=0,0,W$72/CHI!W$11*1000)</f>
        <v>156.44898646078096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74.376285072159504</v>
      </c>
      <c r="C236" s="278">
        <f>IF(C$85=0,0,C$85/CHI!C$11*1000)</f>
        <v>66.300134070708538</v>
      </c>
      <c r="D236" s="278">
        <f>IF(D$85=0,0,D$85/CHI!D$11*1000)</f>
        <v>68.346523108626997</v>
      </c>
      <c r="E236" s="278">
        <f>IF(E$85=0,0,E$85/CHI!E$11*1000)</f>
        <v>116.25311158436396</v>
      </c>
      <c r="F236" s="278">
        <f>IF(F$85=0,0,F$85/CHI!F$11*1000)</f>
        <v>105.75901182547558</v>
      </c>
      <c r="G236" s="278">
        <f>IF(G$85=0,0,G$85/CHI!G$11*1000)</f>
        <v>107.50807785989008</v>
      </c>
      <c r="H236" s="278">
        <f>IF(H$85=0,0,H$85/CHI!H$11*1000)</f>
        <v>101.18452394591615</v>
      </c>
      <c r="I236" s="278">
        <f>IF(I$85=0,0,I$85/CHI!I$11*1000)</f>
        <v>99.215141593333826</v>
      </c>
      <c r="J236" s="278">
        <f>IF(J$85=0,0,J$85/CHI!J$11*1000)</f>
        <v>96.612106589789946</v>
      </c>
      <c r="K236" s="278">
        <f>IF(K$85=0,0,K$85/CHI!K$11*1000)</f>
        <v>96.167366864667443</v>
      </c>
      <c r="L236" s="278">
        <f>IF(L$85=0,0,L$85/CHI!L$11*1000)</f>
        <v>104.87561694862265</v>
      </c>
      <c r="M236" s="278">
        <f>IF(M$85=0,0,M$85/CHI!M$11*1000)</f>
        <v>99.613804935805888</v>
      </c>
      <c r="N236" s="278">
        <f>IF(N$85=0,0,N$85/CHI!N$11*1000)</f>
        <v>109.23432558949348</v>
      </c>
      <c r="O236" s="278">
        <f>IF(O$85=0,0,O$85/CHI!O$11*1000)</f>
        <v>101.251912348644</v>
      </c>
      <c r="P236" s="278">
        <f>IF(P$85=0,0,P$85/CHI!P$11*1000)</f>
        <v>90.981756219111716</v>
      </c>
      <c r="Q236" s="278">
        <f>IF(Q$85=0,0,Q$85/CHI!Q$11*1000)</f>
        <v>106.45595138466166</v>
      </c>
      <c r="R236" s="278">
        <f>IF(R$85=0,0,R$85/CHI!R$11*1000)</f>
        <v>87.273644601884442</v>
      </c>
      <c r="S236" s="278">
        <f>IF(S$85=0,0,S$85/CHI!S$11*1000)</f>
        <v>76.080561135393765</v>
      </c>
      <c r="T236" s="278">
        <f>IF(T$85=0,0,T$85/CHI!T$11*1000)</f>
        <v>77.934090869186875</v>
      </c>
      <c r="U236" s="278">
        <f>IF(U$85=0,0,U$85/CHI!U$11*1000)</f>
        <v>66.847140182890243</v>
      </c>
      <c r="V236" s="278">
        <f>IF(V$85=0,0,V$85/CHI!V$11*1000)</f>
        <v>97.116699751274624</v>
      </c>
      <c r="W236" s="278">
        <f>IF(W$85=0,0,W$85/CHI!W$11*1000)</f>
        <v>71.363367307413611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21.748486347436998</v>
      </c>
      <c r="C237" s="278">
        <f>IF(C$93=0,0,C$93/CHI!C$11*1000)</f>
        <v>19.274487642721841</v>
      </c>
      <c r="D237" s="278">
        <f>IF(D$93=0,0,D$93/CHI!D$11*1000)</f>
        <v>19.882667815970564</v>
      </c>
      <c r="E237" s="278">
        <f>IF(E$93=0,0,E$93/CHI!E$11*1000)</f>
        <v>34.914414667048561</v>
      </c>
      <c r="F237" s="278">
        <f>IF(F$93=0,0,F$93/CHI!F$11*1000)</f>
        <v>30.895822035325132</v>
      </c>
      <c r="G237" s="278">
        <f>IF(G$93=0,0,G$93/CHI!G$11*1000)</f>
        <v>31.346855971110685</v>
      </c>
      <c r="H237" s="278">
        <f>IF(H$93=0,0,H$93/CHI!H$11*1000)</f>
        <v>29.389178571638496</v>
      </c>
      <c r="I237" s="278">
        <f>IF(I$93=0,0,I$93/CHI!I$11*1000)</f>
        <v>28.764601762504789</v>
      </c>
      <c r="J237" s="278">
        <f>IF(J$93=0,0,J$93/CHI!J$11*1000)</f>
        <v>28.360429817324373</v>
      </c>
      <c r="K237" s="278">
        <f>IF(K$93=0,0,K$93/CHI!K$11*1000)</f>
        <v>28.049862550490211</v>
      </c>
      <c r="L237" s="278">
        <f>IF(L$93=0,0,L$93/CHI!L$11*1000)</f>
        <v>30.841973949662414</v>
      </c>
      <c r="M237" s="278">
        <f>IF(M$93=0,0,M$93/CHI!M$11*1000)</f>
        <v>29.390302994165086</v>
      </c>
      <c r="N237" s="278">
        <f>IF(N$93=0,0,N$93/CHI!N$11*1000)</f>
        <v>32.381786707923382</v>
      </c>
      <c r="O237" s="278">
        <f>IF(O$93=0,0,O$93/CHI!O$11*1000)</f>
        <v>29.884012853009143</v>
      </c>
      <c r="P237" s="278">
        <f>IF(P$93=0,0,P$93/CHI!P$11*1000)</f>
        <v>25.854434018896921</v>
      </c>
      <c r="Q237" s="278">
        <f>IF(Q$93=0,0,Q$93/CHI!Q$11*1000)</f>
        <v>29.399723310490621</v>
      </c>
      <c r="R237" s="278">
        <f>IF(R$93=0,0,R$93/CHI!R$11*1000)</f>
        <v>25.162314419422277</v>
      </c>
      <c r="S237" s="278">
        <f>IF(S$93=0,0,S$93/CHI!S$11*1000)</f>
        <v>21.337205098879458</v>
      </c>
      <c r="T237" s="278">
        <f>IF(T$93=0,0,T$93/CHI!T$11*1000)</f>
        <v>22.352575539855287</v>
      </c>
      <c r="U237" s="278">
        <f>IF(U$93=0,0,U$93/CHI!U$11*1000)</f>
        <v>19.350664920630727</v>
      </c>
      <c r="V237" s="278">
        <f>IF(V$93=0,0,V$93/CHI!V$11*1000)</f>
        <v>25.381292666905555</v>
      </c>
      <c r="W237" s="278">
        <f>IF(W$93=0,0,W$93/CHI!W$11*1000)</f>
        <v>18.174337462927692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18.852894675292358</v>
      </c>
      <c r="C238" s="279">
        <f>IF(C$107=0,0,C$107/CHI!C$11*1000)</f>
        <v>16.678349123244995</v>
      </c>
      <c r="D238" s="279">
        <f>IF(D$107=0,0,D$107/CHI!D$11*1000)</f>
        <v>17.217582870734233</v>
      </c>
      <c r="E238" s="279">
        <f>IF(E$107=0,0,E$107/CHI!E$11*1000)</f>
        <v>29.857389014476553</v>
      </c>
      <c r="F238" s="279">
        <f>IF(F$107=0,0,F$107/CHI!F$11*1000)</f>
        <v>26.403225763507596</v>
      </c>
      <c r="G238" s="279">
        <f>IF(G$107=0,0,G$107/CHI!G$11*1000)</f>
        <v>27.497824227256711</v>
      </c>
      <c r="H238" s="279">
        <f>IF(H$107=0,0,H$107/CHI!H$11*1000)</f>
        <v>26.072242255227291</v>
      </c>
      <c r="I238" s="279">
        <f>IF(I$107=0,0,I$107/CHI!I$11*1000)</f>
        <v>25.697897872116084</v>
      </c>
      <c r="J238" s="279">
        <f>IF(J$107=0,0,J$107/CHI!J$11*1000)</f>
        <v>25.049151827348332</v>
      </c>
      <c r="K238" s="279">
        <f>IF(K$107=0,0,K$107/CHI!K$11*1000)</f>
        <v>24.592744603870553</v>
      </c>
      <c r="L238" s="279">
        <f>IF(L$107=0,0,L$107/CHI!L$11*1000)</f>
        <v>27.238448103430464</v>
      </c>
      <c r="M238" s="279">
        <f>IF(M$107=0,0,M$107/CHI!M$11*1000)</f>
        <v>25.930075231441741</v>
      </c>
      <c r="N238" s="279">
        <f>IF(N$107=0,0,N$107/CHI!N$11*1000)</f>
        <v>28.789765823453884</v>
      </c>
      <c r="O238" s="279">
        <f>IF(O$107=0,0,O$107/CHI!O$11*1000)</f>
        <v>26.674750601469551</v>
      </c>
      <c r="P238" s="279">
        <f>IF(P$107=0,0,P$107/CHI!P$11*1000)</f>
        <v>23.272066120423819</v>
      </c>
      <c r="Q238" s="279">
        <f>IF(Q$107=0,0,Q$107/CHI!Q$11*1000)</f>
        <v>26.133208696860468</v>
      </c>
      <c r="R238" s="279">
        <f>IF(R$107=0,0,R$107/CHI!R$11*1000)</f>
        <v>22.527271443087425</v>
      </c>
      <c r="S238" s="279">
        <f>IF(S$107=0,0,S$107/CHI!S$11*1000)</f>
        <v>18.77891938069132</v>
      </c>
      <c r="T238" s="279">
        <f>IF(T$107=0,0,T$107/CHI!T$11*1000)</f>
        <v>19.731893477924029</v>
      </c>
      <c r="U238" s="279">
        <f>IF(U$107=0,0,U$107/CHI!U$11*1000)</f>
        <v>17.123001543171348</v>
      </c>
      <c r="V238" s="279">
        <f>IF(V$107=0,0,V$107/CHI!V$11*1000)</f>
        <v>20.2842553687743</v>
      </c>
      <c r="W238" s="279">
        <f>IF(W$107=0,0,W$107/CHI!W$11*1000)</f>
        <v>14.169200948602999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383.81826301391698</v>
      </c>
      <c r="C240" s="322">
        <f t="shared" si="58"/>
        <v>350.94693632050672</v>
      </c>
      <c r="D240" s="322">
        <f t="shared" si="58"/>
        <v>353.02744750915161</v>
      </c>
      <c r="E240" s="322">
        <f t="shared" si="58"/>
        <v>571.6280950727263</v>
      </c>
      <c r="F240" s="322">
        <f t="shared" si="58"/>
        <v>512.72823415234484</v>
      </c>
      <c r="G240" s="322">
        <f t="shared" si="58"/>
        <v>521.07854906743239</v>
      </c>
      <c r="H240" s="322">
        <f t="shared" si="58"/>
        <v>477.49981374987607</v>
      </c>
      <c r="I240" s="322">
        <f t="shared" si="58"/>
        <v>477.22840155148049</v>
      </c>
      <c r="J240" s="322">
        <f t="shared" si="58"/>
        <v>479.92260578231276</v>
      </c>
      <c r="K240" s="322">
        <f t="shared" si="58"/>
        <v>412.34089788175419</v>
      </c>
      <c r="L240" s="322">
        <f t="shared" si="58"/>
        <v>365.65217567600826</v>
      </c>
      <c r="M240" s="322">
        <f t="shared" si="58"/>
        <v>357.00878664044086</v>
      </c>
      <c r="N240" s="322">
        <f t="shared" si="58"/>
        <v>302.39957248718724</v>
      </c>
      <c r="O240" s="322">
        <f t="shared" si="58"/>
        <v>350.63641352661369</v>
      </c>
      <c r="P240" s="322">
        <f t="shared" si="58"/>
        <v>512.29679952423396</v>
      </c>
      <c r="Q240" s="322">
        <f t="shared" si="58"/>
        <v>481.61071476884439</v>
      </c>
      <c r="R240" s="322">
        <f t="shared" si="58"/>
        <v>503.05135987663255</v>
      </c>
      <c r="S240" s="322">
        <f t="shared" si="58"/>
        <v>550.68949528507972</v>
      </c>
      <c r="T240" s="322">
        <f t="shared" si="58"/>
        <v>462.39314603212824</v>
      </c>
      <c r="U240" s="322">
        <f t="shared" si="58"/>
        <v>457.23912547045006</v>
      </c>
      <c r="V240" s="322">
        <f t="shared" si="58"/>
        <v>413.49650400660715</v>
      </c>
      <c r="W240" s="322">
        <f t="shared" si="58"/>
        <v>310.89039945690325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3.6841749439989044</v>
      </c>
      <c r="C241" s="275">
        <f>IF(C$111=0,0,C$111/CHI!C$12*1000)</f>
        <v>3.3789890406360277</v>
      </c>
      <c r="D241" s="275">
        <f>IF(D$111=0,0,D$111/CHI!D$12*1000)</f>
        <v>3.3666010453589545</v>
      </c>
      <c r="E241" s="275">
        <f>IF(E$111=0,0,E$111/CHI!E$12*1000)</f>
        <v>5.4303310800130999</v>
      </c>
      <c r="F241" s="275">
        <f>IF(F$111=0,0,F$111/CHI!F$12*1000)</f>
        <v>4.7210275083706366</v>
      </c>
      <c r="G241" s="275">
        <f>IF(G$111=0,0,G$111/CHI!G$12*1000)</f>
        <v>4.9329602073814751</v>
      </c>
      <c r="H241" s="275">
        <f>IF(H$111=0,0,H$111/CHI!H$12*1000)</f>
        <v>4.5375132022793467</v>
      </c>
      <c r="I241" s="275">
        <f>IF(I$111=0,0,I$111/CHI!I$12*1000)</f>
        <v>4.5483283997810515</v>
      </c>
      <c r="J241" s="275">
        <f>IF(J$111=0,0,J$111/CHI!J$12*1000)</f>
        <v>4.7356844365339805</v>
      </c>
      <c r="K241" s="275">
        <f>IF(K$111=0,0,K$111/CHI!K$12*1000)</f>
        <v>4.0777193661192159</v>
      </c>
      <c r="L241" s="275">
        <f>IF(L$111=0,0,L$111/CHI!L$12*1000)</f>
        <v>3.4769852197535069</v>
      </c>
      <c r="M241" s="275">
        <f>IF(M$111=0,0,M$111/CHI!M$12*1000)</f>
        <v>3.7076701062743633</v>
      </c>
      <c r="N241" s="275">
        <f>IF(N$111=0,0,N$111/CHI!N$12*1000)</f>
        <v>3.0176659459380448</v>
      </c>
      <c r="O241" s="275">
        <f>IF(O$111=0,0,O$111/CHI!O$12*1000)</f>
        <v>3.7601350428564286</v>
      </c>
      <c r="P241" s="275">
        <f>IF(P$111=0,0,P$111/CHI!P$12*1000)</f>
        <v>5.600327587603223</v>
      </c>
      <c r="Q241" s="275">
        <f>IF(Q$111=0,0,Q$111/CHI!Q$12*1000)</f>
        <v>5.4428430098850145</v>
      </c>
      <c r="R241" s="275">
        <f>IF(R$111=0,0,R$111/CHI!R$12*1000)</f>
        <v>6.5578298546186975</v>
      </c>
      <c r="S241" s="275">
        <f>IF(S$111=0,0,S$111/CHI!S$12*1000)</f>
        <v>7.4077992515784405</v>
      </c>
      <c r="T241" s="275">
        <f>IF(T$111=0,0,T$111/CHI!T$12*1000)</f>
        <v>5.84229360159273</v>
      </c>
      <c r="U241" s="275">
        <f>IF(U$111=0,0,U$111/CHI!U$12*1000)</f>
        <v>5.969953422281403</v>
      </c>
      <c r="V241" s="275">
        <f>IF(V$111=0,0,V$111/CHI!V$12*1000)</f>
        <v>4.833814258085444</v>
      </c>
      <c r="W241" s="275">
        <f>IF(W$111=0,0,W$111/CHI!W$12*1000)</f>
        <v>3.5302594440217856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29.400172980846431</v>
      </c>
      <c r="C242" s="276">
        <f>IF(C$112=0,0,C$112/CHI!C$12*1000)</f>
        <v>26.96475162149985</v>
      </c>
      <c r="D242" s="276">
        <f>IF(D$112=0,0,D$112/CHI!D$12*1000)</f>
        <v>26.865893882774625</v>
      </c>
      <c r="E242" s="276">
        <f>IF(E$112=0,0,E$112/CHI!E$12*1000)</f>
        <v>43.33471551227705</v>
      </c>
      <c r="F242" s="276">
        <f>IF(F$112=0,0,F$112/CHI!F$12*1000)</f>
        <v>37.674385039591762</v>
      </c>
      <c r="G242" s="276">
        <f>IF(G$112=0,0,G$112/CHI!G$12*1000)</f>
        <v>39.365634262532623</v>
      </c>
      <c r="H242" s="276">
        <f>IF(H$112=0,0,H$112/CHI!H$12*1000)</f>
        <v>36.209918116724168</v>
      </c>
      <c r="I242" s="276">
        <f>IF(I$112=0,0,I$112/CHI!I$12*1000)</f>
        <v>36.296224734136615</v>
      </c>
      <c r="J242" s="276">
        <f>IF(J$112=0,0,J$112/CHI!J$12*1000)</f>
        <v>37.791349144152548</v>
      </c>
      <c r="K242" s="276">
        <f>IF(K$112=0,0,K$112/CHI!K$12*1000)</f>
        <v>32.54070627849319</v>
      </c>
      <c r="L242" s="276">
        <f>IF(L$112=0,0,L$112/CHI!L$12*1000)</f>
        <v>27.746773284778602</v>
      </c>
      <c r="M242" s="276">
        <f>IF(M$112=0,0,M$112/CHI!M$12*1000)</f>
        <v>29.587667289778935</v>
      </c>
      <c r="N242" s="276">
        <f>IF(N$112=0,0,N$112/CHI!N$12*1000)</f>
        <v>24.081348512915373</v>
      </c>
      <c r="O242" s="276">
        <f>IF(O$112=0,0,O$112/CHI!O$12*1000)</f>
        <v>30.006343990638214</v>
      </c>
      <c r="P242" s="276">
        <f>IF(P$112=0,0,P$112/CHI!P$12*1000)</f>
        <v>44.691308726567939</v>
      </c>
      <c r="Q242" s="276">
        <f>IF(Q$112=0,0,Q$112/CHI!Q$12*1000)</f>
        <v>43.434562264440011</v>
      </c>
      <c r="R242" s="276">
        <f>IF(R$112=0,0,R$112/CHI!R$12*1000)</f>
        <v>52.332295571034088</v>
      </c>
      <c r="S242" s="276">
        <f>IF(S$112=0,0,S$112/CHI!S$12*1000)</f>
        <v>59.115156775751537</v>
      </c>
      <c r="T242" s="276">
        <f>IF(T$112=0,0,T$112/CHI!T$12*1000)</f>
        <v>46.62222752790364</v>
      </c>
      <c r="U242" s="276">
        <f>IF(U$112=0,0,U$112/CHI!U$12*1000)</f>
        <v>47.64096872993705</v>
      </c>
      <c r="V242" s="276">
        <f>IF(V$112=0,0,V$112/CHI!V$12*1000)</f>
        <v>38.574437290629433</v>
      </c>
      <c r="W242" s="276">
        <f>IF(W$112=0,0,W$112/CHI!W$12*1000)</f>
        <v>28.171908201745282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36.047302722985791</v>
      </c>
      <c r="C243" s="276">
        <f>IF(C$113=0,0,C$113/CHI!C$12*1000)</f>
        <v>33.061253251250193</v>
      </c>
      <c r="D243" s="276">
        <f>IF(D$113=0,0,D$113/CHI!D$12*1000)</f>
        <v>32.940044616298984</v>
      </c>
      <c r="E243" s="276">
        <f>IF(E$113=0,0,E$113/CHI!E$12*1000)</f>
        <v>53.132327129612257</v>
      </c>
      <c r="F243" s="276">
        <f>IF(F$113=0,0,F$113/CHI!F$12*1000)</f>
        <v>46.192243947314111</v>
      </c>
      <c r="G243" s="276">
        <f>IF(G$113=0,0,G$113/CHI!G$12*1000)</f>
        <v>48.265870274583712</v>
      </c>
      <c r="H243" s="276">
        <f>IF(H$113=0,0,H$113/CHI!H$12*1000)</f>
        <v>44.396673474623391</v>
      </c>
      <c r="I243" s="276">
        <f>IF(I$113=0,0,I$113/CHI!I$12*1000)</f>
        <v>44.502493286190145</v>
      </c>
      <c r="J243" s="276">
        <f>IF(J$113=0,0,J$113/CHI!J$12*1000)</f>
        <v>46.335652643840255</v>
      </c>
      <c r="K243" s="276">
        <f>IF(K$113=0,0,K$113/CHI!K$12*1000)</f>
        <v>39.897883961594232</v>
      </c>
      <c r="L243" s="276">
        <f>IF(L$113=0,0,L$113/CHI!L$12*1000)</f>
        <v>34.020083379579937</v>
      </c>
      <c r="M243" s="276">
        <f>IF(M$113=0,0,M$113/CHI!M$12*1000)</f>
        <v>36.277187904863133</v>
      </c>
      <c r="N243" s="276">
        <f>IF(N$113=0,0,N$113/CHI!N$12*1000)</f>
        <v>29.525937156502838</v>
      </c>
      <c r="O243" s="276">
        <f>IF(O$113=0,0,O$113/CHI!O$12*1000)</f>
        <v>36.790523856619849</v>
      </c>
      <c r="P243" s="276">
        <f>IF(P$113=0,0,P$113/CHI!P$12*1000)</f>
        <v>54.79563456318926</v>
      </c>
      <c r="Q243" s="276">
        <f>IF(Q$113=0,0,Q$113/CHI!Q$12*1000)</f>
        <v>53.254748385550741</v>
      </c>
      <c r="R243" s="276">
        <f>IF(R$113=0,0,R$113/CHI!R$12*1000)</f>
        <v>64.164183723232128</v>
      </c>
      <c r="S243" s="276">
        <f>IF(S$113=0,0,S$113/CHI!S$12*1000)</f>
        <v>72.48059231490042</v>
      </c>
      <c r="T243" s="276">
        <f>IF(T$113=0,0,T$113/CHI!T$12*1000)</f>
        <v>57.163117727679413</v>
      </c>
      <c r="U243" s="276">
        <f>IF(U$113=0,0,U$113/CHI!U$12*1000)</f>
        <v>58.412187674648834</v>
      </c>
      <c r="V243" s="276">
        <f>IF(V$113=0,0,V$113/CHI!V$12*1000)</f>
        <v>47.295790378173443</v>
      </c>
      <c r="W243" s="276">
        <f>IF(W$113=0,0,W$113/CHI!W$12*1000)</f>
        <v>34.541337695328146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66.749860053624815</v>
      </c>
      <c r="C244" s="276">
        <f>IF(C$114=0,0,C$114/CHI!C$12*1000)</f>
        <v>61.220503644262877</v>
      </c>
      <c r="D244" s="276">
        <f>IF(D$114=0,0,D$114/CHI!D$12*1000)</f>
        <v>60.996058018401222</v>
      </c>
      <c r="E244" s="276">
        <f>IF(E$114=0,0,E$114/CHI!E$12*1000)</f>
        <v>98.386706697018255</v>
      </c>
      <c r="F244" s="276">
        <f>IF(F$114=0,0,F$114/CHI!F$12*1000)</f>
        <v>85.535548741071608</v>
      </c>
      <c r="G244" s="276">
        <f>IF(G$114=0,0,G$114/CHI!G$12*1000)</f>
        <v>89.375344140256843</v>
      </c>
      <c r="H244" s="276">
        <f>IF(H$114=0,0,H$114/CHI!H$12*1000)</f>
        <v>82.210637618328988</v>
      </c>
      <c r="I244" s="276">
        <f>IF(I$114=0,0,I$114/CHI!I$12*1000)</f>
        <v>82.406587303309919</v>
      </c>
      <c r="J244" s="276">
        <f>IF(J$114=0,0,J$114/CHI!J$12*1000)</f>
        <v>85.801102879675412</v>
      </c>
      <c r="K244" s="276">
        <f>IF(K$114=0,0,K$114/CHI!K$12*1000)</f>
        <v>73.88009558823336</v>
      </c>
      <c r="L244" s="276">
        <f>IF(L$114=0,0,L$114/CHI!L$12*1000)</f>
        <v>62.99599784345569</v>
      </c>
      <c r="M244" s="276">
        <f>IF(M$114=0,0,M$114/CHI!M$12*1000)</f>
        <v>67.17554526609787</v>
      </c>
      <c r="N244" s="276">
        <f>IF(N$114=0,0,N$114/CHI!N$12*1000)</f>
        <v>54.674053931140833</v>
      </c>
      <c r="O244" s="276">
        <f>IF(O$114=0,0,O$114/CHI!O$12*1000)</f>
        <v>68.126104679754263</v>
      </c>
      <c r="P244" s="276">
        <f>IF(P$114=0,0,P$114/CHI!P$12*1000)</f>
        <v>101.46670242570346</v>
      </c>
      <c r="Q244" s="276">
        <f>IF(Q$114=0,0,Q$114/CHI!Q$12*1000)</f>
        <v>98.613397769143162</v>
      </c>
      <c r="R244" s="276">
        <f>IF(R$114=0,0,R$114/CHI!R$12*1000)</f>
        <v>118.81472289048037</v>
      </c>
      <c r="S244" s="276">
        <f>IF(S$114=0,0,S$114/CHI!S$12*1000)</f>
        <v>134.21446344551075</v>
      </c>
      <c r="T244" s="276">
        <f>IF(T$114=0,0,T$114/CHI!T$12*1000)</f>
        <v>105.85064124973823</v>
      </c>
      <c r="U244" s="276">
        <f>IF(U$114=0,0,U$114/CHI!U$12*1000)</f>
        <v>108.16358113314955</v>
      </c>
      <c r="V244" s="276">
        <f>IF(V$114=0,0,V$114/CHI!V$12*1000)</f>
        <v>87.579018411704311</v>
      </c>
      <c r="W244" s="276">
        <f>IF(W$114=0,0,W$114/CHI!W$12*1000)</f>
        <v>63.961219926670104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23.143567759768306</v>
      </c>
      <c r="C245" s="277">
        <f>IF(C$115=0,0,C$115/CHI!C$12*1000)</f>
        <v>21.436065622330752</v>
      </c>
      <c r="D245" s="277">
        <f>IF(D$115=0,0,D$115/CHI!D$12*1000)</f>
        <v>21.074738287591632</v>
      </c>
      <c r="E245" s="277">
        <f>IF(E$115=0,0,E$115/CHI!E$12*1000)</f>
        <v>34.094378533429165</v>
      </c>
      <c r="F245" s="277">
        <f>IF(F$115=0,0,F$115/CHI!F$12*1000)</f>
        <v>29.222968908699247</v>
      </c>
      <c r="G245" s="277">
        <f>IF(G$115=0,0,G$115/CHI!G$12*1000)</f>
        <v>30.364130691334172</v>
      </c>
      <c r="H245" s="277">
        <f>IF(H$115=0,0,H$115/CHI!H$12*1000)</f>
        <v>27.569182782107195</v>
      </c>
      <c r="I245" s="277">
        <f>IF(I$115=0,0,I$115/CHI!I$12*1000)</f>
        <v>27.496009851205208</v>
      </c>
      <c r="J245" s="277">
        <f>IF(J$115=0,0,J$115/CHI!J$12*1000)</f>
        <v>29.696661431839704</v>
      </c>
      <c r="K245" s="277">
        <f>IF(K$115=0,0,K$115/CHI!K$12*1000)</f>
        <v>22.534608571785682</v>
      </c>
      <c r="L245" s="277">
        <f>IF(L$115=0,0,L$115/CHI!L$12*1000)</f>
        <v>21.99644509239824</v>
      </c>
      <c r="M245" s="277">
        <f>IF(M$115=0,0,M$115/CHI!M$12*1000)</f>
        <v>19.402638338312727</v>
      </c>
      <c r="N245" s="277">
        <f>IF(N$115=0,0,N$115/CHI!N$12*1000)</f>
        <v>17.436204079703323</v>
      </c>
      <c r="O245" s="277">
        <f>IF(O$115=0,0,O$115/CHI!O$12*1000)</f>
        <v>18.760005448878609</v>
      </c>
      <c r="P245" s="277">
        <f>IF(P$115=0,0,P$115/CHI!P$12*1000)</f>
        <v>23.780007262261986</v>
      </c>
      <c r="Q245" s="277">
        <f>IF(Q$115=0,0,Q$115/CHI!Q$12*1000)</f>
        <v>20.201264924298684</v>
      </c>
      <c r="R245" s="277">
        <f>IF(R$115=0,0,R$115/CHI!R$12*1000)</f>
        <v>18.145306213157415</v>
      </c>
      <c r="S245" s="277">
        <f>IF(S$115=0,0,S$115/CHI!S$12*1000)</f>
        <v>19.923372337804651</v>
      </c>
      <c r="T245" s="277">
        <f>IF(T$115=0,0,T$115/CHI!T$12*1000)</f>
        <v>18.793434326606231</v>
      </c>
      <c r="U245" s="277">
        <f>IF(U$115=0,0,U$115/CHI!U$12*1000)</f>
        <v>17.005495957310309</v>
      </c>
      <c r="V245" s="277">
        <f>IF(V$115=0,0,V$115/CHI!V$12*1000)</f>
        <v>13.764816974402473</v>
      </c>
      <c r="W245" s="277">
        <f>IF(W$115=0,0,W$115/CHI!W$12*1000)</f>
        <v>10.084473064869563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56.119016027574574</v>
      </c>
      <c r="C246" s="278">
        <f>IF(C$121=0,0,C$121/CHI!C$12*1000)</f>
        <v>49.77713348621112</v>
      </c>
      <c r="D246" s="278">
        <f>IF(D$121=0,0,D$121/CHI!D$12*1000)</f>
        <v>53.261210675146948</v>
      </c>
      <c r="E246" s="278">
        <f>IF(E$121=0,0,E$121/CHI!E$12*1000)</f>
        <v>88.393118451467046</v>
      </c>
      <c r="F246" s="278">
        <f>IF(F$121=0,0,F$121/CHI!F$12*1000)</f>
        <v>90.793369977510778</v>
      </c>
      <c r="G246" s="278">
        <f>IF(G$121=0,0,G$121/CHI!G$12*1000)</f>
        <v>84.176320365514812</v>
      </c>
      <c r="H246" s="278">
        <f>IF(H$121=0,0,H$121/CHI!H$12*1000)</f>
        <v>77.180408210850416</v>
      </c>
      <c r="I246" s="278">
        <f>IF(I$121=0,0,I$121/CHI!I$12*1000)</f>
        <v>76.881034723531215</v>
      </c>
      <c r="J246" s="278">
        <f>IF(J$121=0,0,J$121/CHI!J$12*1000)</f>
        <v>61.746133379742965</v>
      </c>
      <c r="K246" s="278">
        <f>IF(K$121=0,0,K$121/CHI!K$12*1000)</f>
        <v>64.994232261074657</v>
      </c>
      <c r="L246" s="278">
        <f>IF(L$121=0,0,L$121/CHI!L$12*1000)</f>
        <v>55.225042361748429</v>
      </c>
      <c r="M246" s="278">
        <f>IF(M$121=0,0,M$121/CHI!M$12*1000)</f>
        <v>48.866317445059821</v>
      </c>
      <c r="N246" s="278">
        <f>IF(N$121=0,0,N$121/CHI!N$12*1000)</f>
        <v>42.842070533812588</v>
      </c>
      <c r="O246" s="278">
        <f>IF(O$121=0,0,O$121/CHI!O$12*1000)</f>
        <v>44.078870735871959</v>
      </c>
      <c r="P246" s="278">
        <f>IF(P$121=0,0,P$121/CHI!P$12*1000)</f>
        <v>73.714126756910602</v>
      </c>
      <c r="Q246" s="278">
        <f>IF(Q$121=0,0,Q$121/CHI!Q$12*1000)</f>
        <v>69.587632751048815</v>
      </c>
      <c r="R246" s="278">
        <f>IF(R$121=0,0,R$121/CHI!R$12*1000)</f>
        <v>47.933788800173396</v>
      </c>
      <c r="S246" s="278">
        <f>IF(S$121=0,0,S$121/CHI!S$12*1000)</f>
        <v>40.859153495451487</v>
      </c>
      <c r="T246" s="278">
        <f>IF(T$121=0,0,T$121/CHI!T$12*1000)</f>
        <v>43.200974291414269</v>
      </c>
      <c r="U246" s="278">
        <f>IF(U$121=0,0,U$121/CHI!U$12*1000)</f>
        <v>41.112270928797152</v>
      </c>
      <c r="V246" s="278">
        <f>IF(V$121=0,0,V$121/CHI!V$12*1000)</f>
        <v>66.538539872799802</v>
      </c>
      <c r="W246" s="278">
        <f>IF(W$121=0,0,W$121/CHI!W$12*1000)</f>
        <v>55.275407066359499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51.131614820064939</v>
      </c>
      <c r="C247" s="278">
        <f>IF(C$134=0,0,C$134/CHI!C$12*1000)</f>
        <v>47.25425842848459</v>
      </c>
      <c r="D247" s="278">
        <f>IF(D$134=0,0,D$134/CHI!D$12*1000)</f>
        <v>47.014164332979369</v>
      </c>
      <c r="E247" s="278">
        <f>IF(E$134=0,0,E$134/CHI!E$12*1000)</f>
        <v>74.382691804817654</v>
      </c>
      <c r="F247" s="278">
        <f>IF(F$134=0,0,F$134/CHI!F$12*1000)</f>
        <v>66.525745318880809</v>
      </c>
      <c r="G247" s="278">
        <f>IF(G$134=0,0,G$134/CHI!G$12*1000)</f>
        <v>67.848960861210472</v>
      </c>
      <c r="H247" s="278">
        <f>IF(H$134=0,0,H$134/CHI!H$12*1000)</f>
        <v>61.950730877359284</v>
      </c>
      <c r="I247" s="278">
        <f>IF(I$134=0,0,I$134/CHI!I$12*1000)</f>
        <v>61.776741160895845</v>
      </c>
      <c r="J247" s="278">
        <f>IF(J$134=0,0,J$134/CHI!J$12*1000)</f>
        <v>64.256061864173134</v>
      </c>
      <c r="K247" s="278">
        <f>IF(K$134=0,0,K$134/CHI!K$12*1000)</f>
        <v>50.644379689426842</v>
      </c>
      <c r="L247" s="278">
        <f>IF(L$134=0,0,L$134/CHI!L$12*1000)</f>
        <v>48.57607793931917</v>
      </c>
      <c r="M247" s="278">
        <f>IF(M$134=0,0,M$134/CHI!M$12*1000)</f>
        <v>42.697395236465901</v>
      </c>
      <c r="N247" s="278">
        <f>IF(N$134=0,0,N$134/CHI!N$12*1000)</f>
        <v>38.073977068258429</v>
      </c>
      <c r="O247" s="278">
        <f>IF(O$134=0,0,O$134/CHI!O$12*1000)</f>
        <v>40.919134951515893</v>
      </c>
      <c r="P247" s="278">
        <f>IF(P$134=0,0,P$134/CHI!P$12*1000)</f>
        <v>55.197508542634807</v>
      </c>
      <c r="Q247" s="278">
        <f>IF(Q$134=0,0,Q$134/CHI!Q$12*1000)</f>
        <v>48.769938828664678</v>
      </c>
      <c r="R247" s="278">
        <f>IF(R$134=0,0,R$134/CHI!R$12*1000)</f>
        <v>40.687401720912582</v>
      </c>
      <c r="S247" s="278">
        <f>IF(S$134=0,0,S$134/CHI!S$12*1000)</f>
        <v>44.923248472307293</v>
      </c>
      <c r="T247" s="278">
        <f>IF(T$134=0,0,T$134/CHI!T$12*1000)</f>
        <v>41.802514007388162</v>
      </c>
      <c r="U247" s="278">
        <f>IF(U$134=0,0,U$134/CHI!U$12*1000)</f>
        <v>37.640706743486078</v>
      </c>
      <c r="V247" s="278">
        <f>IF(V$134=0,0,V$134/CHI!V$12*1000)</f>
        <v>36.826520811781741</v>
      </c>
      <c r="W247" s="278">
        <f>IF(W$134=0,0,W$134/CHI!W$12*1000)</f>
        <v>28.292575557517846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55.155882859424075</v>
      </c>
      <c r="C248" s="278">
        <f>IF(C$142=0,0,C$142/CHI!C$12*1000)</f>
        <v>50.635233399395162</v>
      </c>
      <c r="D248" s="278">
        <f>IF(D$142=0,0,D$142/CHI!D$12*1000)</f>
        <v>50.499763277205567</v>
      </c>
      <c r="E248" s="278">
        <f>IF(E$142=0,0,E$142/CHI!E$12*1000)</f>
        <v>82.518290955685387</v>
      </c>
      <c r="F248" s="278">
        <f>IF(F$142=0,0,F$142/CHI!F$12*1000)</f>
        <v>72.118535529785476</v>
      </c>
      <c r="G248" s="278">
        <f>IF(G$142=0,0,G$142/CHI!G$12*1000)</f>
        <v>73.216116777529365</v>
      </c>
      <c r="H248" s="278">
        <f>IF(H$142=0,0,H$142/CHI!H$12*1000)</f>
        <v>66.607914379355563</v>
      </c>
      <c r="I248" s="278">
        <f>IF(I$142=0,0,I$142/CHI!I$12*1000)</f>
        <v>66.301005818727248</v>
      </c>
      <c r="J248" s="278">
        <f>IF(J$142=0,0,J$142/CHI!J$12*1000)</f>
        <v>69.367354965490904</v>
      </c>
      <c r="K248" s="278">
        <f>IF(K$142=0,0,K$142/CHI!K$12*1000)</f>
        <v>54.720442668097746</v>
      </c>
      <c r="L248" s="278">
        <f>IF(L$142=0,0,L$142/CHI!L$12*1000)</f>
        <v>52.73658595811861</v>
      </c>
      <c r="M248" s="278">
        <f>IF(M$142=0,0,M$142/CHI!M$12*1000)</f>
        <v>46.509834448956177</v>
      </c>
      <c r="N248" s="278">
        <f>IF(N$142=0,0,N$142/CHI!N$12*1000)</f>
        <v>41.648100162464381</v>
      </c>
      <c r="O248" s="278">
        <f>IF(O$142=0,0,O$142/CHI!O$12*1000)</f>
        <v>44.522339323099864</v>
      </c>
      <c r="P248" s="278">
        <f>IF(P$142=0,0,P$142/CHI!P$12*1000)</f>
        <v>58.21698084697789</v>
      </c>
      <c r="Q248" s="278">
        <f>IF(Q$142=0,0,Q$142/CHI!Q$12*1000)</f>
        <v>50.138918804542932</v>
      </c>
      <c r="R248" s="278">
        <f>IF(R$142=0,0,R$142/CHI!R$12*1000)</f>
        <v>43.367583172195417</v>
      </c>
      <c r="S248" s="278">
        <f>IF(S$142=0,0,S$142/CHI!S$12*1000)</f>
        <v>46.32434426649985</v>
      </c>
      <c r="T248" s="278">
        <f>IF(T$142=0,0,T$142/CHI!T$12*1000)</f>
        <v>44.186363381270802</v>
      </c>
      <c r="U248" s="278">
        <f>IF(U$142=0,0,U$142/CHI!U$12*1000)</f>
        <v>40.200629326029073</v>
      </c>
      <c r="V248" s="278">
        <f>IF(V$142=0,0,V$142/CHI!V$12*1000)</f>
        <v>36.229261142400532</v>
      </c>
      <c r="W248" s="278">
        <f>IF(W$142=0,0,W$142/CHI!W$12*1000)</f>
        <v>27.252904785210859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62.386670845629133</v>
      </c>
      <c r="C249" s="279">
        <f>IF(C$156=0,0,C$156/CHI!C$12*1000)</f>
        <v>57.218747826436207</v>
      </c>
      <c r="D249" s="279">
        <f>IF(D$156=0,0,D$156/CHI!D$12*1000)</f>
        <v>57.008973373394326</v>
      </c>
      <c r="E249" s="279">
        <f>IF(E$156=0,0,E$156/CHI!E$12*1000)</f>
        <v>91.955534908406321</v>
      </c>
      <c r="F249" s="279">
        <f>IF(F$156=0,0,F$156/CHI!F$12*1000)</f>
        <v>79.944409181120349</v>
      </c>
      <c r="G249" s="279">
        <f>IF(G$156=0,0,G$156/CHI!G$12*1000)</f>
        <v>83.533211487088934</v>
      </c>
      <c r="H249" s="279">
        <f>IF(H$156=0,0,H$156/CHI!H$12*1000)</f>
        <v>76.836835088247724</v>
      </c>
      <c r="I249" s="279">
        <f>IF(I$156=0,0,I$156/CHI!I$12*1000)</f>
        <v>77.01997627370325</v>
      </c>
      <c r="J249" s="279">
        <f>IF(J$156=0,0,J$156/CHI!J$12*1000)</f>
        <v>80.192605036863839</v>
      </c>
      <c r="K249" s="279">
        <f>IF(K$156=0,0,K$156/CHI!K$12*1000)</f>
        <v>69.050829496929239</v>
      </c>
      <c r="L249" s="279">
        <f>IF(L$156=0,0,L$156/CHI!L$12*1000)</f>
        <v>58.87818459685613</v>
      </c>
      <c r="M249" s="279">
        <f>IF(M$156=0,0,M$156/CHI!M$12*1000)</f>
        <v>62.784530604631961</v>
      </c>
      <c r="N249" s="279">
        <f>IF(N$156=0,0,N$156/CHI!N$12*1000)</f>
        <v>51.100215096451436</v>
      </c>
      <c r="O249" s="279">
        <f>IF(O$156=0,0,O$156/CHI!O$12*1000)</f>
        <v>63.672955497378631</v>
      </c>
      <c r="P249" s="279">
        <f>IF(P$156=0,0,P$156/CHI!P$12*1000)</f>
        <v>94.834202812384802</v>
      </c>
      <c r="Q249" s="279">
        <f>IF(Q$156=0,0,Q$156/CHI!Q$12*1000)</f>
        <v>92.167408031270313</v>
      </c>
      <c r="R249" s="279">
        <f>IF(R$156=0,0,R$156/CHI!R$12*1000)</f>
        <v>111.04824793082851</v>
      </c>
      <c r="S249" s="279">
        <f>IF(S$156=0,0,S$156/CHI!S$12*1000)</f>
        <v>125.44136492527525</v>
      </c>
      <c r="T249" s="279">
        <f>IF(T$156=0,0,T$156/CHI!T$12*1000)</f>
        <v>98.93157991853478</v>
      </c>
      <c r="U249" s="279">
        <f>IF(U$156=0,0,U$156/CHI!U$12*1000)</f>
        <v>101.09333155481063</v>
      </c>
      <c r="V249" s="279">
        <f>IF(V$156=0,0,V$156/CHI!V$12*1000)</f>
        <v>81.854304866630002</v>
      </c>
      <c r="W249" s="279">
        <f>IF(W$156=0,0,W$156/CHI!W$12*1000)</f>
        <v>59.780313715180171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SE: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2617.9937143930119</v>
      </c>
      <c r="C5" s="225">
        <f t="shared" si="0"/>
        <v>2781.2608075942967</v>
      </c>
      <c r="D5" s="225">
        <f t="shared" si="0"/>
        <v>2897.5984830672924</v>
      </c>
      <c r="E5" s="225">
        <f t="shared" si="0"/>
        <v>2091.7125838651937</v>
      </c>
      <c r="F5" s="225">
        <f t="shared" si="0"/>
        <v>2003.3465973653344</v>
      </c>
      <c r="G5" s="225">
        <f t="shared" si="0"/>
        <v>2062.1329431813856</v>
      </c>
      <c r="H5" s="225">
        <f t="shared" si="0"/>
        <v>1891.6025167422063</v>
      </c>
      <c r="I5" s="225">
        <f t="shared" si="0"/>
        <v>1885.2563944061915</v>
      </c>
      <c r="J5" s="225">
        <f t="shared" si="0"/>
        <v>1689.6484545033447</v>
      </c>
      <c r="K5" s="225">
        <f t="shared" si="0"/>
        <v>1416.5383735882103</v>
      </c>
      <c r="L5" s="225">
        <f t="shared" si="0"/>
        <v>1820.0575697268332</v>
      </c>
      <c r="M5" s="225">
        <f t="shared" si="0"/>
        <v>1701.0311546756309</v>
      </c>
      <c r="N5" s="225">
        <f t="shared" si="0"/>
        <v>1633.1312088553689</v>
      </c>
      <c r="O5" s="225">
        <f t="shared" si="0"/>
        <v>1856.7317386064228</v>
      </c>
      <c r="P5" s="225">
        <f t="shared" si="0"/>
        <v>1793.920349127053</v>
      </c>
      <c r="Q5" s="225">
        <f t="shared" si="0"/>
        <v>1582.2937504062477</v>
      </c>
      <c r="R5" s="225">
        <f t="shared" si="0"/>
        <v>1925.960948053493</v>
      </c>
      <c r="S5" s="225">
        <f t="shared" si="0"/>
        <v>2027.9028030918489</v>
      </c>
      <c r="T5" s="225">
        <f t="shared" si="0"/>
        <v>1958.0310618094993</v>
      </c>
      <c r="U5" s="225">
        <f t="shared" si="0"/>
        <v>2063.6851014123022</v>
      </c>
      <c r="V5" s="225">
        <f t="shared" si="0"/>
        <v>1593.931631537376</v>
      </c>
      <c r="W5" s="225">
        <f t="shared" si="0"/>
        <v>2083.2039745933989</v>
      </c>
      <c r="DA5" s="89"/>
    </row>
    <row r="6" spans="1:105" ht="12" customHeight="1" x14ac:dyDescent="0.25">
      <c r="A6" s="55" t="s">
        <v>92</v>
      </c>
      <c r="B6" s="261">
        <v>3.1204059026303002</v>
      </c>
      <c r="C6" s="261">
        <v>3.1376959782238991</v>
      </c>
      <c r="D6" s="261">
        <v>3.1048984532882749</v>
      </c>
      <c r="E6" s="261">
        <v>4.1199406450240774</v>
      </c>
      <c r="F6" s="261">
        <v>4.5053951141207227</v>
      </c>
      <c r="G6" s="261">
        <v>4.1731870002380802</v>
      </c>
      <c r="H6" s="261">
        <v>4.0432880019234263</v>
      </c>
      <c r="I6" s="261">
        <v>3.9759383077244941</v>
      </c>
      <c r="J6" s="261">
        <v>3.723573123012204</v>
      </c>
      <c r="K6" s="261">
        <v>2.8405501628204588</v>
      </c>
      <c r="L6" s="261">
        <v>3.0246854983640019</v>
      </c>
      <c r="M6" s="261">
        <v>2.9474979609114911</v>
      </c>
      <c r="N6" s="261">
        <v>3.0136835436508549</v>
      </c>
      <c r="O6" s="261">
        <v>3.1111876342647622</v>
      </c>
      <c r="P6" s="261">
        <v>3.3291273034964299</v>
      </c>
      <c r="Q6" s="261">
        <v>3.373766145685114</v>
      </c>
      <c r="R6" s="261">
        <v>3.3950611124855361</v>
      </c>
      <c r="S6" s="261">
        <v>3.3105818194932382</v>
      </c>
      <c r="T6" s="261">
        <v>3.172720336507846</v>
      </c>
      <c r="U6" s="261">
        <v>3.1114185991702659</v>
      </c>
      <c r="V6" s="261">
        <v>2.873308196157371</v>
      </c>
      <c r="W6" s="261">
        <v>2.674598519751012</v>
      </c>
      <c r="DA6" s="67" t="s">
        <v>1136</v>
      </c>
    </row>
    <row r="7" spans="1:105" ht="12" customHeight="1" x14ac:dyDescent="0.25">
      <c r="A7" s="202" t="s">
        <v>93</v>
      </c>
      <c r="B7" s="226">
        <v>6.4691391907302558</v>
      </c>
      <c r="C7" s="226">
        <v>6.504984497117789</v>
      </c>
      <c r="D7" s="226">
        <v>6.4369895757708067</v>
      </c>
      <c r="E7" s="226">
        <v>8.541346966348657</v>
      </c>
      <c r="F7" s="226">
        <v>9.3404605080110841</v>
      </c>
      <c r="G7" s="226">
        <v>8.6517358369081201</v>
      </c>
      <c r="H7" s="226">
        <v>8.3824328272818498</v>
      </c>
      <c r="I7" s="226">
        <v>8.2428053045102896</v>
      </c>
      <c r="J7" s="226">
        <v>7.7196087852939916</v>
      </c>
      <c r="K7" s="226">
        <v>5.8889500132169772</v>
      </c>
      <c r="L7" s="226">
        <v>6.3121905283304081</v>
      </c>
      <c r="M7" s="226">
        <v>6.1106712294888137</v>
      </c>
      <c r="N7" s="226">
        <v>6.2478853485877508</v>
      </c>
      <c r="O7" s="226">
        <v>6.5309678037521071</v>
      </c>
      <c r="P7" s="226">
        <v>7.0763615112577716</v>
      </c>
      <c r="Q7" s="226">
        <v>7.1156109311815596</v>
      </c>
      <c r="R7" s="226">
        <v>7.2702492559303442</v>
      </c>
      <c r="S7" s="226">
        <v>7.0479145704071184</v>
      </c>
      <c r="T7" s="226">
        <v>6.8491608496735523</v>
      </c>
      <c r="U7" s="226">
        <v>6.7995660710738797</v>
      </c>
      <c r="V7" s="226">
        <v>6.2820532517906367</v>
      </c>
      <c r="W7" s="226">
        <v>5.910487947147657</v>
      </c>
      <c r="DA7" s="174" t="s">
        <v>1137</v>
      </c>
    </row>
    <row r="8" spans="1:105" ht="12" customHeight="1" x14ac:dyDescent="0.25">
      <c r="A8" s="202" t="s">
        <v>94</v>
      </c>
      <c r="B8" s="226">
        <v>38.697180982018757</v>
      </c>
      <c r="C8" s="226">
        <v>38.911600902156167</v>
      </c>
      <c r="D8" s="226">
        <v>38.504867996951013</v>
      </c>
      <c r="E8" s="226">
        <v>51.092740416008887</v>
      </c>
      <c r="F8" s="226">
        <v>55.87288819690739</v>
      </c>
      <c r="G8" s="226">
        <v>51.753065998207113</v>
      </c>
      <c r="H8" s="226">
        <v>50.14214575128414</v>
      </c>
      <c r="I8" s="226">
        <v>49.306920018855273</v>
      </c>
      <c r="J8" s="226">
        <v>46.177256272821431</v>
      </c>
      <c r="K8" s="226">
        <v>35.226597811044257</v>
      </c>
      <c r="L8" s="226">
        <v>37.430823361622821</v>
      </c>
      <c r="M8" s="226">
        <v>36.550193784008307</v>
      </c>
      <c r="N8" s="226">
        <v>37.37368187032488</v>
      </c>
      <c r="O8" s="226">
        <v>38.502622233227463</v>
      </c>
      <c r="P8" s="226">
        <v>41.123885492048537</v>
      </c>
      <c r="Q8" s="226">
        <v>41.607244029532467</v>
      </c>
      <c r="R8" s="226">
        <v>41.80913292231854</v>
      </c>
      <c r="S8" s="226">
        <v>40.716194637583222</v>
      </c>
      <c r="T8" s="226">
        <v>38.975824838037013</v>
      </c>
      <c r="U8" s="226">
        <v>38.183593491604071</v>
      </c>
      <c r="V8" s="226">
        <v>35.229241810566933</v>
      </c>
      <c r="W8" s="226">
        <v>32.766107260698732</v>
      </c>
      <c r="DA8" s="174" t="s">
        <v>1138</v>
      </c>
    </row>
    <row r="9" spans="1:105" ht="12" customHeight="1" x14ac:dyDescent="0.25">
      <c r="A9" s="202" t="s">
        <v>95</v>
      </c>
      <c r="B9" s="226">
        <v>44.693376477200637</v>
      </c>
      <c r="C9" s="226">
        <v>44.941021136881801</v>
      </c>
      <c r="D9" s="226">
        <v>44.471264260626491</v>
      </c>
      <c r="E9" s="226">
        <v>59.00964940380635</v>
      </c>
      <c r="F9" s="226">
        <v>64.530489396973394</v>
      </c>
      <c r="G9" s="226">
        <v>59.772293583402409</v>
      </c>
      <c r="H9" s="226">
        <v>57.911758442511193</v>
      </c>
      <c r="I9" s="226">
        <v>56.947113030220457</v>
      </c>
      <c r="J9" s="226">
        <v>53.332502443637097</v>
      </c>
      <c r="K9" s="226">
        <v>40.685020407856072</v>
      </c>
      <c r="L9" s="226">
        <v>43.609064415051662</v>
      </c>
      <c r="M9" s="226">
        <v>42.216826958875927</v>
      </c>
      <c r="N9" s="226">
        <v>43.16479887632422</v>
      </c>
      <c r="O9" s="226">
        <v>45.120532146197277</v>
      </c>
      <c r="P9" s="226">
        <v>48.888496566065541</v>
      </c>
      <c r="Q9" s="226">
        <v>49.159659243115229</v>
      </c>
      <c r="R9" s="226">
        <v>50.246095968677793</v>
      </c>
      <c r="S9" s="226">
        <v>48.691965033881971</v>
      </c>
      <c r="T9" s="226">
        <v>47.371257943113008</v>
      </c>
      <c r="U9" s="226">
        <v>47.073393591311927</v>
      </c>
      <c r="V9" s="226">
        <v>43.400854851665002</v>
      </c>
      <c r="W9" s="226">
        <v>40.877422546221233</v>
      </c>
      <c r="DA9" s="174" t="s">
        <v>1139</v>
      </c>
    </row>
    <row r="10" spans="1:105" ht="12" customHeight="1" x14ac:dyDescent="0.25">
      <c r="A10" s="56" t="s">
        <v>96</v>
      </c>
      <c r="B10" s="262">
        <v>14.30734985753265</v>
      </c>
      <c r="C10" s="262">
        <v>14.548658336289151</v>
      </c>
      <c r="D10" s="262">
        <v>14.174693061778621</v>
      </c>
      <c r="E10" s="262">
        <v>18.853174297784719</v>
      </c>
      <c r="F10" s="262">
        <v>20.209497474174292</v>
      </c>
      <c r="G10" s="262">
        <v>18.67663501881384</v>
      </c>
      <c r="H10" s="262">
        <v>17.832305278146691</v>
      </c>
      <c r="I10" s="262">
        <v>17.440158326092028</v>
      </c>
      <c r="J10" s="262">
        <v>17.072088830017481</v>
      </c>
      <c r="K10" s="262">
        <v>12.61730087412093</v>
      </c>
      <c r="L10" s="262">
        <v>13.59712568904356</v>
      </c>
      <c r="M10" s="262">
        <v>13.180639298962371</v>
      </c>
      <c r="N10" s="262">
        <v>13.415887599922669</v>
      </c>
      <c r="O10" s="262">
        <v>14.05842910323069</v>
      </c>
      <c r="P10" s="262">
        <v>14.58844813026643</v>
      </c>
      <c r="Q10" s="262">
        <v>14.62106323536876</v>
      </c>
      <c r="R10" s="262">
        <v>15.50714879230371</v>
      </c>
      <c r="S10" s="262">
        <v>15.7232494834706</v>
      </c>
      <c r="T10" s="262">
        <v>15.41186000549807</v>
      </c>
      <c r="U10" s="262">
        <v>14.91954422635839</v>
      </c>
      <c r="V10" s="262">
        <v>13.712435059246101</v>
      </c>
      <c r="W10" s="262">
        <v>13.168675676649411</v>
      </c>
      <c r="DA10" s="68" t="s">
        <v>1140</v>
      </c>
    </row>
    <row r="11" spans="1:105" ht="12" customHeight="1" x14ac:dyDescent="0.25">
      <c r="A11" s="37" t="s">
        <v>160</v>
      </c>
      <c r="B11" s="228">
        <v>6.8330477164996947E-2</v>
      </c>
      <c r="C11" s="228">
        <v>4.4418122500576383E-2</v>
      </c>
      <c r="D11" s="228">
        <v>7.7435944233807161E-2</v>
      </c>
      <c r="E11" s="228">
        <v>0.16295462185275869</v>
      </c>
      <c r="F11" s="228">
        <v>0.22785036009460541</v>
      </c>
      <c r="G11" s="228">
        <v>8.3690022434934896E-2</v>
      </c>
      <c r="H11" s="228">
        <v>8.9964399288744099E-2</v>
      </c>
      <c r="I11" s="228">
        <v>7.2438238634440072E-2</v>
      </c>
      <c r="J11" s="228">
        <v>4.3112811603408262E-2</v>
      </c>
      <c r="K11" s="228">
        <v>7.7202643835193374E-2</v>
      </c>
      <c r="L11" s="228">
        <v>8.2020715767267063E-2</v>
      </c>
      <c r="M11" s="228">
        <v>7.7290575485920832E-2</v>
      </c>
      <c r="N11" s="228">
        <v>7.1159431617283331E-2</v>
      </c>
      <c r="O11" s="228">
        <v>6.088336160931683E-2</v>
      </c>
      <c r="P11" s="228">
        <v>9.2103302798538025E-2</v>
      </c>
      <c r="Q11" s="228">
        <v>9.749018813472024E-2</v>
      </c>
      <c r="R11" s="228">
        <v>4.3079892583486733E-2</v>
      </c>
      <c r="S11" s="228">
        <v>2.5508367784886351E-2</v>
      </c>
      <c r="T11" s="228">
        <v>2.915438641444968E-2</v>
      </c>
      <c r="U11" s="228">
        <v>3.1490425659790232E-2</v>
      </c>
      <c r="V11" s="228">
        <v>9.4290036972242849E-2</v>
      </c>
      <c r="W11" s="228">
        <v>0.1014929758488944</v>
      </c>
      <c r="DA11" s="69" t="s">
        <v>1141</v>
      </c>
    </row>
    <row r="12" spans="1:105" ht="12" customHeight="1" x14ac:dyDescent="0.25">
      <c r="A12" s="37" t="s">
        <v>162</v>
      </c>
      <c r="B12" s="228">
        <v>0.24136313637751389</v>
      </c>
      <c r="C12" s="228">
        <v>0.20283731866134461</v>
      </c>
      <c r="D12" s="228">
        <v>0.27236480497753562</v>
      </c>
      <c r="E12" s="228">
        <v>0.3150418373561219</v>
      </c>
      <c r="F12" s="228">
        <v>0.73325816760297025</v>
      </c>
      <c r="G12" s="228">
        <v>0.61972223530378501</v>
      </c>
      <c r="H12" s="228">
        <v>0.69596656008857249</v>
      </c>
      <c r="I12" s="228">
        <v>0.73354461142659766</v>
      </c>
      <c r="J12" s="228">
        <v>0.22824984200969439</v>
      </c>
      <c r="K12" s="228">
        <v>0.48752230222350768</v>
      </c>
      <c r="L12" s="228">
        <v>0.34007391730690228</v>
      </c>
      <c r="M12" s="228">
        <v>0.32966987062627812</v>
      </c>
      <c r="N12" s="228">
        <v>0.33845721844136079</v>
      </c>
      <c r="O12" s="228">
        <v>0.32180536074317512</v>
      </c>
      <c r="P12" s="228">
        <v>0.91983029374738801</v>
      </c>
      <c r="Q12" s="228">
        <v>1.224435018083345</v>
      </c>
      <c r="R12" s="228">
        <v>0.53911237395909573</v>
      </c>
      <c r="S12" s="228">
        <v>0.18389293219132549</v>
      </c>
      <c r="T12" s="228">
        <v>0.28218434364174522</v>
      </c>
      <c r="U12" s="228">
        <v>0.34310286860126638</v>
      </c>
      <c r="V12" s="228">
        <v>1.051375154939044</v>
      </c>
      <c r="W12" s="228">
        <v>1.3400101448377959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13.997656243990139</v>
      </c>
      <c r="C15" s="228">
        <v>14.301402895127231</v>
      </c>
      <c r="D15" s="228">
        <v>13.82489231256727</v>
      </c>
      <c r="E15" s="228">
        <v>18.37517783857583</v>
      </c>
      <c r="F15" s="228">
        <v>19.248388946476709</v>
      </c>
      <c r="G15" s="228">
        <v>17.973222761075121</v>
      </c>
      <c r="H15" s="228">
        <v>17.04637431876937</v>
      </c>
      <c r="I15" s="228">
        <v>16.63417547603099</v>
      </c>
      <c r="J15" s="228">
        <v>16.800726176404371</v>
      </c>
      <c r="K15" s="228">
        <v>12.052575928062231</v>
      </c>
      <c r="L15" s="228">
        <v>13.1750310559694</v>
      </c>
      <c r="M15" s="228">
        <v>12.773678852850169</v>
      </c>
      <c r="N15" s="228">
        <v>13.00627094986403</v>
      </c>
      <c r="O15" s="228">
        <v>13.675740380878199</v>
      </c>
      <c r="P15" s="228">
        <v>13.5765145337205</v>
      </c>
      <c r="Q15" s="228">
        <v>13.29913802915069</v>
      </c>
      <c r="R15" s="228">
        <v>14.924956525761131</v>
      </c>
      <c r="S15" s="228">
        <v>15.513848183494391</v>
      </c>
      <c r="T15" s="228">
        <v>15.100521275441871</v>
      </c>
      <c r="U15" s="228">
        <v>14.544950932097329</v>
      </c>
      <c r="V15" s="228">
        <v>12.566769867334809</v>
      </c>
      <c r="W15" s="228">
        <v>11.727172555962721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2341.6619088564062</v>
      </c>
      <c r="C16" s="316">
        <f>CHI_fec!C16</f>
        <v>2505.737145313843</v>
      </c>
      <c r="D16" s="316">
        <f>CHI_fec!D16</f>
        <v>2621.6012037833189</v>
      </c>
      <c r="E16" s="316">
        <f>CHI_fec!E16</f>
        <v>1742.13241616509</v>
      </c>
      <c r="F16" s="316">
        <f>CHI_fec!F16</f>
        <v>1611.170851246776</v>
      </c>
      <c r="G16" s="316">
        <f>CHI_fec!G16</f>
        <v>1706.4392949269129</v>
      </c>
      <c r="H16" s="316">
        <f>CHI_fec!H16</f>
        <v>1549.571883061049</v>
      </c>
      <c r="I16" s="316">
        <f>CHI_fec!I16</f>
        <v>1551.1863284608769</v>
      </c>
      <c r="J16" s="316">
        <f>CHI_fec!J16</f>
        <v>1395.183404987102</v>
      </c>
      <c r="K16" s="316">
        <f>CHI_fec!K16</f>
        <v>1173.2521926053309</v>
      </c>
      <c r="L16" s="316">
        <f>CHI_fec!L16</f>
        <v>1566.697506448839</v>
      </c>
      <c r="M16" s="316">
        <f>CHI_fec!M16</f>
        <v>1460.8926913155631</v>
      </c>
      <c r="N16" s="316">
        <f>CHI_fec!N16</f>
        <v>1397.3951848667241</v>
      </c>
      <c r="O16" s="316">
        <f>CHI_fec!O16</f>
        <v>1613.736629406706</v>
      </c>
      <c r="P16" s="316">
        <f>CHI_fec!P16</f>
        <v>1514.800515907137</v>
      </c>
      <c r="Q16" s="316">
        <f>CHI_fec!Q16</f>
        <v>1290.60834049871</v>
      </c>
      <c r="R16" s="316">
        <f>CHI_fec!R16</f>
        <v>1649.792347377472</v>
      </c>
      <c r="S16" s="316">
        <f>CHI_fec!S16</f>
        <v>1768.3578675838339</v>
      </c>
      <c r="T16" s="316">
        <f>CHI_fec!T16</f>
        <v>1699.6294067067929</v>
      </c>
      <c r="U16" s="316">
        <f>CHI_fec!U16</f>
        <v>1806.816938950989</v>
      </c>
      <c r="V16" s="316">
        <f>CHI_fec!V16</f>
        <v>1286.380309544282</v>
      </c>
      <c r="W16" s="316">
        <f>CHI_fec!W16</f>
        <v>1773.4588993981081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14.407222699914019</v>
      </c>
      <c r="C18" s="317">
        <f>CHI_fec!C18</f>
        <v>212.7830610490112</v>
      </c>
      <c r="D18" s="317">
        <f>CHI_fec!D18</f>
        <v>294.79312123817709</v>
      </c>
      <c r="E18" s="317">
        <f>CHI_fec!E18</f>
        <v>264.87050730868441</v>
      </c>
      <c r="F18" s="317">
        <f>CHI_fec!F18</f>
        <v>262.65408426483231</v>
      </c>
      <c r="G18" s="317">
        <f>CHI_fec!G18</f>
        <v>350.20541702493551</v>
      </c>
      <c r="H18" s="317">
        <f>CHI_fec!H18</f>
        <v>376.80326741186582</v>
      </c>
      <c r="I18" s="317">
        <f>CHI_fec!I18</f>
        <v>398.96818572656917</v>
      </c>
      <c r="J18" s="317">
        <f>CHI_fec!J18</f>
        <v>362.39613069647459</v>
      </c>
      <c r="K18" s="317">
        <f>CHI_fec!K18</f>
        <v>325.82398968185731</v>
      </c>
      <c r="L18" s="317">
        <f>CHI_fec!L18</f>
        <v>370.15382631126403</v>
      </c>
      <c r="M18" s="317">
        <f>CHI_fec!M18</f>
        <v>393.42699914015469</v>
      </c>
      <c r="N18" s="317">
        <f>CHI_fec!N18</f>
        <v>380.1280309544282</v>
      </c>
      <c r="O18" s="317">
        <f>CHI_fec!O18</f>
        <v>342.44772141014607</v>
      </c>
      <c r="P18" s="317">
        <f>CHI_fec!P18</f>
        <v>379.01977644024072</v>
      </c>
      <c r="Q18" s="317">
        <f>CHI_fec!Q18</f>
        <v>291.46844368013751</v>
      </c>
      <c r="R18" s="317">
        <f>CHI_fec!R18</f>
        <v>407.83413585554598</v>
      </c>
      <c r="S18" s="317">
        <f>CHI_fec!S18</f>
        <v>507.61994840928628</v>
      </c>
      <c r="T18" s="317">
        <f>CHI_fec!T18</f>
        <v>486.56147893379188</v>
      </c>
      <c r="U18" s="317">
        <f>CHI_fec!U18</f>
        <v>487.66981943250221</v>
      </c>
      <c r="V18" s="317">
        <f>CHI_fec!V18</f>
        <v>165.8720550300946</v>
      </c>
      <c r="W18" s="317">
        <f>CHI_fec!W18</f>
        <v>441.05081685296648</v>
      </c>
      <c r="DA18" s="137"/>
    </row>
    <row r="19" spans="1:105" ht="12" customHeight="1" x14ac:dyDescent="0.25">
      <c r="A19" s="135" t="s">
        <v>33</v>
      </c>
      <c r="B19" s="317">
        <f>CHI_fec!B19</f>
        <v>465.45331040412719</v>
      </c>
      <c r="C19" s="317">
        <f>CHI_fec!C19</f>
        <v>541.14600171969039</v>
      </c>
      <c r="D19" s="317">
        <f>CHI_fec!D19</f>
        <v>682.36362854686149</v>
      </c>
      <c r="E19" s="317">
        <f>CHI_fec!E19</f>
        <v>390.89045571797072</v>
      </c>
      <c r="F19" s="317">
        <f>CHI_fec!F19</f>
        <v>427.04213241616509</v>
      </c>
      <c r="G19" s="317">
        <f>CHI_fec!G19</f>
        <v>539.95408426483232</v>
      </c>
      <c r="H19" s="317">
        <f>CHI_fec!H19</f>
        <v>649.83946689595871</v>
      </c>
      <c r="I19" s="317">
        <f>CHI_fec!I19</f>
        <v>707.94092863284595</v>
      </c>
      <c r="J19" s="317">
        <f>CHI_fec!J19</f>
        <v>645.90464316423038</v>
      </c>
      <c r="K19" s="317">
        <f>CHI_fec!K19</f>
        <v>316.31848667239888</v>
      </c>
      <c r="L19" s="317">
        <f>CHI_fec!L19</f>
        <v>563.1386930352536</v>
      </c>
      <c r="M19" s="317">
        <f>CHI_fec!M19</f>
        <v>650.8539982803095</v>
      </c>
      <c r="N19" s="317">
        <f>CHI_fec!N19</f>
        <v>538.82777300085979</v>
      </c>
      <c r="O19" s="317">
        <f>CHI_fec!O19</f>
        <v>794.76268271711092</v>
      </c>
      <c r="P19" s="317">
        <f>CHI_fec!P19</f>
        <v>702.5668099742046</v>
      </c>
      <c r="Q19" s="317">
        <f>CHI_fec!Q19</f>
        <v>647.17893379191742</v>
      </c>
      <c r="R19" s="317">
        <f>CHI_fec!R19</f>
        <v>891.3419604471195</v>
      </c>
      <c r="S19" s="317">
        <f>CHI_fec!S19</f>
        <v>705.74075666380043</v>
      </c>
      <c r="T19" s="317">
        <f>CHI_fec!T19</f>
        <v>561.02347377472051</v>
      </c>
      <c r="U19" s="317">
        <f>CHI_fec!U19</f>
        <v>632.12622527944961</v>
      </c>
      <c r="V19" s="317">
        <f>CHI_fec!V19</f>
        <v>598.41031814273424</v>
      </c>
      <c r="W19" s="317">
        <f>CHI_fec!W19</f>
        <v>626.87059329320721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34.737747205503013</v>
      </c>
      <c r="C21" s="317">
        <f>CHI_fec!C21</f>
        <v>60.791057609630258</v>
      </c>
      <c r="D21" s="317">
        <f>CHI_fec!D21</f>
        <v>71.405331040412719</v>
      </c>
      <c r="E21" s="317">
        <f>CHI_fec!E21</f>
        <v>51.141702493551158</v>
      </c>
      <c r="F21" s="317">
        <f>CHI_fec!F21</f>
        <v>21.228632846087699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25">
      <c r="A23" s="135" t="s">
        <v>84</v>
      </c>
      <c r="B23" s="317">
        <f>CHI_fec!B23</f>
        <v>1827.063628546862</v>
      </c>
      <c r="C23" s="317">
        <f>CHI_fec!C23</f>
        <v>1691.017024935511</v>
      </c>
      <c r="D23" s="317">
        <f>CHI_fec!D23</f>
        <v>1573.039122957867</v>
      </c>
      <c r="E23" s="317">
        <f>CHI_fec!E23</f>
        <v>1035.229750644884</v>
      </c>
      <c r="F23" s="317">
        <f>CHI_fec!F23</f>
        <v>900.24600171969053</v>
      </c>
      <c r="G23" s="317">
        <f>CHI_fec!G23</f>
        <v>816.27979363714519</v>
      </c>
      <c r="H23" s="317">
        <f>CHI_fec!H23</f>
        <v>522.92914875322447</v>
      </c>
      <c r="I23" s="317">
        <f>CHI_fec!I23</f>
        <v>444.27721410146171</v>
      </c>
      <c r="J23" s="317">
        <f>CHI_fec!J23</f>
        <v>386.8826311263972</v>
      </c>
      <c r="K23" s="317">
        <f>CHI_fec!K23</f>
        <v>426.20859845227852</v>
      </c>
      <c r="L23" s="317">
        <f>CHI_fec!L23</f>
        <v>526.11779879621668</v>
      </c>
      <c r="M23" s="317">
        <f>CHI_fec!M23</f>
        <v>319.92209802235601</v>
      </c>
      <c r="N23" s="317">
        <f>CHI_fec!N23</f>
        <v>382.63112639724852</v>
      </c>
      <c r="O23" s="317">
        <f>CHI_fec!O23</f>
        <v>382.63112639724852</v>
      </c>
      <c r="P23" s="317">
        <f>CHI_fec!P23</f>
        <v>342.24230438521062</v>
      </c>
      <c r="Q23" s="317">
        <f>CHI_fec!Q23</f>
        <v>254.02459157351669</v>
      </c>
      <c r="R23" s="317">
        <f>CHI_fec!R23</f>
        <v>255.08744625967319</v>
      </c>
      <c r="S23" s="317">
        <f>CHI_fec!S23</f>
        <v>308.83490971625099</v>
      </c>
      <c r="T23" s="317">
        <f>CHI_fec!T23</f>
        <v>306.83809114359411</v>
      </c>
      <c r="U23" s="317">
        <f>CHI_fec!U23</f>
        <v>348.30266552020629</v>
      </c>
      <c r="V23" s="317">
        <f>CHI_fec!V23</f>
        <v>147.38383490971631</v>
      </c>
      <c r="W23" s="317">
        <f>CHI_fec!W23</f>
        <v>347.41324161650903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104.90111779879619</v>
      </c>
      <c r="L24" s="317">
        <f>CHI_fec!L24</f>
        <v>107.28718830610489</v>
      </c>
      <c r="M24" s="317">
        <f>CHI_fec!M24</f>
        <v>96.689595872742899</v>
      </c>
      <c r="N24" s="317">
        <f>CHI_fec!N24</f>
        <v>95.808254514187439</v>
      </c>
      <c r="O24" s="317">
        <f>CHI_fec!O24</f>
        <v>93.895098882201196</v>
      </c>
      <c r="P24" s="317">
        <f>CHI_fec!P24</f>
        <v>90.971625107480648</v>
      </c>
      <c r="Q24" s="317">
        <f>CHI_fec!Q24</f>
        <v>97.936371453138435</v>
      </c>
      <c r="R24" s="317">
        <f>CHI_fec!R24</f>
        <v>95.52880481513327</v>
      </c>
      <c r="S24" s="317">
        <f>CHI_fec!S24</f>
        <v>246.16225279449699</v>
      </c>
      <c r="T24" s="317">
        <f>CHI_fec!T24</f>
        <v>345.20636285468612</v>
      </c>
      <c r="U24" s="317">
        <f>CHI_fec!U24</f>
        <v>338.71822871883057</v>
      </c>
      <c r="V24" s="317">
        <f>CHI_fec!V24</f>
        <v>374.7141014617369</v>
      </c>
      <c r="W24" s="317">
        <f>CHI_fec!W24</f>
        <v>358.12424763542549</v>
      </c>
      <c r="DA24" s="137"/>
    </row>
    <row r="25" spans="1:105" ht="12" customHeight="1" x14ac:dyDescent="0.25">
      <c r="A25" s="57" t="s">
        <v>1000</v>
      </c>
      <c r="B25" s="296">
        <v>60.302567119510563</v>
      </c>
      <c r="C25" s="296">
        <v>58.080354323912587</v>
      </c>
      <c r="D25" s="296">
        <v>62.313434207146763</v>
      </c>
      <c r="E25" s="296">
        <v>84.006249206719261</v>
      </c>
      <c r="F25" s="296">
        <v>109.2711559810022</v>
      </c>
      <c r="G25" s="296">
        <v>93.210835573064259</v>
      </c>
      <c r="H25" s="296">
        <v>90.686757157790865</v>
      </c>
      <c r="I25" s="296">
        <v>89.143720930207706</v>
      </c>
      <c r="J25" s="296">
        <v>63.664831924750693</v>
      </c>
      <c r="K25" s="296">
        <v>65.903765165926458</v>
      </c>
      <c r="L25" s="296">
        <v>61.524309034662252</v>
      </c>
      <c r="M25" s="296">
        <v>59.825515428452732</v>
      </c>
      <c r="N25" s="296">
        <v>59.680434493092989</v>
      </c>
      <c r="O25" s="296">
        <v>59.883301901444973</v>
      </c>
      <c r="P25" s="296">
        <v>84.004749291687304</v>
      </c>
      <c r="Q25" s="296">
        <v>93.834491813262602</v>
      </c>
      <c r="R25" s="296">
        <v>74.418809435639005</v>
      </c>
      <c r="S25" s="296">
        <v>57.246656098568749</v>
      </c>
      <c r="T25" s="296">
        <v>61.938957381902732</v>
      </c>
      <c r="U25" s="296">
        <v>64.760857621804348</v>
      </c>
      <c r="V25" s="296">
        <v>122.80086351811821</v>
      </c>
      <c r="W25" s="296">
        <v>130.75537893989431</v>
      </c>
      <c r="DA25" s="70" t="s">
        <v>1146</v>
      </c>
    </row>
    <row r="26" spans="1:105" ht="12" customHeight="1" x14ac:dyDescent="0.25">
      <c r="A26" s="46" t="s">
        <v>30</v>
      </c>
      <c r="B26" s="231">
        <v>0.87854438484037867</v>
      </c>
      <c r="C26" s="231">
        <v>2.9014507152853448</v>
      </c>
      <c r="D26" s="231">
        <v>2.1768230618267599</v>
      </c>
      <c r="E26" s="231">
        <v>3.3701024685866479</v>
      </c>
      <c r="F26" s="231">
        <v>2.8329977884493398</v>
      </c>
      <c r="G26" s="231">
        <v>1.9283801135431931</v>
      </c>
      <c r="H26" s="231">
        <v>2.4547513749026311</v>
      </c>
      <c r="I26" s="231">
        <v>1.8011679735047099</v>
      </c>
      <c r="J26" s="231">
        <v>2.3707838800449448</v>
      </c>
      <c r="K26" s="231">
        <v>2.4499676870734111</v>
      </c>
      <c r="L26" s="231">
        <v>2.113390580834158</v>
      </c>
      <c r="M26" s="231">
        <v>2.322962092009409</v>
      </c>
      <c r="N26" s="231">
        <v>1.6870200076994499</v>
      </c>
      <c r="O26" s="231">
        <v>2.1880023118164562</v>
      </c>
      <c r="P26" s="231">
        <v>1.497804085665049</v>
      </c>
      <c r="Q26" s="231">
        <v>0.92137039081315464</v>
      </c>
      <c r="R26" s="231">
        <v>0.91443498458944072</v>
      </c>
      <c r="S26" s="231">
        <v>1.10862678550892</v>
      </c>
      <c r="T26" s="231">
        <v>1.0737342122172371</v>
      </c>
      <c r="U26" s="231">
        <v>1.0999284733412671</v>
      </c>
      <c r="V26" s="231">
        <v>0.74067338084229317</v>
      </c>
      <c r="W26" s="231">
        <v>0.25166178932940031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14.410666189205941</v>
      </c>
      <c r="H28" s="231">
        <v>8.3940920354435367</v>
      </c>
      <c r="I28" s="231">
        <v>8.2320473817086093</v>
      </c>
      <c r="J28" s="231">
        <v>11.494131087279239</v>
      </c>
      <c r="K28" s="231">
        <v>10.733254844893199</v>
      </c>
      <c r="L28" s="231">
        <v>5.625223027889958</v>
      </c>
      <c r="M28" s="231">
        <v>7.1444802734942776</v>
      </c>
      <c r="N28" s="231">
        <v>6.9460897989038539</v>
      </c>
      <c r="O28" s="231">
        <v>6.096095812219577</v>
      </c>
      <c r="P28" s="231">
        <v>6.6024488022163803</v>
      </c>
      <c r="Q28" s="231">
        <v>11.103696851222431</v>
      </c>
      <c r="R28" s="231">
        <v>7.0580496749720618</v>
      </c>
      <c r="S28" s="231">
        <v>9.6663922775959872</v>
      </c>
      <c r="T28" s="231">
        <v>10.757365328015171</v>
      </c>
      <c r="U28" s="231">
        <v>12.47153165509263</v>
      </c>
      <c r="V28" s="231">
        <v>5.7821909753517504</v>
      </c>
      <c r="W28" s="231">
        <v>5.7236725894584506</v>
      </c>
      <c r="DA28" s="73" t="s">
        <v>1149</v>
      </c>
    </row>
    <row r="29" spans="1:105" ht="12" customHeight="1" x14ac:dyDescent="0.25">
      <c r="A29" s="46" t="s">
        <v>160</v>
      </c>
      <c r="B29" s="231">
        <v>7.9291606733303812</v>
      </c>
      <c r="C29" s="231">
        <v>5.5572225325884999</v>
      </c>
      <c r="D29" s="231">
        <v>8.3066426649923635</v>
      </c>
      <c r="E29" s="231">
        <v>15.185029351623429</v>
      </c>
      <c r="F29" s="231">
        <v>14.215115115675051</v>
      </c>
      <c r="G29" s="231">
        <v>7.0406786966352346</v>
      </c>
      <c r="H29" s="231">
        <v>7.6574400818857056</v>
      </c>
      <c r="I29" s="231">
        <v>6.2240368072027321</v>
      </c>
      <c r="J29" s="231">
        <v>6.596103071629333</v>
      </c>
      <c r="K29" s="231">
        <v>6.0246887988901916</v>
      </c>
      <c r="L29" s="231">
        <v>8.853798322385126</v>
      </c>
      <c r="M29" s="231">
        <v>8.1307644317272967</v>
      </c>
      <c r="N29" s="231">
        <v>7.711343440656214</v>
      </c>
      <c r="O29" s="231">
        <v>7.345990445235878</v>
      </c>
      <c r="P29" s="231">
        <v>6.5171375002040817</v>
      </c>
      <c r="Q29" s="231">
        <v>5.5114210872668092</v>
      </c>
      <c r="R29" s="231">
        <v>4.1645982359641742</v>
      </c>
      <c r="S29" s="231">
        <v>4.099551069351409</v>
      </c>
      <c r="T29" s="231">
        <v>3.562311714781782</v>
      </c>
      <c r="U29" s="231">
        <v>3.6297999063131292</v>
      </c>
      <c r="V29" s="231">
        <v>2.533808799351676</v>
      </c>
      <c r="W29" s="231">
        <v>2.126393173613077</v>
      </c>
      <c r="DA29" s="73" t="s">
        <v>1150</v>
      </c>
    </row>
    <row r="30" spans="1:105" ht="12" customHeight="1" x14ac:dyDescent="0.25">
      <c r="A30" s="46" t="s">
        <v>70</v>
      </c>
      <c r="B30" s="231">
        <v>18.313359267822531</v>
      </c>
      <c r="C30" s="231">
        <v>17.64881215411668</v>
      </c>
      <c r="D30" s="231">
        <v>15.513215883388529</v>
      </c>
      <c r="E30" s="231">
        <v>30.021442549107039</v>
      </c>
      <c r="F30" s="231">
        <v>39.884090273241583</v>
      </c>
      <c r="G30" s="231">
        <v>9.8091752367641103</v>
      </c>
      <c r="H30" s="231">
        <v>9.0589133913857953</v>
      </c>
      <c r="I30" s="231">
        <v>7.9537510762712564</v>
      </c>
      <c r="J30" s="231">
        <v>6.4750326708697523</v>
      </c>
      <c r="K30" s="231">
        <v>7.1289153491519297</v>
      </c>
      <c r="L30" s="231">
        <v>6.1899868756050536</v>
      </c>
      <c r="M30" s="231">
        <v>5.3619924495293567</v>
      </c>
      <c r="N30" s="231">
        <v>5.066866555723875</v>
      </c>
      <c r="O30" s="231">
        <v>4.2311348496722614</v>
      </c>
      <c r="P30" s="231">
        <v>3.06944501566994</v>
      </c>
      <c r="Q30" s="231">
        <v>3.8888810183699531</v>
      </c>
      <c r="R30" s="231">
        <v>3.322831673557189</v>
      </c>
      <c r="S30" s="231">
        <v>2.0911386016715001</v>
      </c>
      <c r="T30" s="231">
        <v>2.1313607923744891</v>
      </c>
      <c r="U30" s="231">
        <v>2.5766533507423341</v>
      </c>
      <c r="V30" s="231">
        <v>4.2494311436012024</v>
      </c>
      <c r="W30" s="231">
        <v>2.365965778790418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0.90825451090784537</v>
      </c>
      <c r="H31" s="231">
        <v>0</v>
      </c>
      <c r="I31" s="231">
        <v>8.0075968640727566E-3</v>
      </c>
      <c r="J31" s="231">
        <v>8.1758244645407253E-3</v>
      </c>
      <c r="K31" s="231">
        <v>1.7415967413885371E-2</v>
      </c>
      <c r="L31" s="231">
        <v>3.481522429676046E-3</v>
      </c>
      <c r="M31" s="231">
        <v>0</v>
      </c>
      <c r="N31" s="231">
        <v>4.887856960199146E-4</v>
      </c>
      <c r="O31" s="231">
        <v>4.776421486375736E-3</v>
      </c>
      <c r="P31" s="231">
        <v>2.234106247678776E-3</v>
      </c>
      <c r="Q31" s="231">
        <v>0</v>
      </c>
      <c r="R31" s="231">
        <v>3.8709105724474422</v>
      </c>
      <c r="S31" s="231">
        <v>4.2818488066789344</v>
      </c>
      <c r="T31" s="231">
        <v>4.3633577548657376</v>
      </c>
      <c r="U31" s="231">
        <v>8.0776059954519152E-3</v>
      </c>
      <c r="V31" s="231">
        <v>7.4552777929802394E-3</v>
      </c>
      <c r="W31" s="231">
        <v>5.8135730362927716E-3</v>
      </c>
      <c r="DA31" s="73" t="s">
        <v>1152</v>
      </c>
    </row>
    <row r="32" spans="1:105" ht="12" customHeight="1" x14ac:dyDescent="0.25">
      <c r="A32" s="46" t="s">
        <v>162</v>
      </c>
      <c r="B32" s="231">
        <v>26.76282737664237</v>
      </c>
      <c r="C32" s="231">
        <v>24.24899471003048</v>
      </c>
      <c r="D32" s="231">
        <v>27.917865118566439</v>
      </c>
      <c r="E32" s="231">
        <v>28.05210604547425</v>
      </c>
      <c r="F32" s="231">
        <v>43.712521441248732</v>
      </c>
      <c r="G32" s="231">
        <v>49.81799072393607</v>
      </c>
      <c r="H32" s="231">
        <v>56.604320753565169</v>
      </c>
      <c r="I32" s="231">
        <v>60.225316238519298</v>
      </c>
      <c r="J32" s="231">
        <v>33.36874399762209</v>
      </c>
      <c r="K32" s="231">
        <v>36.353415533967357</v>
      </c>
      <c r="L32" s="231">
        <v>35.077423139614872</v>
      </c>
      <c r="M32" s="231">
        <v>33.138464627426217</v>
      </c>
      <c r="N32" s="231">
        <v>35.046902760540611</v>
      </c>
      <c r="O32" s="231">
        <v>37.101656262355313</v>
      </c>
      <c r="P32" s="231">
        <v>62.192451444144723</v>
      </c>
      <c r="Q32" s="231">
        <v>66.143430269450718</v>
      </c>
      <c r="R32" s="231">
        <v>49.665414730002048</v>
      </c>
      <c r="S32" s="231">
        <v>28.24014718950253</v>
      </c>
      <c r="T32" s="231">
        <v>32.859447825369443</v>
      </c>
      <c r="U32" s="231">
        <v>37.603564024117972</v>
      </c>
      <c r="V32" s="231">
        <v>26.996908301079841</v>
      </c>
      <c r="W32" s="231">
        <v>26.758181998826601</v>
      </c>
      <c r="DA32" s="73" t="s">
        <v>1153</v>
      </c>
    </row>
    <row r="33" spans="1:105" ht="12" customHeight="1" x14ac:dyDescent="0.25">
      <c r="A33" s="46" t="s">
        <v>36</v>
      </c>
      <c r="B33" s="231">
        <v>6.7020914629200581E-2</v>
      </c>
      <c r="C33" s="231">
        <v>6.649991453976796E-2</v>
      </c>
      <c r="D33" s="231">
        <v>5.4019068344831521E-2</v>
      </c>
      <c r="E33" s="231">
        <v>5.6305642709951448E-2</v>
      </c>
      <c r="F33" s="231">
        <v>0.27398388099562421</v>
      </c>
      <c r="G33" s="231">
        <v>1.1373680744698831</v>
      </c>
      <c r="H33" s="231">
        <v>1.0635996189773591</v>
      </c>
      <c r="I33" s="231">
        <v>0.1017727917642276</v>
      </c>
      <c r="J33" s="231">
        <v>6.9273923654824404E-2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6.3516545022456921</v>
      </c>
      <c r="C34" s="231">
        <v>7.6573742973518177</v>
      </c>
      <c r="D34" s="231">
        <v>8.3448684100278321</v>
      </c>
      <c r="E34" s="231">
        <v>7.3212631492179394</v>
      </c>
      <c r="F34" s="231">
        <v>8.352447481391911</v>
      </c>
      <c r="G34" s="231">
        <v>8.1583220276019812</v>
      </c>
      <c r="H34" s="231">
        <v>5.4536399016306687</v>
      </c>
      <c r="I34" s="231">
        <v>4.5976210643727979</v>
      </c>
      <c r="J34" s="231">
        <v>3.2825874691859469</v>
      </c>
      <c r="K34" s="231">
        <v>3.1961069845364758</v>
      </c>
      <c r="L34" s="231">
        <v>3.661005565903404</v>
      </c>
      <c r="M34" s="231">
        <v>3.7268515542661582</v>
      </c>
      <c r="N34" s="231">
        <v>3.2217231438729681</v>
      </c>
      <c r="O34" s="231">
        <v>2.9156457986591162</v>
      </c>
      <c r="P34" s="231">
        <v>4.1232283375394552</v>
      </c>
      <c r="Q34" s="231">
        <v>6.2656921961395406</v>
      </c>
      <c r="R34" s="231">
        <v>5.4225695641066478</v>
      </c>
      <c r="S34" s="231">
        <v>7.7589513682594742</v>
      </c>
      <c r="T34" s="231">
        <v>7.1913797542788673</v>
      </c>
      <c r="U34" s="231">
        <v>7.3713026062015699</v>
      </c>
      <c r="V34" s="231">
        <v>18.301638001944049</v>
      </c>
      <c r="W34" s="231">
        <v>20.296239596861749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64.188757638154371</v>
      </c>
      <c r="W35" s="231">
        <v>73.22745043997827</v>
      </c>
      <c r="DA35" s="73" t="s">
        <v>1156</v>
      </c>
    </row>
    <row r="36" spans="1:105" ht="12" customHeight="1" x14ac:dyDescent="0.25">
      <c r="A36" s="57" t="s">
        <v>1012</v>
      </c>
      <c r="B36" s="263">
        <v>43.399688352053801</v>
      </c>
      <c r="C36" s="263">
        <v>44.295659695552096</v>
      </c>
      <c r="D36" s="263">
        <v>43.259409443457898</v>
      </c>
      <c r="E36" s="263">
        <v>55.160252020601277</v>
      </c>
      <c r="F36" s="263">
        <v>59.481405658960362</v>
      </c>
      <c r="G36" s="263">
        <v>56.483076226593433</v>
      </c>
      <c r="H36" s="263">
        <v>54.200798027855853</v>
      </c>
      <c r="I36" s="263">
        <v>53.082853050611071</v>
      </c>
      <c r="J36" s="263">
        <v>51.939145527870089</v>
      </c>
      <c r="K36" s="263">
        <v>37.940679575180447</v>
      </c>
      <c r="L36" s="263">
        <v>41.244717129463147</v>
      </c>
      <c r="M36" s="263">
        <v>39.786654560064783</v>
      </c>
      <c r="N36" s="263">
        <v>40.327663487078958</v>
      </c>
      <c r="O36" s="263">
        <v>42.534760248213189</v>
      </c>
      <c r="P36" s="263">
        <v>45.423931517921893</v>
      </c>
      <c r="Q36" s="263">
        <v>46.683690196582589</v>
      </c>
      <c r="R36" s="263">
        <v>47.884673751062053</v>
      </c>
      <c r="S36" s="263">
        <v>50.467060451021922</v>
      </c>
      <c r="T36" s="263">
        <v>48.055836611513577</v>
      </c>
      <c r="U36" s="263">
        <v>45.926126788716559</v>
      </c>
      <c r="V36" s="263">
        <v>48.021396612192163</v>
      </c>
      <c r="W36" s="263">
        <v>48.211709059188522</v>
      </c>
      <c r="DA36" s="70" t="s">
        <v>1157</v>
      </c>
    </row>
    <row r="37" spans="1:105" ht="12" customHeight="1" x14ac:dyDescent="0.25">
      <c r="A37" s="60" t="s">
        <v>1014</v>
      </c>
      <c r="B37" s="264">
        <v>11.21820530594985</v>
      </c>
      <c r="C37" s="264">
        <v>10.11924256438385</v>
      </c>
      <c r="D37" s="264">
        <v>11.95375391727875</v>
      </c>
      <c r="E37" s="264">
        <v>17.638632010293041</v>
      </c>
      <c r="F37" s="264">
        <v>27.865292970114421</v>
      </c>
      <c r="G37" s="264">
        <v>20.647117647049519</v>
      </c>
      <c r="H37" s="264">
        <v>20.511291754272371</v>
      </c>
      <c r="I37" s="264">
        <v>20.318480671282959</v>
      </c>
      <c r="J37" s="264">
        <v>10.257568006918801</v>
      </c>
      <c r="K37" s="264">
        <v>15.615121943215479</v>
      </c>
      <c r="L37" s="264">
        <v>12.330407938569101</v>
      </c>
      <c r="M37" s="264">
        <v>12.11109055147304</v>
      </c>
      <c r="N37" s="264">
        <v>11.925982146382999</v>
      </c>
      <c r="O37" s="264">
        <v>11.30326472374497</v>
      </c>
      <c r="P37" s="264">
        <v>21.161893009304801</v>
      </c>
      <c r="Q37" s="264">
        <v>25.674936652091741</v>
      </c>
      <c r="R37" s="264">
        <v>15.41335681793656</v>
      </c>
      <c r="S37" s="264">
        <v>8.0618674480850956</v>
      </c>
      <c r="T37" s="264">
        <v>10.72817006248696</v>
      </c>
      <c r="U37" s="264">
        <v>12.162563007483779</v>
      </c>
      <c r="V37" s="264">
        <v>26.70723560772457</v>
      </c>
      <c r="W37" s="264">
        <v>29.663152684106759</v>
      </c>
      <c r="DA37" s="72" t="s">
        <v>1158</v>
      </c>
    </row>
    <row r="38" spans="1:105" ht="12" customHeight="1" x14ac:dyDescent="0.25">
      <c r="A38" s="59" t="s">
        <v>30</v>
      </c>
      <c r="B38" s="232">
        <v>0.1842188131874877</v>
      </c>
      <c r="C38" s="232">
        <v>0.58654022952725215</v>
      </c>
      <c r="D38" s="232">
        <v>0.48633279014173109</v>
      </c>
      <c r="E38" s="232">
        <v>0.78158549357329454</v>
      </c>
      <c r="F38" s="232">
        <v>0.78939062830105067</v>
      </c>
      <c r="G38" s="232">
        <v>0.48370121579343039</v>
      </c>
      <c r="H38" s="232">
        <v>0.60323915361925662</v>
      </c>
      <c r="I38" s="232">
        <v>0.43700139916487207</v>
      </c>
      <c r="J38" s="232">
        <v>0.40687338260898792</v>
      </c>
      <c r="K38" s="232">
        <v>0.61547817491852286</v>
      </c>
      <c r="L38" s="232">
        <v>0.45474420953224209</v>
      </c>
      <c r="M38" s="232">
        <v>0.50634914297814881</v>
      </c>
      <c r="N38" s="232">
        <v>0.35978762253658558</v>
      </c>
      <c r="O38" s="232">
        <v>0.43829879993243193</v>
      </c>
      <c r="P38" s="232">
        <v>0.40035442886546141</v>
      </c>
      <c r="Q38" s="232">
        <v>0.27248378709263271</v>
      </c>
      <c r="R38" s="232">
        <v>0.21777886618098111</v>
      </c>
      <c r="S38" s="232">
        <v>0.19955543053407729</v>
      </c>
      <c r="T38" s="232">
        <v>0.22965382888160879</v>
      </c>
      <c r="U38" s="232">
        <v>0.23338555742100109</v>
      </c>
      <c r="V38" s="232">
        <v>0.49476114972825941</v>
      </c>
      <c r="W38" s="232">
        <v>0.20133867309631409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3.5789954502410781</v>
      </c>
      <c r="H39" s="297">
        <v>2.04243521516814</v>
      </c>
      <c r="I39" s="297">
        <v>1.9775570717628339</v>
      </c>
      <c r="J39" s="297">
        <v>1.953151866367961</v>
      </c>
      <c r="K39" s="297">
        <v>2.6697850403342418</v>
      </c>
      <c r="L39" s="297">
        <v>1.1984494195662769</v>
      </c>
      <c r="M39" s="297">
        <v>1.5419530531788721</v>
      </c>
      <c r="N39" s="297">
        <v>1.466759575572288</v>
      </c>
      <c r="O39" s="297">
        <v>1.209112865928063</v>
      </c>
      <c r="P39" s="297">
        <v>1.747379441273589</v>
      </c>
      <c r="Q39" s="297">
        <v>3.2513712754033901</v>
      </c>
      <c r="R39" s="297">
        <v>1.665695559858436</v>
      </c>
      <c r="S39" s="297">
        <v>1.72280114685247</v>
      </c>
      <c r="T39" s="297">
        <v>2.2859515346296631</v>
      </c>
      <c r="U39" s="297">
        <v>2.63524904086976</v>
      </c>
      <c r="V39" s="297">
        <v>3.8243165952179079</v>
      </c>
      <c r="W39" s="297">
        <v>4.5489904032492108</v>
      </c>
      <c r="DA39" s="122" t="s">
        <v>1160</v>
      </c>
    </row>
    <row r="40" spans="1:105" ht="12" customHeight="1" x14ac:dyDescent="0.25">
      <c r="A40" s="59" t="s">
        <v>160</v>
      </c>
      <c r="B40" s="297">
        <v>1.6155063938600711</v>
      </c>
      <c r="C40" s="297">
        <v>1.0915699840944719</v>
      </c>
      <c r="D40" s="297">
        <v>1.8032134614263691</v>
      </c>
      <c r="E40" s="297">
        <v>3.4218440295798631</v>
      </c>
      <c r="F40" s="297">
        <v>3.8486401107255048</v>
      </c>
      <c r="G40" s="297">
        <v>1.715972211550713</v>
      </c>
      <c r="H40" s="297">
        <v>1.828423554255842</v>
      </c>
      <c r="I40" s="297">
        <v>1.4672764723445431</v>
      </c>
      <c r="J40" s="297">
        <v>1.099932254246387</v>
      </c>
      <c r="K40" s="297">
        <v>1.470612014303025</v>
      </c>
      <c r="L40" s="297">
        <v>1.851092944446622</v>
      </c>
      <c r="M40" s="297">
        <v>1.7220689070946</v>
      </c>
      <c r="N40" s="297">
        <v>1.597964847187324</v>
      </c>
      <c r="O40" s="297">
        <v>1.429828845465607</v>
      </c>
      <c r="P40" s="297">
        <v>1.692613110149797</v>
      </c>
      <c r="Q40" s="297">
        <v>1.5837302014861561</v>
      </c>
      <c r="R40" s="297">
        <v>0.96383998026104112</v>
      </c>
      <c r="S40" s="297">
        <v>0.7170107623962968</v>
      </c>
      <c r="T40" s="297">
        <v>0.7423689212999689</v>
      </c>
      <c r="U40" s="297">
        <v>0.75172336408719043</v>
      </c>
      <c r="V40" s="297">
        <v>1.644575755173219</v>
      </c>
      <c r="W40" s="297">
        <v>1.6573763123348371</v>
      </c>
      <c r="DA40" s="122" t="s">
        <v>1161</v>
      </c>
    </row>
    <row r="41" spans="1:105" ht="12" customHeight="1" x14ac:dyDescent="0.25">
      <c r="A41" s="59" t="s">
        <v>70</v>
      </c>
      <c r="B41" s="297">
        <v>3.8486825300869829</v>
      </c>
      <c r="C41" s="297">
        <v>3.575789031941603</v>
      </c>
      <c r="D41" s="297">
        <v>3.4736500115585538</v>
      </c>
      <c r="E41" s="297">
        <v>6.9781249428725056</v>
      </c>
      <c r="F41" s="297">
        <v>11.13830796387397</v>
      </c>
      <c r="G41" s="297">
        <v>2.465987258424081</v>
      </c>
      <c r="H41" s="297">
        <v>2.231166178193158</v>
      </c>
      <c r="I41" s="297">
        <v>1.934079878338423</v>
      </c>
      <c r="J41" s="297">
        <v>1.113738104065866</v>
      </c>
      <c r="K41" s="297">
        <v>1.794938442566127</v>
      </c>
      <c r="L41" s="297">
        <v>1.3349067798114569</v>
      </c>
      <c r="M41" s="297">
        <v>1.171407377919212</v>
      </c>
      <c r="N41" s="297">
        <v>1.083026921508178</v>
      </c>
      <c r="O41" s="297">
        <v>0.84948002715475168</v>
      </c>
      <c r="P41" s="297">
        <v>0.82228673573530964</v>
      </c>
      <c r="Q41" s="297">
        <v>1.1526696847785149</v>
      </c>
      <c r="R41" s="297">
        <v>0.79313121268851938</v>
      </c>
      <c r="S41" s="297">
        <v>0.37725482485048278</v>
      </c>
      <c r="T41" s="297">
        <v>0.45688581235908021</v>
      </c>
      <c r="U41" s="297">
        <v>0.54794797682881624</v>
      </c>
      <c r="V41" s="297">
        <v>2.8449422181736148</v>
      </c>
      <c r="W41" s="297">
        <v>1.897108548785112</v>
      </c>
      <c r="DA41" s="122" t="s">
        <v>1162</v>
      </c>
    </row>
    <row r="42" spans="1:105" ht="12" customHeight="1" x14ac:dyDescent="0.25">
      <c r="A42" s="59" t="s">
        <v>162</v>
      </c>
      <c r="B42" s="297">
        <v>5.5697975688153134</v>
      </c>
      <c r="C42" s="297">
        <v>4.8653433188205186</v>
      </c>
      <c r="D42" s="297">
        <v>6.1905576541520944</v>
      </c>
      <c r="E42" s="297">
        <v>6.4570775442673733</v>
      </c>
      <c r="F42" s="297">
        <v>12.088954267213889</v>
      </c>
      <c r="G42" s="297">
        <v>12.402461511040221</v>
      </c>
      <c r="H42" s="297">
        <v>13.806027653035979</v>
      </c>
      <c r="I42" s="297">
        <v>14.50256584967229</v>
      </c>
      <c r="J42" s="297">
        <v>5.6838723996296032</v>
      </c>
      <c r="K42" s="297">
        <v>9.0643082710935623</v>
      </c>
      <c r="L42" s="297">
        <v>7.4912145852124992</v>
      </c>
      <c r="M42" s="297">
        <v>7.1693120703022037</v>
      </c>
      <c r="N42" s="297">
        <v>7.418443179578623</v>
      </c>
      <c r="O42" s="297">
        <v>7.3765441852641134</v>
      </c>
      <c r="P42" s="297">
        <v>16.499259293280652</v>
      </c>
      <c r="Q42" s="297">
        <v>19.414681703331048</v>
      </c>
      <c r="R42" s="297">
        <v>11.772911198947581</v>
      </c>
      <c r="S42" s="297">
        <v>5.0452452834517674</v>
      </c>
      <c r="T42" s="297">
        <v>7.0133099653166404</v>
      </c>
      <c r="U42" s="297">
        <v>7.9942570682770109</v>
      </c>
      <c r="V42" s="297">
        <v>17.898639889431571</v>
      </c>
      <c r="W42" s="297">
        <v>21.358338746641291</v>
      </c>
      <c r="DA42" s="122" t="s">
        <v>1163</v>
      </c>
    </row>
    <row r="43" spans="1:105" ht="12" customHeight="1" x14ac:dyDescent="0.25">
      <c r="A43" s="60" t="s">
        <v>1021</v>
      </c>
      <c r="B43" s="264">
        <v>32.181483046103949</v>
      </c>
      <c r="C43" s="264">
        <v>34.176417131168257</v>
      </c>
      <c r="D43" s="264">
        <v>31.305655526179152</v>
      </c>
      <c r="E43" s="264">
        <v>37.521620010308247</v>
      </c>
      <c r="F43" s="264">
        <v>31.616112688845931</v>
      </c>
      <c r="G43" s="264">
        <v>35.835958579543913</v>
      </c>
      <c r="H43" s="264">
        <v>33.689506273583483</v>
      </c>
      <c r="I43" s="264">
        <v>32.764372379328108</v>
      </c>
      <c r="J43" s="264">
        <v>41.681577520951294</v>
      </c>
      <c r="K43" s="264">
        <v>22.32555763196498</v>
      </c>
      <c r="L43" s="264">
        <v>28.914309190894048</v>
      </c>
      <c r="M43" s="264">
        <v>27.675564008591749</v>
      </c>
      <c r="N43" s="264">
        <v>28.401681340695969</v>
      </c>
      <c r="O43" s="264">
        <v>31.231495524468219</v>
      </c>
      <c r="P43" s="264">
        <v>24.262038508617081</v>
      </c>
      <c r="Q43" s="264">
        <v>21.008753544490851</v>
      </c>
      <c r="R43" s="264">
        <v>32.471316933125493</v>
      </c>
      <c r="S43" s="264">
        <v>42.405193002936826</v>
      </c>
      <c r="T43" s="264">
        <v>37.327666549026617</v>
      </c>
      <c r="U43" s="264">
        <v>33.763563781232783</v>
      </c>
      <c r="V43" s="264">
        <v>21.314161004467589</v>
      </c>
      <c r="W43" s="264">
        <v>18.548556375081759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16.486913653345461</v>
      </c>
      <c r="C44" s="263">
        <f t="shared" si="1"/>
        <v>16.630133060974735</v>
      </c>
      <c r="D44" s="263">
        <f t="shared" si="1"/>
        <v>16.392256364720879</v>
      </c>
      <c r="E44" s="263">
        <f t="shared" si="1"/>
        <v>22.019340653813899</v>
      </c>
      <c r="F44" s="263">
        <f t="shared" si="1"/>
        <v>23.810388912653185</v>
      </c>
      <c r="G44" s="263">
        <f t="shared" si="1"/>
        <v>21.635507517142997</v>
      </c>
      <c r="H44" s="263">
        <f t="shared" si="1"/>
        <v>20.686696534208423</v>
      </c>
      <c r="I44" s="263">
        <f t="shared" si="1"/>
        <v>20.184841731719384</v>
      </c>
      <c r="J44" s="263">
        <f t="shared" si="1"/>
        <v>19.432913072174024</v>
      </c>
      <c r="K44" s="263">
        <f t="shared" si="1"/>
        <v>14.69509873293765</v>
      </c>
      <c r="L44" s="263">
        <f t="shared" si="1"/>
        <v>15.766102369077384</v>
      </c>
      <c r="M44" s="263">
        <f t="shared" si="1"/>
        <v>15.277290262141518</v>
      </c>
      <c r="N44" s="263">
        <f t="shared" si="1"/>
        <v>15.511580405416023</v>
      </c>
      <c r="O44" s="263">
        <f t="shared" si="1"/>
        <v>16.180607503649703</v>
      </c>
      <c r="P44" s="263">
        <f t="shared" si="1"/>
        <v>17.034608311727894</v>
      </c>
      <c r="Q44" s="263">
        <f t="shared" si="1"/>
        <v>17.161559706009591</v>
      </c>
      <c r="R44" s="263">
        <f t="shared" si="1"/>
        <v>17.837887610632652</v>
      </c>
      <c r="S44" s="263">
        <f t="shared" si="1"/>
        <v>17.810083689538711</v>
      </c>
      <c r="T44" s="263">
        <f t="shared" si="1"/>
        <v>17.537900747601967</v>
      </c>
      <c r="U44" s="263">
        <f t="shared" si="1"/>
        <v>17.054782462103258</v>
      </c>
      <c r="V44" s="263">
        <f t="shared" si="1"/>
        <v>16.767143215024181</v>
      </c>
      <c r="W44" s="263">
        <f t="shared" si="1"/>
        <v>16.271107385832707</v>
      </c>
      <c r="DA44" s="70"/>
    </row>
    <row r="45" spans="1:105" ht="12" customHeight="1" x14ac:dyDescent="0.25">
      <c r="A45" s="60" t="s">
        <v>1024</v>
      </c>
      <c r="B45" s="264">
        <v>0.20578692356801931</v>
      </c>
      <c r="C45" s="264">
        <v>0.17175207852259899</v>
      </c>
      <c r="D45" s="264">
        <v>0.2326037042278096</v>
      </c>
      <c r="E45" s="264">
        <v>0.27237501099544681</v>
      </c>
      <c r="F45" s="264">
        <v>0.63315888927231001</v>
      </c>
      <c r="G45" s="264">
        <v>0.52540246359038101</v>
      </c>
      <c r="H45" s="264">
        <v>0.59097402457270098</v>
      </c>
      <c r="I45" s="264">
        <v>0.62083450794533501</v>
      </c>
      <c r="J45" s="264">
        <v>0.1932253429227512</v>
      </c>
      <c r="K45" s="264">
        <v>0.41512398807874518</v>
      </c>
      <c r="L45" s="264">
        <v>0.29109022027633152</v>
      </c>
      <c r="M45" s="264">
        <v>0.28194500580902032</v>
      </c>
      <c r="N45" s="264">
        <v>0.28902204088256789</v>
      </c>
      <c r="O45" s="264">
        <v>0.27401198596576049</v>
      </c>
      <c r="P45" s="264">
        <v>0.78178513491769897</v>
      </c>
      <c r="Q45" s="264">
        <v>1.0386703693876249</v>
      </c>
      <c r="R45" s="264">
        <v>0.45456968402984838</v>
      </c>
      <c r="S45" s="264">
        <v>0.15492293594707851</v>
      </c>
      <c r="T45" s="264">
        <v>0.23760916836242041</v>
      </c>
      <c r="U45" s="264">
        <v>0.2889163928269895</v>
      </c>
      <c r="V45" s="264">
        <v>0.88946607633997476</v>
      </c>
      <c r="W45" s="264">
        <v>1.133584291270199</v>
      </c>
      <c r="DA45" s="72" t="s">
        <v>1165</v>
      </c>
    </row>
    <row r="46" spans="1:105" ht="12" customHeight="1" x14ac:dyDescent="0.25">
      <c r="A46" s="60" t="s">
        <v>1026</v>
      </c>
      <c r="B46" s="264">
        <v>1.199401041258862</v>
      </c>
      <c r="C46" s="264">
        <v>1.1552018559131261</v>
      </c>
      <c r="D46" s="264">
        <v>1.2393966201197779</v>
      </c>
      <c r="E46" s="264">
        <v>1.6708605882582921</v>
      </c>
      <c r="F46" s="264">
        <v>2.1733724536707149</v>
      </c>
      <c r="G46" s="264">
        <v>1.8539372133424561</v>
      </c>
      <c r="H46" s="264">
        <v>1.8037340060146809</v>
      </c>
      <c r="I46" s="264">
        <v>1.773043450927771</v>
      </c>
      <c r="J46" s="264">
        <v>1.266275539327921</v>
      </c>
      <c r="K46" s="264">
        <v>1.310807289617314</v>
      </c>
      <c r="L46" s="264">
        <v>1.2237011431480309</v>
      </c>
      <c r="M46" s="264">
        <v>1.189912617758498</v>
      </c>
      <c r="N46" s="264">
        <v>1.1870269988993141</v>
      </c>
      <c r="O46" s="264">
        <v>1.191061974397664</v>
      </c>
      <c r="P46" s="264">
        <v>1.6708307553716171</v>
      </c>
      <c r="Q46" s="264">
        <v>1.866341559950107</v>
      </c>
      <c r="R46" s="264">
        <v>1.4801691170038329</v>
      </c>
      <c r="S46" s="264">
        <v>1.1386198334995301</v>
      </c>
      <c r="T46" s="264">
        <v>1.231948381751504</v>
      </c>
      <c r="U46" s="264">
        <v>1.2880751811190809</v>
      </c>
      <c r="V46" s="264">
        <v>2.4424745181945058</v>
      </c>
      <c r="W46" s="264">
        <v>2.6006875849894859</v>
      </c>
      <c r="DA46" s="72" t="s">
        <v>1166</v>
      </c>
    </row>
    <row r="47" spans="1:105" ht="12" customHeight="1" x14ac:dyDescent="0.25">
      <c r="A47" s="64" t="s">
        <v>30</v>
      </c>
      <c r="B47" s="231">
        <v>1.7473999869381172E-2</v>
      </c>
      <c r="C47" s="231">
        <v>5.7709035872016402E-2</v>
      </c>
      <c r="D47" s="231">
        <v>4.3296396351036687E-2</v>
      </c>
      <c r="E47" s="231">
        <v>6.7030386981055859E-2</v>
      </c>
      <c r="F47" s="231">
        <v>5.6347526476212349E-2</v>
      </c>
      <c r="G47" s="231">
        <v>3.8354936225895142E-2</v>
      </c>
      <c r="H47" s="231">
        <v>4.8824312060460361E-2</v>
      </c>
      <c r="I47" s="231">
        <v>3.5824722662672559E-2</v>
      </c>
      <c r="J47" s="231">
        <v>4.7154222285266979E-2</v>
      </c>
      <c r="K47" s="231">
        <v>4.8729165859602068E-2</v>
      </c>
      <c r="L47" s="231">
        <v>4.203474220617448E-2</v>
      </c>
      <c r="M47" s="231">
        <v>4.6203060417630268E-2</v>
      </c>
      <c r="N47" s="231">
        <v>3.3554351837943412E-2</v>
      </c>
      <c r="O47" s="231">
        <v>4.351874847829456E-2</v>
      </c>
      <c r="P47" s="231">
        <v>2.9790900549691541E-2</v>
      </c>
      <c r="Q47" s="231">
        <v>1.832579704171227E-2</v>
      </c>
      <c r="R47" s="231">
        <v>1.818785376925109E-2</v>
      </c>
      <c r="S47" s="231">
        <v>2.2050273884221611E-2</v>
      </c>
      <c r="T47" s="231">
        <v>2.135627044892334E-2</v>
      </c>
      <c r="U47" s="231">
        <v>2.187726691006741E-2</v>
      </c>
      <c r="V47" s="231">
        <v>1.4731784510174579E-2</v>
      </c>
      <c r="W47" s="231">
        <v>5.0054819651134102E-3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0.28662408348740559</v>
      </c>
      <c r="H49" s="231">
        <v>0.16695612158236439</v>
      </c>
      <c r="I49" s="231">
        <v>0.16373309915224271</v>
      </c>
      <c r="J49" s="231">
        <v>0.2286150234222479</v>
      </c>
      <c r="K49" s="231">
        <v>0.21348140969767271</v>
      </c>
      <c r="L49" s="231">
        <v>0.1118840984595766</v>
      </c>
      <c r="M49" s="231">
        <v>0.14210169630589339</v>
      </c>
      <c r="N49" s="231">
        <v>0.1381557657565684</v>
      </c>
      <c r="O49" s="231">
        <v>0.1212496252489441</v>
      </c>
      <c r="P49" s="231">
        <v>0.13132084331571531</v>
      </c>
      <c r="Q49" s="231">
        <v>0.22084939665644901</v>
      </c>
      <c r="R49" s="231">
        <v>0.140382616093956</v>
      </c>
      <c r="S49" s="231">
        <v>0.19226181432687489</v>
      </c>
      <c r="T49" s="231">
        <v>0.21396096040244511</v>
      </c>
      <c r="U49" s="231">
        <v>0.2480552448715117</v>
      </c>
      <c r="V49" s="231">
        <v>0.115006146634687</v>
      </c>
      <c r="W49" s="231">
        <v>0.1138422324544812</v>
      </c>
      <c r="DA49" s="73" t="s">
        <v>1169</v>
      </c>
    </row>
    <row r="50" spans="1:105" ht="12" customHeight="1" x14ac:dyDescent="0.25">
      <c r="A50" s="64" t="s">
        <v>160</v>
      </c>
      <c r="B50" s="231">
        <v>0.15770876800407879</v>
      </c>
      <c r="C50" s="231">
        <v>0.1105315877993082</v>
      </c>
      <c r="D50" s="231">
        <v>0.1652167782842808</v>
      </c>
      <c r="E50" s="231">
        <v>0.30202594824509282</v>
      </c>
      <c r="F50" s="231">
        <v>0.28273462782381181</v>
      </c>
      <c r="G50" s="231">
        <v>0.14003711223731941</v>
      </c>
      <c r="H50" s="231">
        <v>0.15230432212594019</v>
      </c>
      <c r="I50" s="231">
        <v>0.1237943355313167</v>
      </c>
      <c r="J50" s="231">
        <v>0.13119462852524769</v>
      </c>
      <c r="K50" s="231">
        <v>0.11982935990649669</v>
      </c>
      <c r="L50" s="231">
        <v>0.17609954989012211</v>
      </c>
      <c r="M50" s="231">
        <v>0.16171860986145351</v>
      </c>
      <c r="N50" s="231">
        <v>0.15337644471913861</v>
      </c>
      <c r="O50" s="231">
        <v>0.14610967675110609</v>
      </c>
      <c r="P50" s="231">
        <v>0.12962402559546951</v>
      </c>
      <c r="Q50" s="231">
        <v>0.1096206099780635</v>
      </c>
      <c r="R50" s="231">
        <v>8.2832683569521531E-2</v>
      </c>
      <c r="S50" s="231">
        <v>8.1538913783375119E-2</v>
      </c>
      <c r="T50" s="231">
        <v>7.0853374642080955E-2</v>
      </c>
      <c r="U50" s="231">
        <v>7.2195695724945497E-2</v>
      </c>
      <c r="V50" s="231">
        <v>5.0396741920958769E-2</v>
      </c>
      <c r="W50" s="231">
        <v>4.2293360106921453E-2</v>
      </c>
      <c r="DA50" s="73" t="s">
        <v>1170</v>
      </c>
    </row>
    <row r="51" spans="1:105" ht="12" customHeight="1" x14ac:dyDescent="0.25">
      <c r="A51" s="64" t="s">
        <v>70</v>
      </c>
      <c r="B51" s="231">
        <v>0.36424754739284232</v>
      </c>
      <c r="C51" s="231">
        <v>0.35102989285145753</v>
      </c>
      <c r="D51" s="231">
        <v>0.30855348574023961</v>
      </c>
      <c r="E51" s="231">
        <v>0.59711801957170718</v>
      </c>
      <c r="F51" s="231">
        <v>0.79328329934250874</v>
      </c>
      <c r="G51" s="231">
        <v>0.1951017270881486</v>
      </c>
      <c r="H51" s="231">
        <v>0.18017923072443431</v>
      </c>
      <c r="I51" s="231">
        <v>0.1581978641786049</v>
      </c>
      <c r="J51" s="231">
        <v>0.1287865724229447</v>
      </c>
      <c r="K51" s="231">
        <v>0.1417921143534977</v>
      </c>
      <c r="L51" s="231">
        <v>0.1231170920014997</v>
      </c>
      <c r="M51" s="231">
        <v>0.1066485165456065</v>
      </c>
      <c r="N51" s="231">
        <v>0.1007785458090171</v>
      </c>
      <c r="O51" s="231">
        <v>8.4156078038038248E-2</v>
      </c>
      <c r="P51" s="231">
        <v>6.1050395094875233E-2</v>
      </c>
      <c r="Q51" s="231">
        <v>7.7348745925206713E-2</v>
      </c>
      <c r="R51" s="231">
        <v>6.6090184208807329E-2</v>
      </c>
      <c r="S51" s="231">
        <v>4.1592156620641009E-2</v>
      </c>
      <c r="T51" s="231">
        <v>4.239216464211161E-2</v>
      </c>
      <c r="U51" s="231">
        <v>5.1248907956417608E-2</v>
      </c>
      <c r="V51" s="231">
        <v>8.4519986160656993E-2</v>
      </c>
      <c r="W51" s="231">
        <v>4.7058391611091592E-2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1.806492589199361E-2</v>
      </c>
      <c r="H52" s="231">
        <v>0</v>
      </c>
      <c r="I52" s="231">
        <v>1.592688417014777E-4</v>
      </c>
      <c r="J52" s="231">
        <v>1.6261484119715219E-4</v>
      </c>
      <c r="K52" s="231">
        <v>3.4639867668230843E-4</v>
      </c>
      <c r="L52" s="231">
        <v>6.924649856189116E-5</v>
      </c>
      <c r="M52" s="231">
        <v>0</v>
      </c>
      <c r="N52" s="231">
        <v>9.7218095474586445E-6</v>
      </c>
      <c r="O52" s="231">
        <v>9.5001675349849632E-5</v>
      </c>
      <c r="P52" s="231">
        <v>4.4435742751022752E-5</v>
      </c>
      <c r="Q52" s="231">
        <v>0</v>
      </c>
      <c r="R52" s="231">
        <v>7.6991318827474259E-2</v>
      </c>
      <c r="S52" s="231">
        <v>8.516476433027538E-2</v>
      </c>
      <c r="T52" s="231">
        <v>8.6785954306042398E-2</v>
      </c>
      <c r="U52" s="231">
        <v>1.6066130356644909E-4</v>
      </c>
      <c r="V52" s="231">
        <v>1.482833712543804E-4</v>
      </c>
      <c r="W52" s="231">
        <v>1.156303269700766E-4</v>
      </c>
      <c r="DA52" s="73" t="s">
        <v>1172</v>
      </c>
    </row>
    <row r="53" spans="1:105" ht="12" customHeight="1" x14ac:dyDescent="0.25">
      <c r="A53" s="64" t="s">
        <v>162</v>
      </c>
      <c r="B53" s="231">
        <v>0.53230508344628125</v>
      </c>
      <c r="C53" s="231">
        <v>0.48230566116780038</v>
      </c>
      <c r="D53" s="231">
        <v>0.55527845815537891</v>
      </c>
      <c r="E53" s="231">
        <v>0.55794847230574973</v>
      </c>
      <c r="F53" s="231">
        <v>0.86942971480431408</v>
      </c>
      <c r="G53" s="231">
        <v>0.99086577573545609</v>
      </c>
      <c r="H53" s="231">
        <v>1.12584396476897</v>
      </c>
      <c r="I53" s="231">
        <v>1.197864543037892</v>
      </c>
      <c r="J53" s="231">
        <v>0.66369490069850245</v>
      </c>
      <c r="K53" s="231">
        <v>0.72305917521460372</v>
      </c>
      <c r="L53" s="231">
        <v>0.69768004660484284</v>
      </c>
      <c r="M53" s="231">
        <v>0.65911470901535341</v>
      </c>
      <c r="N53" s="231">
        <v>0.6970730048785968</v>
      </c>
      <c r="O53" s="231">
        <v>0.73794147213178385</v>
      </c>
      <c r="P53" s="231">
        <v>1.2369903071077391</v>
      </c>
      <c r="Q53" s="231">
        <v>1.315574160887498</v>
      </c>
      <c r="R53" s="231">
        <v>0.9878310822765054</v>
      </c>
      <c r="S53" s="231">
        <v>0.56168855759100866</v>
      </c>
      <c r="T53" s="231">
        <v>0.65356514356729534</v>
      </c>
      <c r="U53" s="231">
        <v>0.74792427586352239</v>
      </c>
      <c r="V53" s="231">
        <v>0.536960886970412</v>
      </c>
      <c r="W53" s="231">
        <v>0.53221268819255607</v>
      </c>
      <c r="DA53" s="73" t="s">
        <v>1173</v>
      </c>
    </row>
    <row r="54" spans="1:105" ht="12" customHeight="1" x14ac:dyDescent="0.25">
      <c r="A54" s="64" t="s">
        <v>36</v>
      </c>
      <c r="B54" s="231">
        <v>1.333027077156992E-3</v>
      </c>
      <c r="C54" s="231">
        <v>1.322664532416185E-3</v>
      </c>
      <c r="D54" s="231">
        <v>1.0744240239759541E-3</v>
      </c>
      <c r="E54" s="231">
        <v>1.119903342775191E-3</v>
      </c>
      <c r="F54" s="231">
        <v>5.4494620685555158E-3</v>
      </c>
      <c r="G54" s="231">
        <v>2.2621930010213408E-2</v>
      </c>
      <c r="H54" s="231">
        <v>2.1154696249593551E-2</v>
      </c>
      <c r="I54" s="231">
        <v>2.024232105607027E-3</v>
      </c>
      <c r="J54" s="231">
        <v>1.37783879082655E-3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0.12633261546912161</v>
      </c>
      <c r="C55" s="231">
        <v>0.15230301369012689</v>
      </c>
      <c r="D55" s="231">
        <v>0.16597707756486649</v>
      </c>
      <c r="E55" s="231">
        <v>0.14561785781191139</v>
      </c>
      <c r="F55" s="231">
        <v>0.1661278231553126</v>
      </c>
      <c r="G55" s="231">
        <v>0.1622667226660241</v>
      </c>
      <c r="H55" s="231">
        <v>0.108471358502918</v>
      </c>
      <c r="I55" s="231">
        <v>9.1445385417733921E-2</v>
      </c>
      <c r="J55" s="231">
        <v>6.5289738341687914E-2</v>
      </c>
      <c r="K55" s="231">
        <v>6.356966590875851E-2</v>
      </c>
      <c r="L55" s="231">
        <v>7.2816367487253189E-2</v>
      </c>
      <c r="M55" s="231">
        <v>7.4126025612561333E-2</v>
      </c>
      <c r="N55" s="231">
        <v>6.4079164088501811E-2</v>
      </c>
      <c r="O55" s="231">
        <v>5.7991372074147181E-2</v>
      </c>
      <c r="P55" s="231">
        <v>8.2009847965374819E-2</v>
      </c>
      <c r="Q55" s="231">
        <v>0.1246228494611771</v>
      </c>
      <c r="R55" s="231">
        <v>0.1078533782583172</v>
      </c>
      <c r="S55" s="231">
        <v>0.15432335296313371</v>
      </c>
      <c r="T55" s="231">
        <v>0.1430345137426047</v>
      </c>
      <c r="U55" s="231">
        <v>0.14661312848904939</v>
      </c>
      <c r="V55" s="231">
        <v>0.36401441472252583</v>
      </c>
      <c r="W55" s="231">
        <v>0.40368647752376008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1.2766962739038361</v>
      </c>
      <c r="W56" s="231">
        <v>1.456473322808592</v>
      </c>
      <c r="DA56" s="73" t="s">
        <v>1176</v>
      </c>
    </row>
    <row r="57" spans="1:105" ht="12" customHeight="1" x14ac:dyDescent="0.25">
      <c r="A57" s="60" t="s">
        <v>1038</v>
      </c>
      <c r="B57" s="264">
        <v>15.08172568851858</v>
      </c>
      <c r="C57" s="264">
        <v>15.30317912653901</v>
      </c>
      <c r="D57" s="264">
        <v>14.920256040373291</v>
      </c>
      <c r="E57" s="264">
        <v>20.076105054560159</v>
      </c>
      <c r="F57" s="264">
        <v>21.00385756971016</v>
      </c>
      <c r="G57" s="264">
        <v>19.256167840210161</v>
      </c>
      <c r="H57" s="264">
        <v>18.291988503621042</v>
      </c>
      <c r="I57" s="264">
        <v>17.790963772846279</v>
      </c>
      <c r="J57" s="264">
        <v>17.973412189923351</v>
      </c>
      <c r="K57" s="264">
        <v>12.969167455241591</v>
      </c>
      <c r="L57" s="264">
        <v>14.251311005653021</v>
      </c>
      <c r="M57" s="264">
        <v>13.805432638574</v>
      </c>
      <c r="N57" s="264">
        <v>14.03553136563414</v>
      </c>
      <c r="O57" s="264">
        <v>14.715533543286281</v>
      </c>
      <c r="P57" s="264">
        <v>14.58199242143858</v>
      </c>
      <c r="Q57" s="264">
        <v>14.25654777667186</v>
      </c>
      <c r="R57" s="264">
        <v>15.903148809598971</v>
      </c>
      <c r="S57" s="264">
        <v>16.516540920092101</v>
      </c>
      <c r="T57" s="264">
        <v>16.068343197488041</v>
      </c>
      <c r="U57" s="264">
        <v>15.477790888157189</v>
      </c>
      <c r="V57" s="264">
        <v>13.435202620489701</v>
      </c>
      <c r="W57" s="264">
        <v>12.53683550957302</v>
      </c>
      <c r="DA57" s="72" t="s">
        <v>1177</v>
      </c>
    </row>
    <row r="58" spans="1:105" ht="12" customHeight="1" x14ac:dyDescent="0.25">
      <c r="A58" s="132" t="s">
        <v>1040</v>
      </c>
      <c r="B58" s="318">
        <v>48.855184001583339</v>
      </c>
      <c r="C58" s="318">
        <v>48.473554349345157</v>
      </c>
      <c r="D58" s="318">
        <v>47.339465920233202</v>
      </c>
      <c r="E58" s="318">
        <v>46.777474089996147</v>
      </c>
      <c r="F58" s="318">
        <v>45.154064875755608</v>
      </c>
      <c r="G58" s="318">
        <v>41.337311500102061</v>
      </c>
      <c r="H58" s="318">
        <v>38.1444516601549</v>
      </c>
      <c r="I58" s="318">
        <v>35.745715245373802</v>
      </c>
      <c r="J58" s="318">
        <v>31.403129536665851</v>
      </c>
      <c r="K58" s="318">
        <v>27.488218239776231</v>
      </c>
      <c r="L58" s="318">
        <v>30.851045252379031</v>
      </c>
      <c r="M58" s="318">
        <v>24.243173877161858</v>
      </c>
      <c r="N58" s="318">
        <v>17.00040836424667</v>
      </c>
      <c r="O58" s="318">
        <v>17.072700625736701</v>
      </c>
      <c r="P58" s="318">
        <v>17.650225095444249</v>
      </c>
      <c r="Q58" s="318">
        <v>18.128324606799861</v>
      </c>
      <c r="R58" s="318">
        <v>17.799541826971431</v>
      </c>
      <c r="S58" s="318">
        <v>18.5312297240493</v>
      </c>
      <c r="T58" s="318">
        <v>19.08813638885869</v>
      </c>
      <c r="U58" s="318">
        <v>19.03887960917049</v>
      </c>
      <c r="V58" s="318">
        <v>18.464025478333578</v>
      </c>
      <c r="W58" s="318">
        <v>19.10958785990718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50.478258503704957</v>
      </c>
      <c r="C61" s="225">
        <v>51.847253731606727</v>
      </c>
      <c r="D61" s="225">
        <v>55.809279267789059</v>
      </c>
      <c r="E61" s="225">
        <v>68.432696371692273</v>
      </c>
      <c r="F61" s="225">
        <v>75.8808266550014</v>
      </c>
      <c r="G61" s="225">
        <v>73.258358392682695</v>
      </c>
      <c r="H61" s="225">
        <v>68.438723424672105</v>
      </c>
      <c r="I61" s="225">
        <v>63.731783250521502</v>
      </c>
      <c r="J61" s="225">
        <v>50.993293703623209</v>
      </c>
      <c r="K61" s="225">
        <v>44.648636925001838</v>
      </c>
      <c r="L61" s="225">
        <v>48.574642251960398</v>
      </c>
      <c r="M61" s="225">
        <v>45.808343064678482</v>
      </c>
      <c r="N61" s="225">
        <v>51.381595835834688</v>
      </c>
      <c r="O61" s="225">
        <v>44.416476254383262</v>
      </c>
      <c r="P61" s="225">
        <v>38.302906267789368</v>
      </c>
      <c r="Q61" s="225">
        <v>36.126912772462333</v>
      </c>
      <c r="R61" s="225">
        <v>37.182966772147019</v>
      </c>
      <c r="S61" s="225">
        <v>28.880094289166269</v>
      </c>
      <c r="T61" s="225">
        <v>34.915212858026507</v>
      </c>
      <c r="U61" s="225">
        <v>26.038671915669461</v>
      </c>
      <c r="V61" s="225">
        <v>64.825616513732086</v>
      </c>
      <c r="W61" s="225">
        <v>63.041041900013219</v>
      </c>
      <c r="DA61" s="89" t="s">
        <v>1179</v>
      </c>
    </row>
    <row r="62" spans="1:105" ht="12" customHeight="1" x14ac:dyDescent="0.25">
      <c r="A62" s="55" t="s">
        <v>92</v>
      </c>
      <c r="B62" s="261">
        <v>0.67100028414606239</v>
      </c>
      <c r="C62" s="261">
        <v>0.69390214306317688</v>
      </c>
      <c r="D62" s="261">
        <v>0.73510947342604616</v>
      </c>
      <c r="E62" s="261">
        <v>0.90237709724296167</v>
      </c>
      <c r="F62" s="261">
        <v>0.95901844576962958</v>
      </c>
      <c r="G62" s="261">
        <v>0.94535290430972929</v>
      </c>
      <c r="H62" s="261">
        <v>0.88508025254958</v>
      </c>
      <c r="I62" s="261">
        <v>0.82553043196924503</v>
      </c>
      <c r="J62" s="261">
        <v>0.69750365408661175</v>
      </c>
      <c r="K62" s="261">
        <v>0.57167458408883554</v>
      </c>
      <c r="L62" s="261">
        <v>0.64338268616876892</v>
      </c>
      <c r="M62" s="261">
        <v>0.60630566873946889</v>
      </c>
      <c r="N62" s="261">
        <v>0.68573372005765265</v>
      </c>
      <c r="O62" s="261">
        <v>0.58963556680331985</v>
      </c>
      <c r="P62" s="261">
        <v>0.48117056577361528</v>
      </c>
      <c r="Q62" s="261">
        <v>0.44146335917222651</v>
      </c>
      <c r="R62" s="261">
        <v>0.47802296576073328</v>
      </c>
      <c r="S62" s="261">
        <v>0.38440025987875409</v>
      </c>
      <c r="T62" s="261">
        <v>0.44858039423745749</v>
      </c>
      <c r="U62" s="261">
        <v>0.329101137450097</v>
      </c>
      <c r="V62" s="261">
        <v>0.62465728518868679</v>
      </c>
      <c r="W62" s="261">
        <v>0.56728902841073425</v>
      </c>
      <c r="DA62" s="67" t="s">
        <v>1180</v>
      </c>
    </row>
    <row r="63" spans="1:105" ht="12" customHeight="1" x14ac:dyDescent="0.25">
      <c r="A63" s="202" t="s">
        <v>93</v>
      </c>
      <c r="B63" s="226">
        <v>1.416481163744296</v>
      </c>
      <c r="C63" s="226">
        <v>1.464826973034238</v>
      </c>
      <c r="D63" s="226">
        <v>1.5518156206493059</v>
      </c>
      <c r="E63" s="226">
        <v>1.904917465818351</v>
      </c>
      <c r="F63" s="226">
        <v>2.0244873157465149</v>
      </c>
      <c r="G63" s="226">
        <v>1.9956393666060039</v>
      </c>
      <c r="H63" s="226">
        <v>1.8684038379119701</v>
      </c>
      <c r="I63" s="226">
        <v>1.7426942053687511</v>
      </c>
      <c r="J63" s="226">
        <v>1.4724297604640599</v>
      </c>
      <c r="K63" s="226">
        <v>1.206804675475996</v>
      </c>
      <c r="L63" s="226">
        <v>1.358180432363111</v>
      </c>
      <c r="M63" s="226">
        <v>1.279910872666485</v>
      </c>
      <c r="N63" s="226">
        <v>1.447583437378295</v>
      </c>
      <c r="O63" s="226">
        <v>1.264816111871248</v>
      </c>
      <c r="P63" s="226">
        <v>1.026418838949281</v>
      </c>
      <c r="Q63" s="226">
        <v>0.93331909386436451</v>
      </c>
      <c r="R63" s="226">
        <v>1.026308102450711</v>
      </c>
      <c r="S63" s="226">
        <v>0.83327329811154727</v>
      </c>
      <c r="T63" s="226">
        <v>0.9843891325788563</v>
      </c>
      <c r="U63" s="226">
        <v>0.73001974274174475</v>
      </c>
      <c r="V63" s="226">
        <v>1.39884806747517</v>
      </c>
      <c r="W63" s="226">
        <v>1.2810786419518481</v>
      </c>
      <c r="DA63" s="174" t="s">
        <v>1181</v>
      </c>
    </row>
    <row r="64" spans="1:105" ht="12" customHeight="1" x14ac:dyDescent="0.25">
      <c r="A64" s="202" t="s">
        <v>94</v>
      </c>
      <c r="B64" s="226">
        <v>8.4324768161844634</v>
      </c>
      <c r="C64" s="226">
        <v>8.7202850316636304</v>
      </c>
      <c r="D64" s="226">
        <v>9.2381385499880917</v>
      </c>
      <c r="E64" s="226">
        <v>11.34019482814516</v>
      </c>
      <c r="F64" s="226">
        <v>12.052008026400941</v>
      </c>
      <c r="G64" s="226">
        <v>11.880272836023391</v>
      </c>
      <c r="H64" s="226">
        <v>11.1228249621164</v>
      </c>
      <c r="I64" s="226">
        <v>10.37446092514632</v>
      </c>
      <c r="J64" s="226">
        <v>8.7655453078898891</v>
      </c>
      <c r="K64" s="226">
        <v>7.1842483388302876</v>
      </c>
      <c r="L64" s="226">
        <v>8.0854057937651405</v>
      </c>
      <c r="M64" s="226">
        <v>7.619458018074206</v>
      </c>
      <c r="N64" s="226">
        <v>8.6176322619907744</v>
      </c>
      <c r="O64" s="226">
        <v>7.3974902586901354</v>
      </c>
      <c r="P64" s="226">
        <v>6.0277344067392944</v>
      </c>
      <c r="Q64" s="226">
        <v>5.5230471726128689</v>
      </c>
      <c r="R64" s="226">
        <v>5.9734741886408989</v>
      </c>
      <c r="S64" s="226">
        <v>4.7985825810755918</v>
      </c>
      <c r="T64" s="226">
        <v>5.594619959186498</v>
      </c>
      <c r="U64" s="226">
        <v>4.1011399984458317</v>
      </c>
      <c r="V64" s="226">
        <v>7.7785855826818668</v>
      </c>
      <c r="W64" s="226">
        <v>7.0596149215335489</v>
      </c>
      <c r="DA64" s="174" t="s">
        <v>1182</v>
      </c>
    </row>
    <row r="65" spans="1:105" ht="12" customHeight="1" x14ac:dyDescent="0.25">
      <c r="A65" s="202" t="s">
        <v>95</v>
      </c>
      <c r="B65" s="226">
        <v>9.9795728809252022</v>
      </c>
      <c r="C65" s="226">
        <v>10.320184912800681</v>
      </c>
      <c r="D65" s="226">
        <v>10.93304837396591</v>
      </c>
      <c r="E65" s="226">
        <v>13.42076631081366</v>
      </c>
      <c r="F65" s="226">
        <v>14.263174993866791</v>
      </c>
      <c r="G65" s="226">
        <v>14.05993176107155</v>
      </c>
      <c r="H65" s="226">
        <v>13.163515865014929</v>
      </c>
      <c r="I65" s="226">
        <v>12.27785040619359</v>
      </c>
      <c r="J65" s="226">
        <v>10.373749035780991</v>
      </c>
      <c r="K65" s="226">
        <v>8.5023334727012791</v>
      </c>
      <c r="L65" s="226">
        <v>9.5688251684093348</v>
      </c>
      <c r="M65" s="226">
        <v>9.0173905321126817</v>
      </c>
      <c r="N65" s="226">
        <v>10.19869856677089</v>
      </c>
      <c r="O65" s="226">
        <v>8.9037683732064146</v>
      </c>
      <c r="P65" s="226">
        <v>7.231456281827473</v>
      </c>
      <c r="Q65" s="226">
        <v>6.5755381411198801</v>
      </c>
      <c r="R65" s="226">
        <v>7.2249355889373206</v>
      </c>
      <c r="S65" s="226">
        <v>5.8706828026230298</v>
      </c>
      <c r="T65" s="226">
        <v>6.9300286687558614</v>
      </c>
      <c r="U65" s="226">
        <v>5.135861729616205</v>
      </c>
      <c r="V65" s="226">
        <v>9.8355019708349811</v>
      </c>
      <c r="W65" s="226">
        <v>9.0028575124914543</v>
      </c>
      <c r="DA65" s="174" t="s">
        <v>1183</v>
      </c>
    </row>
    <row r="66" spans="1:105" ht="12" customHeight="1" x14ac:dyDescent="0.25">
      <c r="A66" s="56" t="s">
        <v>96</v>
      </c>
      <c r="B66" s="262">
        <v>3.067425120809022</v>
      </c>
      <c r="C66" s="262">
        <v>3.2078457146184771</v>
      </c>
      <c r="D66" s="262">
        <v>3.345965368209538</v>
      </c>
      <c r="E66" s="262">
        <v>4.1170367815457389</v>
      </c>
      <c r="F66" s="262">
        <v>4.2889674551635446</v>
      </c>
      <c r="G66" s="262">
        <v>4.2182071963580929</v>
      </c>
      <c r="H66" s="262">
        <v>3.891872677874165</v>
      </c>
      <c r="I66" s="262">
        <v>3.6103311061308818</v>
      </c>
      <c r="J66" s="262">
        <v>3.1884265849182332</v>
      </c>
      <c r="K66" s="262">
        <v>2.5317221444394522</v>
      </c>
      <c r="L66" s="262">
        <v>2.8646722876773389</v>
      </c>
      <c r="M66" s="262">
        <v>2.703197332752084</v>
      </c>
      <c r="N66" s="262">
        <v>3.0435499226151559</v>
      </c>
      <c r="O66" s="262">
        <v>2.6778270252488041</v>
      </c>
      <c r="P66" s="262">
        <v>2.0719256319513768</v>
      </c>
      <c r="Q66" s="262">
        <v>1.877791536333538</v>
      </c>
      <c r="R66" s="262">
        <v>2.178864082451359</v>
      </c>
      <c r="S66" s="262">
        <v>1.8202020713958851</v>
      </c>
      <c r="T66" s="262">
        <v>2.2194479519039558</v>
      </c>
      <c r="U66" s="262">
        <v>1.606173004147712</v>
      </c>
      <c r="V66" s="262">
        <v>3.22002038499472</v>
      </c>
      <c r="W66" s="262">
        <v>2.970640598791451</v>
      </c>
      <c r="DA66" s="68" t="s">
        <v>1184</v>
      </c>
    </row>
    <row r="67" spans="1:105" ht="12" customHeight="1" x14ac:dyDescent="0.25">
      <c r="A67" s="37" t="s">
        <v>160</v>
      </c>
      <c r="B67" s="228">
        <v>1.464971670224641E-2</v>
      </c>
      <c r="C67" s="228">
        <v>9.7937885832031848E-3</v>
      </c>
      <c r="D67" s="228">
        <v>1.8278913450307379E-2</v>
      </c>
      <c r="E67" s="228">
        <v>3.5584998117240953E-2</v>
      </c>
      <c r="F67" s="228">
        <v>4.8355619942647032E-2</v>
      </c>
      <c r="G67" s="228">
        <v>1.8901791170775541E-2</v>
      </c>
      <c r="H67" s="228">
        <v>1.9634589140996021E-2</v>
      </c>
      <c r="I67" s="228">
        <v>1.49956222486802E-2</v>
      </c>
      <c r="J67" s="228">
        <v>8.0518579791584582E-3</v>
      </c>
      <c r="K67" s="228">
        <v>1.549108204336523E-2</v>
      </c>
      <c r="L67" s="228">
        <v>1.7280304444290039E-2</v>
      </c>
      <c r="M67" s="228">
        <v>1.585140695845175E-2</v>
      </c>
      <c r="N67" s="228">
        <v>1.6143343552861119E-2</v>
      </c>
      <c r="O67" s="228">
        <v>1.159696505977029E-2</v>
      </c>
      <c r="P67" s="228">
        <v>1.308097970062734E-2</v>
      </c>
      <c r="Q67" s="228">
        <v>1.252072077166725E-2</v>
      </c>
      <c r="R67" s="228">
        <v>6.0530295983622587E-3</v>
      </c>
      <c r="S67" s="228">
        <v>2.952976350644892E-3</v>
      </c>
      <c r="T67" s="228">
        <v>4.1984966897884663E-3</v>
      </c>
      <c r="U67" s="228">
        <v>3.390121763540021E-3</v>
      </c>
      <c r="V67" s="228">
        <v>2.21416429569746E-2</v>
      </c>
      <c r="W67" s="228">
        <v>2.289517655017519E-2</v>
      </c>
      <c r="DA67" s="69" t="s">
        <v>1185</v>
      </c>
    </row>
    <row r="68" spans="1:105" ht="12" customHeight="1" x14ac:dyDescent="0.25">
      <c r="A68" s="37" t="s">
        <v>162</v>
      </c>
      <c r="B68" s="228">
        <v>5.1747063931049907E-2</v>
      </c>
      <c r="C68" s="228">
        <v>4.4723768226071353E-2</v>
      </c>
      <c r="D68" s="228">
        <v>6.429227080982218E-2</v>
      </c>
      <c r="E68" s="228">
        <v>6.8796840873279849E-2</v>
      </c>
      <c r="F68" s="228">
        <v>0.1556159632915608</v>
      </c>
      <c r="G68" s="228">
        <v>0.13996722589846769</v>
      </c>
      <c r="H68" s="228">
        <v>0.1518936109310646</v>
      </c>
      <c r="I68" s="228">
        <v>0.15185291778033841</v>
      </c>
      <c r="J68" s="228">
        <v>4.2628519070700692E-2</v>
      </c>
      <c r="K68" s="228">
        <v>9.7823696269219051E-2</v>
      </c>
      <c r="L68" s="228">
        <v>7.1647519405954999E-2</v>
      </c>
      <c r="M68" s="228">
        <v>6.7611494006655254E-2</v>
      </c>
      <c r="N68" s="228">
        <v>7.6782951058838769E-2</v>
      </c>
      <c r="O68" s="228">
        <v>6.1296968924499769E-2</v>
      </c>
      <c r="P68" s="228">
        <v>0.1306389785700785</v>
      </c>
      <c r="Q68" s="228">
        <v>0.15725489157213951</v>
      </c>
      <c r="R68" s="228">
        <v>7.5749101511655398E-2</v>
      </c>
      <c r="S68" s="228">
        <v>2.1288366405531979E-2</v>
      </c>
      <c r="T68" s="228">
        <v>4.0637110856937983E-2</v>
      </c>
      <c r="U68" s="228">
        <v>3.6936957110217543E-2</v>
      </c>
      <c r="V68" s="228">
        <v>0.2468890037804006</v>
      </c>
      <c r="W68" s="228">
        <v>0.30228465160745749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3.0010283401757261</v>
      </c>
      <c r="C71" s="228">
        <v>3.1533281578092032</v>
      </c>
      <c r="D71" s="228">
        <v>3.2633941839494081</v>
      </c>
      <c r="E71" s="228">
        <v>4.0126549425552183</v>
      </c>
      <c r="F71" s="228">
        <v>4.0849958719293369</v>
      </c>
      <c r="G71" s="228">
        <v>4.0593381792888499</v>
      </c>
      <c r="H71" s="228">
        <v>3.7203444778021049</v>
      </c>
      <c r="I71" s="228">
        <v>3.4434825661018631</v>
      </c>
      <c r="J71" s="228">
        <v>3.137746207868374</v>
      </c>
      <c r="K71" s="228">
        <v>2.4184073661268681</v>
      </c>
      <c r="L71" s="228">
        <v>2.7757444638270941</v>
      </c>
      <c r="M71" s="228">
        <v>2.6197344317869771</v>
      </c>
      <c r="N71" s="228">
        <v>2.950623628003457</v>
      </c>
      <c r="O71" s="228">
        <v>2.6049330912645341</v>
      </c>
      <c r="P71" s="228">
        <v>1.928205673680671</v>
      </c>
      <c r="Q71" s="228">
        <v>1.708015923989731</v>
      </c>
      <c r="R71" s="228">
        <v>2.0970619513413409</v>
      </c>
      <c r="S71" s="228">
        <v>1.7959607286397079</v>
      </c>
      <c r="T71" s="228">
        <v>2.1746123443572301</v>
      </c>
      <c r="U71" s="228">
        <v>1.5658459252739541</v>
      </c>
      <c r="V71" s="228">
        <v>2.9509897382573449</v>
      </c>
      <c r="W71" s="228">
        <v>2.645460770633818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12.234595473353068</v>
      </c>
      <c r="C72" s="263">
        <f t="shared" si="2"/>
        <v>12.12040171687342</v>
      </c>
      <c r="D72" s="263">
        <f t="shared" si="2"/>
        <v>13.918084797219132</v>
      </c>
      <c r="E72" s="263">
        <f t="shared" si="2"/>
        <v>17.357286876376662</v>
      </c>
      <c r="F72" s="263">
        <f t="shared" si="2"/>
        <v>21.931739433745491</v>
      </c>
      <c r="G72" s="263">
        <f t="shared" si="2"/>
        <v>19.913907321023206</v>
      </c>
      <c r="H72" s="263">
        <f t="shared" si="2"/>
        <v>18.721948599592405</v>
      </c>
      <c r="I72" s="263">
        <f t="shared" si="2"/>
        <v>17.455963511484843</v>
      </c>
      <c r="J72" s="263">
        <f t="shared" si="2"/>
        <v>11.256428294600786</v>
      </c>
      <c r="K72" s="263">
        <f t="shared" si="2"/>
        <v>12.507713437836699</v>
      </c>
      <c r="L72" s="263">
        <f t="shared" si="2"/>
        <v>12.264671534729329</v>
      </c>
      <c r="M72" s="263">
        <f t="shared" si="2"/>
        <v>11.609231080487193</v>
      </c>
      <c r="N72" s="263">
        <f t="shared" si="2"/>
        <v>12.811504293342084</v>
      </c>
      <c r="O72" s="263">
        <f t="shared" si="2"/>
        <v>10.778827746030007</v>
      </c>
      <c r="P72" s="263">
        <f t="shared" si="2"/>
        <v>11.282981974470417</v>
      </c>
      <c r="Q72" s="263">
        <f t="shared" si="2"/>
        <v>11.39415789288064</v>
      </c>
      <c r="R72" s="263">
        <f t="shared" si="2"/>
        <v>9.7838351706213675</v>
      </c>
      <c r="S72" s="263">
        <f t="shared" si="2"/>
        <v>6.2742468432496175</v>
      </c>
      <c r="T72" s="263">
        <f t="shared" si="2"/>
        <v>8.2863628589702945</v>
      </c>
      <c r="U72" s="263">
        <f t="shared" si="2"/>
        <v>6.4962070526220792</v>
      </c>
      <c r="V72" s="263">
        <f t="shared" si="2"/>
        <v>25.708680761992348</v>
      </c>
      <c r="W72" s="263">
        <f t="shared" si="2"/>
        <v>26.714229387817372</v>
      </c>
      <c r="DA72" s="70"/>
    </row>
    <row r="73" spans="1:105" ht="12" customHeight="1" x14ac:dyDescent="0.25">
      <c r="A73" s="60" t="s">
        <v>1054</v>
      </c>
      <c r="B73" s="264">
        <v>12.19734897250884</v>
      </c>
      <c r="C73" s="264">
        <v>12.081883958583189</v>
      </c>
      <c r="D73" s="264">
        <v>13.87727966453963</v>
      </c>
      <c r="E73" s="264">
        <v>17.307196898610041</v>
      </c>
      <c r="F73" s="264">
        <v>21.878505355915781</v>
      </c>
      <c r="G73" s="264">
        <v>19.861431802636091</v>
      </c>
      <c r="H73" s="264">
        <v>18.672818750987719</v>
      </c>
      <c r="I73" s="264">
        <v>17.410139209084718</v>
      </c>
      <c r="J73" s="264">
        <v>11.21771062032461</v>
      </c>
      <c r="K73" s="264">
        <v>12.475980399294119</v>
      </c>
      <c r="L73" s="264">
        <v>12.228958056911591</v>
      </c>
      <c r="M73" s="264">
        <v>11.575575707850049</v>
      </c>
      <c r="N73" s="264">
        <v>12.773439955387969</v>
      </c>
      <c r="O73" s="264">
        <v>10.745597254800421</v>
      </c>
      <c r="P73" s="264">
        <v>11.25599219788179</v>
      </c>
      <c r="Q73" s="264">
        <v>11.369616182544259</v>
      </c>
      <c r="R73" s="264">
        <v>9.7568703721006802</v>
      </c>
      <c r="S73" s="264">
        <v>6.2523358461986271</v>
      </c>
      <c r="T73" s="264">
        <v>8.2604986863294005</v>
      </c>
      <c r="U73" s="264">
        <v>6.4770394317677127</v>
      </c>
      <c r="V73" s="264">
        <v>25.671974188836909</v>
      </c>
      <c r="W73" s="264">
        <v>26.680630798084309</v>
      </c>
      <c r="DA73" s="72" t="s">
        <v>1190</v>
      </c>
    </row>
    <row r="74" spans="1:105" ht="12" customHeight="1" x14ac:dyDescent="0.25">
      <c r="A74" s="64" t="s">
        <v>30</v>
      </c>
      <c r="B74" s="231">
        <v>0.1777024256446478</v>
      </c>
      <c r="C74" s="231">
        <v>0.60356021001740023</v>
      </c>
      <c r="D74" s="231">
        <v>0.48478121601785779</v>
      </c>
      <c r="E74" s="231">
        <v>0.69431771496894268</v>
      </c>
      <c r="F74" s="231">
        <v>0.56722889706284918</v>
      </c>
      <c r="G74" s="231">
        <v>0.41090061986061299</v>
      </c>
      <c r="H74" s="231">
        <v>0.5054445537460357</v>
      </c>
      <c r="I74" s="231">
        <v>0.35177559148796622</v>
      </c>
      <c r="J74" s="231">
        <v>0.4177308995507682</v>
      </c>
      <c r="K74" s="231">
        <v>0.46379366589869592</v>
      </c>
      <c r="L74" s="231">
        <v>0.42007078464436431</v>
      </c>
      <c r="M74" s="231">
        <v>0.44946747838184209</v>
      </c>
      <c r="N74" s="231">
        <v>0.36107392573324881</v>
      </c>
      <c r="O74" s="231">
        <v>0.39319535394661548</v>
      </c>
      <c r="P74" s="231">
        <v>0.20069426126922049</v>
      </c>
      <c r="Q74" s="231">
        <v>0.1116394142822623</v>
      </c>
      <c r="R74" s="231">
        <v>0.1201435271217375</v>
      </c>
      <c r="S74" s="231">
        <v>0.1210814301390553</v>
      </c>
      <c r="T74" s="231">
        <v>0.1432145346420341</v>
      </c>
      <c r="U74" s="231">
        <v>0.1100982431891752</v>
      </c>
      <c r="V74" s="231">
        <v>0.15540192941617961</v>
      </c>
      <c r="W74" s="231">
        <v>5.1502211080793968E-2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3.0706351036099639</v>
      </c>
      <c r="H76" s="231">
        <v>1.7283820049296039</v>
      </c>
      <c r="I76" s="231">
        <v>1.607753068817231</v>
      </c>
      <c r="J76" s="231">
        <v>2.025259982176268</v>
      </c>
      <c r="K76" s="231">
        <v>2.0318699049800149</v>
      </c>
      <c r="L76" s="231">
        <v>1.1181046573003111</v>
      </c>
      <c r="M76" s="231">
        <v>1.3823779320042739</v>
      </c>
      <c r="N76" s="231">
        <v>1.4866758549034991</v>
      </c>
      <c r="O76" s="231">
        <v>1.095320174348112</v>
      </c>
      <c r="P76" s="231">
        <v>0.8846775072991685</v>
      </c>
      <c r="Q76" s="231">
        <v>1.345398360093008</v>
      </c>
      <c r="R76" s="231">
        <v>0.92469882455812002</v>
      </c>
      <c r="S76" s="231">
        <v>1.055739060750869</v>
      </c>
      <c r="T76" s="231">
        <v>1.4346809595930889</v>
      </c>
      <c r="U76" s="231">
        <v>1.247342332408838</v>
      </c>
      <c r="V76" s="231">
        <v>1.202080837737171</v>
      </c>
      <c r="W76" s="231">
        <v>1.1618337062126169</v>
      </c>
      <c r="DA76" s="73" t="s">
        <v>1193</v>
      </c>
    </row>
    <row r="77" spans="1:105" ht="12" customHeight="1" x14ac:dyDescent="0.25">
      <c r="A77" s="64" t="s">
        <v>160</v>
      </c>
      <c r="B77" s="231">
        <v>1.603824586771404</v>
      </c>
      <c r="C77" s="231">
        <v>1.156014259078215</v>
      </c>
      <c r="D77" s="231">
        <v>1.849899701439903</v>
      </c>
      <c r="E77" s="231">
        <v>3.1284612202242998</v>
      </c>
      <c r="F77" s="231">
        <v>2.846180855333194</v>
      </c>
      <c r="G77" s="231">
        <v>1.500232874405252</v>
      </c>
      <c r="H77" s="231">
        <v>1.5767019929581469</v>
      </c>
      <c r="I77" s="231">
        <v>1.21558025764602</v>
      </c>
      <c r="J77" s="231">
        <v>1.1622299665666149</v>
      </c>
      <c r="K77" s="231">
        <v>1.1405099416939239</v>
      </c>
      <c r="L77" s="231">
        <v>1.7598365593639089</v>
      </c>
      <c r="M77" s="231">
        <v>1.573213010671221</v>
      </c>
      <c r="N77" s="231">
        <v>1.650463560649793</v>
      </c>
      <c r="O77" s="231">
        <v>1.320112550888966</v>
      </c>
      <c r="P77" s="231">
        <v>0.87324644705628518</v>
      </c>
      <c r="Q77" s="231">
        <v>0.66780073266989903</v>
      </c>
      <c r="R77" s="231">
        <v>0.54563424350345835</v>
      </c>
      <c r="S77" s="231">
        <v>0.44774266046377093</v>
      </c>
      <c r="T77" s="231">
        <v>0.47510472316227498</v>
      </c>
      <c r="U77" s="231">
        <v>0.36304607924740567</v>
      </c>
      <c r="V77" s="231">
        <v>0.52771241946831815</v>
      </c>
      <c r="W77" s="231">
        <v>0.43232314443693109</v>
      </c>
      <c r="DA77" s="73" t="s">
        <v>1194</v>
      </c>
    </row>
    <row r="78" spans="1:105" ht="12" customHeight="1" x14ac:dyDescent="0.25">
      <c r="A78" s="64" t="s">
        <v>70</v>
      </c>
      <c r="B78" s="231">
        <v>3.704227606195706</v>
      </c>
      <c r="C78" s="231">
        <v>3.6713085334102362</v>
      </c>
      <c r="D78" s="231">
        <v>3.4548125624806301</v>
      </c>
      <c r="E78" s="231">
        <v>6.1850995882356994</v>
      </c>
      <c r="F78" s="231">
        <v>7.9856781492332169</v>
      </c>
      <c r="G78" s="231">
        <v>2.0901461059469009</v>
      </c>
      <c r="H78" s="231">
        <v>1.8652717677832451</v>
      </c>
      <c r="I78" s="231">
        <v>1.5534006436718679</v>
      </c>
      <c r="J78" s="231">
        <v>1.140897424261109</v>
      </c>
      <c r="K78" s="231">
        <v>1.3495466903950171</v>
      </c>
      <c r="L78" s="231">
        <v>1.230360666577504</v>
      </c>
      <c r="M78" s="231">
        <v>1.037486248132315</v>
      </c>
      <c r="N78" s="231">
        <v>1.084464552934727</v>
      </c>
      <c r="O78" s="231">
        <v>0.76035685877844861</v>
      </c>
      <c r="P78" s="231">
        <v>0.41128209344738609</v>
      </c>
      <c r="Q78" s="231">
        <v>0.47120289889180028</v>
      </c>
      <c r="R78" s="231">
        <v>0.43657200787459549</v>
      </c>
      <c r="S78" s="231">
        <v>0.22838890041172691</v>
      </c>
      <c r="T78" s="231">
        <v>0.28428063533886277</v>
      </c>
      <c r="U78" s="231">
        <v>0.25791223165855398</v>
      </c>
      <c r="V78" s="231">
        <v>0.89158030478408357</v>
      </c>
      <c r="W78" s="231">
        <v>0.48419137952526647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0.19353152363592471</v>
      </c>
      <c r="H79" s="231">
        <v>0</v>
      </c>
      <c r="I79" s="231">
        <v>1.5639169498307831E-3</v>
      </c>
      <c r="J79" s="231">
        <v>1.440576063001166E-3</v>
      </c>
      <c r="K79" s="231">
        <v>3.2969477167704769E-3</v>
      </c>
      <c r="L79" s="231">
        <v>6.9200926324452779E-4</v>
      </c>
      <c r="M79" s="231">
        <v>0</v>
      </c>
      <c r="N79" s="231">
        <v>1.0461510195415E-4</v>
      </c>
      <c r="O79" s="231">
        <v>8.583476931404956E-4</v>
      </c>
      <c r="P79" s="231">
        <v>2.9935310449881529E-4</v>
      </c>
      <c r="Q79" s="231">
        <v>0</v>
      </c>
      <c r="R79" s="231">
        <v>0.51312857446423987</v>
      </c>
      <c r="S79" s="231">
        <v>0.46765276099106229</v>
      </c>
      <c r="T79" s="231">
        <v>0.58198411043400589</v>
      </c>
      <c r="U79" s="231">
        <v>8.0853460095643682E-4</v>
      </c>
      <c r="V79" s="231">
        <v>1.564204389315582E-3</v>
      </c>
      <c r="W79" s="231">
        <v>1.1897390797649559E-3</v>
      </c>
      <c r="DA79" s="73" t="s">
        <v>1196</v>
      </c>
    </row>
    <row r="80" spans="1:105" ht="12" customHeight="1" x14ac:dyDescent="0.25">
      <c r="A80" s="64" t="s">
        <v>162</v>
      </c>
      <c r="B80" s="231">
        <v>5.4132943354961096</v>
      </c>
      <c r="C80" s="231">
        <v>5.0442794919084042</v>
      </c>
      <c r="D80" s="231">
        <v>6.2173434479528087</v>
      </c>
      <c r="E80" s="231">
        <v>5.7793715031247821</v>
      </c>
      <c r="F80" s="231">
        <v>8.752214853837696</v>
      </c>
      <c r="G80" s="231">
        <v>10.615253250596799</v>
      </c>
      <c r="H80" s="231">
        <v>11.65508895764162</v>
      </c>
      <c r="I80" s="231">
        <v>11.76225457814002</v>
      </c>
      <c r="J80" s="231">
        <v>5.8795555193085409</v>
      </c>
      <c r="K80" s="231">
        <v>6.8819209116091971</v>
      </c>
      <c r="L80" s="231">
        <v>6.9722089211472111</v>
      </c>
      <c r="M80" s="231">
        <v>6.4119264730019623</v>
      </c>
      <c r="N80" s="231">
        <v>7.5011100679217844</v>
      </c>
      <c r="O80" s="231">
        <v>6.6518833209635346</v>
      </c>
      <c r="P80" s="231">
        <v>8.3333115582752786</v>
      </c>
      <c r="Q80" s="231">
        <v>8.0143814990453599</v>
      </c>
      <c r="R80" s="231">
        <v>6.5062641195615853</v>
      </c>
      <c r="S80" s="231">
        <v>3.0843178730096432</v>
      </c>
      <c r="T80" s="231">
        <v>4.3821386945838867</v>
      </c>
      <c r="U80" s="231">
        <v>3.760589942888668</v>
      </c>
      <c r="V80" s="231">
        <v>5.5828139256790008</v>
      </c>
      <c r="W80" s="231">
        <v>5.4059723893805582</v>
      </c>
      <c r="DA80" s="73" t="s">
        <v>1197</v>
      </c>
    </row>
    <row r="81" spans="1:105" ht="12" customHeight="1" x14ac:dyDescent="0.25">
      <c r="A81" s="64" t="s">
        <v>36</v>
      </c>
      <c r="B81" s="231">
        <v>1.355626341029505E-2</v>
      </c>
      <c r="C81" s="231">
        <v>1.383332212893172E-2</v>
      </c>
      <c r="D81" s="231">
        <v>1.2030114022396961E-2</v>
      </c>
      <c r="E81" s="231">
        <v>1.160024229252187E-2</v>
      </c>
      <c r="F81" s="231">
        <v>5.4857640646169492E-2</v>
      </c>
      <c r="G81" s="231">
        <v>0.24235120634523119</v>
      </c>
      <c r="H81" s="231">
        <v>0.21900003408686899</v>
      </c>
      <c r="I81" s="231">
        <v>1.9876649233653051E-2</v>
      </c>
      <c r="J81" s="231">
        <v>1.2206029696470029E-2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1.2847437549906831</v>
      </c>
      <c r="C82" s="231">
        <v>1.5928881420400021</v>
      </c>
      <c r="D82" s="231">
        <v>1.858412622626032</v>
      </c>
      <c r="E82" s="231">
        <v>1.508346629763798</v>
      </c>
      <c r="F82" s="231">
        <v>1.672344959802649</v>
      </c>
      <c r="G82" s="231">
        <v>1.7383811182354121</v>
      </c>
      <c r="H82" s="231">
        <v>1.1229294398422029</v>
      </c>
      <c r="I82" s="231">
        <v>0.89793450313813572</v>
      </c>
      <c r="J82" s="231">
        <v>0.57839022270183871</v>
      </c>
      <c r="K82" s="231">
        <v>0.60504233700049692</v>
      </c>
      <c r="L82" s="231">
        <v>0.72768445861503961</v>
      </c>
      <c r="M82" s="231">
        <v>0.72110456565843695</v>
      </c>
      <c r="N82" s="231">
        <v>0.68954737814296263</v>
      </c>
      <c r="O82" s="231">
        <v>0.52387064818160567</v>
      </c>
      <c r="P82" s="231">
        <v>0.55248097742994873</v>
      </c>
      <c r="Q82" s="231">
        <v>0.75919327756193555</v>
      </c>
      <c r="R82" s="231">
        <v>0.71042907501694563</v>
      </c>
      <c r="S82" s="231">
        <v>0.8474131604324997</v>
      </c>
      <c r="T82" s="231">
        <v>0.95909502857524898</v>
      </c>
      <c r="U82" s="231">
        <v>0.73724206777411416</v>
      </c>
      <c r="V82" s="231">
        <v>3.8047944862286411</v>
      </c>
      <c r="W82" s="231">
        <v>4.1198819297300631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13.5060260811342</v>
      </c>
      <c r="W83" s="231">
        <v>15.023736298638321</v>
      </c>
      <c r="DA83" s="73" t="s">
        <v>1200</v>
      </c>
    </row>
    <row r="84" spans="1:105" ht="12" customHeight="1" x14ac:dyDescent="0.25">
      <c r="A84" s="60" t="s">
        <v>1066</v>
      </c>
      <c r="B84" s="264">
        <v>3.7246500844228259E-2</v>
      </c>
      <c r="C84" s="264">
        <v>3.8517758290231102E-2</v>
      </c>
      <c r="D84" s="264">
        <v>4.0805132679501692E-2</v>
      </c>
      <c r="E84" s="264">
        <v>5.00899777666204E-2</v>
      </c>
      <c r="F84" s="264">
        <v>5.3234077829709972E-2</v>
      </c>
      <c r="G84" s="264">
        <v>5.247551838711486E-2</v>
      </c>
      <c r="H84" s="264">
        <v>4.9129848604686541E-2</v>
      </c>
      <c r="I84" s="264">
        <v>4.5824302400124493E-2</v>
      </c>
      <c r="J84" s="264">
        <v>3.8717674276176742E-2</v>
      </c>
      <c r="K84" s="264">
        <v>3.1733038542579292E-2</v>
      </c>
      <c r="L84" s="264">
        <v>3.5713477817738891E-2</v>
      </c>
      <c r="M84" s="264">
        <v>3.3655372637143653E-2</v>
      </c>
      <c r="N84" s="264">
        <v>3.8064337954115353E-2</v>
      </c>
      <c r="O84" s="264">
        <v>3.3230491229586587E-2</v>
      </c>
      <c r="P84" s="264">
        <v>2.6989776588626481E-2</v>
      </c>
      <c r="Q84" s="264">
        <v>2.4541710336381719E-2</v>
      </c>
      <c r="R84" s="264">
        <v>2.696479852068729E-2</v>
      </c>
      <c r="S84" s="264">
        <v>2.1910997050990311E-2</v>
      </c>
      <c r="T84" s="264">
        <v>2.5864172640893818E-2</v>
      </c>
      <c r="U84" s="264">
        <v>1.9167620854366761E-2</v>
      </c>
      <c r="V84" s="264">
        <v>3.6706573155439161E-2</v>
      </c>
      <c r="W84" s="264">
        <v>3.3598589733062581E-2</v>
      </c>
      <c r="DA84" s="72" t="s">
        <v>1201</v>
      </c>
    </row>
    <row r="85" spans="1:105" ht="12" customHeight="1" x14ac:dyDescent="0.25">
      <c r="A85" s="57" t="s">
        <v>1012</v>
      </c>
      <c r="B85" s="263">
        <v>8.0490588432995356</v>
      </c>
      <c r="C85" s="263">
        <v>8.4488075917902474</v>
      </c>
      <c r="D85" s="263">
        <v>8.8334851454186047</v>
      </c>
      <c r="E85" s="263">
        <v>10.42006012107039</v>
      </c>
      <c r="F85" s="263">
        <v>10.91998842504267</v>
      </c>
      <c r="G85" s="263">
        <v>11.03548275973745</v>
      </c>
      <c r="H85" s="263">
        <v>10.23294248347419</v>
      </c>
      <c r="I85" s="263">
        <v>9.5059294209737359</v>
      </c>
      <c r="J85" s="263">
        <v>8.3912812773407417</v>
      </c>
      <c r="K85" s="263">
        <v>6.5856463443007662</v>
      </c>
      <c r="L85" s="263">
        <v>7.5169192121249928</v>
      </c>
      <c r="M85" s="263">
        <v>7.0586624933217026</v>
      </c>
      <c r="N85" s="263">
        <v>7.9142141536614652</v>
      </c>
      <c r="O85" s="263">
        <v>7.0086348360596578</v>
      </c>
      <c r="P85" s="263">
        <v>5.5807620619179934</v>
      </c>
      <c r="Q85" s="263">
        <v>5.1865350691804037</v>
      </c>
      <c r="R85" s="263">
        <v>5.8202070843052196</v>
      </c>
      <c r="S85" s="263">
        <v>5.053927720804289</v>
      </c>
      <c r="T85" s="263">
        <v>5.8372345268005086</v>
      </c>
      <c r="U85" s="263">
        <v>4.2770103878730756</v>
      </c>
      <c r="V85" s="263">
        <v>9.4817230753565678</v>
      </c>
      <c r="W85" s="263">
        <v>9.1988911962018669</v>
      </c>
      <c r="DA85" s="70" t="s">
        <v>1202</v>
      </c>
    </row>
    <row r="86" spans="1:105" ht="12" customHeight="1" x14ac:dyDescent="0.25">
      <c r="A86" s="60" t="s">
        <v>1014</v>
      </c>
      <c r="B86" s="264">
        <v>2.0805678117163802</v>
      </c>
      <c r="C86" s="264">
        <v>1.930110850335031</v>
      </c>
      <c r="D86" s="264">
        <v>2.4409327131080398</v>
      </c>
      <c r="E86" s="264">
        <v>3.3320298451871828</v>
      </c>
      <c r="F86" s="264">
        <v>5.1156941118494572</v>
      </c>
      <c r="G86" s="264">
        <v>4.0339678015803404</v>
      </c>
      <c r="H86" s="264">
        <v>3.8724682370056018</v>
      </c>
      <c r="I86" s="264">
        <v>3.6385769057756279</v>
      </c>
      <c r="J86" s="264">
        <v>1.6572112901110501</v>
      </c>
      <c r="K86" s="264">
        <v>2.7104330205097171</v>
      </c>
      <c r="L86" s="264">
        <v>2.247237628902488</v>
      </c>
      <c r="M86" s="264">
        <v>2.1486627004501382</v>
      </c>
      <c r="N86" s="264">
        <v>2.3404474382568501</v>
      </c>
      <c r="O86" s="264">
        <v>1.862487397172319</v>
      </c>
      <c r="P86" s="264">
        <v>2.5999398492862729</v>
      </c>
      <c r="Q86" s="264">
        <v>2.8524728611708419</v>
      </c>
      <c r="R86" s="264">
        <v>1.873437188087532</v>
      </c>
      <c r="S86" s="264">
        <v>0.80734037237752276</v>
      </c>
      <c r="T86" s="264">
        <v>1.3094734249180839</v>
      </c>
      <c r="U86" s="264">
        <v>1.1326757112674559</v>
      </c>
      <c r="V86" s="264">
        <v>5.291659389298383</v>
      </c>
      <c r="W86" s="264">
        <v>5.6803864118187093</v>
      </c>
      <c r="DA86" s="72" t="s">
        <v>1203</v>
      </c>
    </row>
    <row r="87" spans="1:105" ht="12" customHeight="1" x14ac:dyDescent="0.25">
      <c r="A87" s="59" t="s">
        <v>30</v>
      </c>
      <c r="B87" s="232">
        <v>3.4165869011792652E-2</v>
      </c>
      <c r="C87" s="232">
        <v>0.1118747429924347</v>
      </c>
      <c r="D87" s="232">
        <v>9.9308185958064413E-2</v>
      </c>
      <c r="E87" s="232">
        <v>0.1476455878002246</v>
      </c>
      <c r="F87" s="232">
        <v>0.14492153351769499</v>
      </c>
      <c r="G87" s="232">
        <v>9.4503996318091102E-2</v>
      </c>
      <c r="H87" s="232">
        <v>0.1138896803621418</v>
      </c>
      <c r="I87" s="232">
        <v>7.8256992957167801E-2</v>
      </c>
      <c r="J87" s="232">
        <v>6.5734408277915796E-2</v>
      </c>
      <c r="K87" s="232">
        <v>0.1068331310359719</v>
      </c>
      <c r="L87" s="232">
        <v>8.2877898628953395E-2</v>
      </c>
      <c r="M87" s="232">
        <v>8.9832828208002702E-2</v>
      </c>
      <c r="N87" s="232">
        <v>7.0607519711712918E-2</v>
      </c>
      <c r="O87" s="232">
        <v>7.2220372699494162E-2</v>
      </c>
      <c r="P87" s="232">
        <v>4.9187349779524978E-2</v>
      </c>
      <c r="Q87" s="232">
        <v>3.0272815015006699E-2</v>
      </c>
      <c r="R87" s="232">
        <v>2.647022524050071E-2</v>
      </c>
      <c r="S87" s="232">
        <v>1.99840988002856E-2</v>
      </c>
      <c r="T87" s="232">
        <v>2.8331680191248799E-2</v>
      </c>
      <c r="U87" s="232">
        <v>2.1734740620766042E-2</v>
      </c>
      <c r="V87" s="232">
        <v>9.8990549012603513E-2</v>
      </c>
      <c r="W87" s="232">
        <v>3.9289719746571403E-2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0.6992526828720893</v>
      </c>
      <c r="H88" s="297">
        <v>0.38560543098085842</v>
      </c>
      <c r="I88" s="297">
        <v>0.35413541039706009</v>
      </c>
      <c r="J88" s="297">
        <v>0.31555094950998303</v>
      </c>
      <c r="K88" s="297">
        <v>0.46341447459069218</v>
      </c>
      <c r="L88" s="297">
        <v>0.21841942662427599</v>
      </c>
      <c r="M88" s="297">
        <v>0.27356223596294399</v>
      </c>
      <c r="N88" s="297">
        <v>0.28784830037901848</v>
      </c>
      <c r="O88" s="297">
        <v>0.1992307116207935</v>
      </c>
      <c r="P88" s="297">
        <v>0.2146821855300568</v>
      </c>
      <c r="Q88" s="297">
        <v>0.36122575297271498</v>
      </c>
      <c r="R88" s="297">
        <v>0.20245920747384849</v>
      </c>
      <c r="S88" s="297">
        <v>0.17252664204528309</v>
      </c>
      <c r="T88" s="297">
        <v>0.27941310474532749</v>
      </c>
      <c r="U88" s="297">
        <v>0.24541559043907121</v>
      </c>
      <c r="V88" s="297">
        <v>0.75848652065141453</v>
      </c>
      <c r="W88" s="297">
        <v>0.87365056107583572</v>
      </c>
      <c r="DA88" s="122" t="s">
        <v>1205</v>
      </c>
    </row>
    <row r="89" spans="1:105" ht="12" customHeight="1" x14ac:dyDescent="0.25">
      <c r="A89" s="59" t="s">
        <v>160</v>
      </c>
      <c r="B89" s="297">
        <v>0.29961749772083313</v>
      </c>
      <c r="C89" s="297">
        <v>0.20820244764328011</v>
      </c>
      <c r="D89" s="297">
        <v>0.36821259306251519</v>
      </c>
      <c r="E89" s="297">
        <v>0.64640423506098532</v>
      </c>
      <c r="F89" s="297">
        <v>0.70655871352876265</v>
      </c>
      <c r="G89" s="297">
        <v>0.335261161782132</v>
      </c>
      <c r="H89" s="297">
        <v>0.34520069347528121</v>
      </c>
      <c r="I89" s="297">
        <v>0.2627557824343803</v>
      </c>
      <c r="J89" s="297">
        <v>0.177704905184631</v>
      </c>
      <c r="K89" s="297">
        <v>0.25526508076083759</v>
      </c>
      <c r="L89" s="297">
        <v>0.33736480902180821</v>
      </c>
      <c r="M89" s="297">
        <v>0.30551709712293929</v>
      </c>
      <c r="N89" s="297">
        <v>0.31359704275243699</v>
      </c>
      <c r="O89" s="297">
        <v>0.23559903000403509</v>
      </c>
      <c r="P89" s="297">
        <v>0.2079536208111375</v>
      </c>
      <c r="Q89" s="297">
        <v>0.17595164811391439</v>
      </c>
      <c r="R89" s="297">
        <v>0.11715122693359679</v>
      </c>
      <c r="S89" s="297">
        <v>7.1803678197315812E-2</v>
      </c>
      <c r="T89" s="297">
        <v>9.1148348092906922E-2</v>
      </c>
      <c r="U89" s="297">
        <v>7.0006527042853525E-2</v>
      </c>
      <c r="V89" s="297">
        <v>0.32756144175884999</v>
      </c>
      <c r="W89" s="297">
        <v>0.32080008807824179</v>
      </c>
      <c r="DA89" s="122" t="s">
        <v>1206</v>
      </c>
    </row>
    <row r="90" spans="1:105" ht="12" customHeight="1" x14ac:dyDescent="0.25">
      <c r="A90" s="59" t="s">
        <v>70</v>
      </c>
      <c r="B90" s="297">
        <v>0.7137901982741558</v>
      </c>
      <c r="C90" s="297">
        <v>0.68203417055649163</v>
      </c>
      <c r="D90" s="297">
        <v>0.709312405607193</v>
      </c>
      <c r="E90" s="297">
        <v>1.318204300624219</v>
      </c>
      <c r="F90" s="297">
        <v>2.0448439759046262</v>
      </c>
      <c r="G90" s="297">
        <v>0.48179670255386231</v>
      </c>
      <c r="H90" s="297">
        <v>0.42123725117090688</v>
      </c>
      <c r="I90" s="297">
        <v>0.34634963573795452</v>
      </c>
      <c r="J90" s="297">
        <v>0.1799353764011011</v>
      </c>
      <c r="K90" s="297">
        <v>0.31156083456826938</v>
      </c>
      <c r="L90" s="297">
        <v>0.24328901051893961</v>
      </c>
      <c r="M90" s="297">
        <v>0.20782268361959999</v>
      </c>
      <c r="N90" s="297">
        <v>0.21254162155322201</v>
      </c>
      <c r="O90" s="297">
        <v>0.13997246666281141</v>
      </c>
      <c r="P90" s="297">
        <v>0.10102574712185421</v>
      </c>
      <c r="Q90" s="297">
        <v>0.12806103626577761</v>
      </c>
      <c r="R90" s="297">
        <v>9.6402200145948067E-2</v>
      </c>
      <c r="S90" s="297">
        <v>3.7779466449594137E-2</v>
      </c>
      <c r="T90" s="297">
        <v>5.6255283268777913E-2</v>
      </c>
      <c r="U90" s="297">
        <v>5.102932367217753E-2</v>
      </c>
      <c r="V90" s="297">
        <v>0.56816371066942695</v>
      </c>
      <c r="W90" s="297">
        <v>0.36900598695732911</v>
      </c>
      <c r="DA90" s="122" t="s">
        <v>1207</v>
      </c>
    </row>
    <row r="91" spans="1:105" ht="12" customHeight="1" x14ac:dyDescent="0.25">
      <c r="A91" s="59" t="s">
        <v>162</v>
      </c>
      <c r="B91" s="297">
        <v>1.0329942467095981</v>
      </c>
      <c r="C91" s="297">
        <v>0.92799948914282449</v>
      </c>
      <c r="D91" s="297">
        <v>1.264099528480267</v>
      </c>
      <c r="E91" s="297">
        <v>1.219775721701754</v>
      </c>
      <c r="F91" s="297">
        <v>2.2193698888983739</v>
      </c>
      <c r="G91" s="297">
        <v>2.4231532580541648</v>
      </c>
      <c r="H91" s="297">
        <v>2.6065351810164139</v>
      </c>
      <c r="I91" s="297">
        <v>2.597079084249065</v>
      </c>
      <c r="J91" s="297">
        <v>0.91828565073741886</v>
      </c>
      <c r="K91" s="297">
        <v>1.5733594995539451</v>
      </c>
      <c r="L91" s="297">
        <v>1.3652864841085099</v>
      </c>
      <c r="M91" s="297">
        <v>1.271927855536652</v>
      </c>
      <c r="N91" s="297">
        <v>1.455852953860459</v>
      </c>
      <c r="O91" s="297">
        <v>1.2154648161851851</v>
      </c>
      <c r="P91" s="297">
        <v>2.0270909460437001</v>
      </c>
      <c r="Q91" s="297">
        <v>2.156961608803428</v>
      </c>
      <c r="R91" s="297">
        <v>1.4309543282936379</v>
      </c>
      <c r="S91" s="297">
        <v>0.50524648688504414</v>
      </c>
      <c r="T91" s="297">
        <v>0.85432500861982297</v>
      </c>
      <c r="U91" s="297">
        <v>0.74448952949258818</v>
      </c>
      <c r="V91" s="297">
        <v>3.5384571672060878</v>
      </c>
      <c r="W91" s="297">
        <v>4.0776400559607309</v>
      </c>
      <c r="DA91" s="122" t="s">
        <v>1208</v>
      </c>
    </row>
    <row r="92" spans="1:105" ht="12" customHeight="1" x14ac:dyDescent="0.25">
      <c r="A92" s="60" t="s">
        <v>1021</v>
      </c>
      <c r="B92" s="264">
        <v>5.9684910315831559</v>
      </c>
      <c r="C92" s="264">
        <v>6.5186967414552166</v>
      </c>
      <c r="D92" s="264">
        <v>6.3925524323105636</v>
      </c>
      <c r="E92" s="264">
        <v>7.0880302758832077</v>
      </c>
      <c r="F92" s="264">
        <v>5.8042943131932176</v>
      </c>
      <c r="G92" s="264">
        <v>7.0015149581571112</v>
      </c>
      <c r="H92" s="264">
        <v>6.3604742464685904</v>
      </c>
      <c r="I92" s="264">
        <v>5.8673525151981067</v>
      </c>
      <c r="J92" s="264">
        <v>6.7340699872296916</v>
      </c>
      <c r="K92" s="264">
        <v>3.8752133237910491</v>
      </c>
      <c r="L92" s="264">
        <v>5.2696815832225052</v>
      </c>
      <c r="M92" s="264">
        <v>4.9099997928715657</v>
      </c>
      <c r="N92" s="264">
        <v>5.5737667154046164</v>
      </c>
      <c r="O92" s="264">
        <v>5.1461474388873389</v>
      </c>
      <c r="P92" s="264">
        <v>2.9808222126317201</v>
      </c>
      <c r="Q92" s="264">
        <v>2.3340622080095619</v>
      </c>
      <c r="R92" s="264">
        <v>3.9467698962176869</v>
      </c>
      <c r="S92" s="264">
        <v>4.2465873484267664</v>
      </c>
      <c r="T92" s="264">
        <v>4.5277611018824242</v>
      </c>
      <c r="U92" s="264">
        <v>3.1443346766056188</v>
      </c>
      <c r="V92" s="264">
        <v>4.1900636860581848</v>
      </c>
      <c r="W92" s="264">
        <v>3.5185047843831581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4.0098832381793255</v>
      </c>
      <c r="C93" s="263">
        <f t="shared" si="3"/>
        <v>4.1638882403140531</v>
      </c>
      <c r="D93" s="263">
        <f t="shared" si="3"/>
        <v>4.3857589093660181</v>
      </c>
      <c r="E93" s="263">
        <f t="shared" si="3"/>
        <v>5.4496248554311961</v>
      </c>
      <c r="F93" s="263">
        <f t="shared" si="3"/>
        <v>5.7000363675567041</v>
      </c>
      <c r="G93" s="263">
        <f t="shared" si="3"/>
        <v>5.5214712550392893</v>
      </c>
      <c r="H93" s="263">
        <f t="shared" si="3"/>
        <v>5.0991826661698942</v>
      </c>
      <c r="I93" s="263">
        <f t="shared" si="3"/>
        <v>4.7183921039486147</v>
      </c>
      <c r="J93" s="263">
        <f t="shared" si="3"/>
        <v>4.1267678529702696</v>
      </c>
      <c r="K93" s="263">
        <f t="shared" si="3"/>
        <v>3.3282273062978729</v>
      </c>
      <c r="L93" s="263">
        <f t="shared" si="3"/>
        <v>3.762564629516727</v>
      </c>
      <c r="M93" s="263">
        <f t="shared" si="3"/>
        <v>3.5488146452781382</v>
      </c>
      <c r="N93" s="263">
        <f t="shared" si="3"/>
        <v>3.9874354350214389</v>
      </c>
      <c r="O93" s="263">
        <f t="shared" si="3"/>
        <v>3.4951862843613961</v>
      </c>
      <c r="P93" s="263">
        <f t="shared" si="3"/>
        <v>2.7233449733364932</v>
      </c>
      <c r="Q93" s="263">
        <f t="shared" si="3"/>
        <v>2.472879841881467</v>
      </c>
      <c r="R93" s="263">
        <f t="shared" si="3"/>
        <v>2.8325437592533875</v>
      </c>
      <c r="S93" s="263">
        <f t="shared" si="3"/>
        <v>2.3452455765310565</v>
      </c>
      <c r="T93" s="263">
        <f t="shared" si="3"/>
        <v>2.8646711642307516</v>
      </c>
      <c r="U93" s="263">
        <f t="shared" si="3"/>
        <v>2.0793729868552653</v>
      </c>
      <c r="V93" s="263">
        <f t="shared" si="3"/>
        <v>4.3409043933738856</v>
      </c>
      <c r="W93" s="263">
        <f t="shared" si="3"/>
        <v>4.0335481219469829</v>
      </c>
      <c r="DA93" s="70"/>
    </row>
    <row r="94" spans="1:105" ht="12" customHeight="1" x14ac:dyDescent="0.25">
      <c r="A94" s="60" t="s">
        <v>1024</v>
      </c>
      <c r="B94" s="264">
        <v>5.1162271479978441E-2</v>
      </c>
      <c r="C94" s="264">
        <v>4.3914687749538953E-2</v>
      </c>
      <c r="D94" s="264">
        <v>6.3671000614469536E-2</v>
      </c>
      <c r="E94" s="264">
        <v>6.8973901976404878E-2</v>
      </c>
      <c r="F94" s="264">
        <v>0.15582144058362279</v>
      </c>
      <c r="G94" s="264">
        <v>0.13760640583844519</v>
      </c>
      <c r="H94" s="264">
        <v>0.14956734909509109</v>
      </c>
      <c r="I94" s="264">
        <v>0.149035499902784</v>
      </c>
      <c r="J94" s="264">
        <v>4.1847654054702789E-2</v>
      </c>
      <c r="K94" s="264">
        <v>9.6592783475889107E-2</v>
      </c>
      <c r="L94" s="264">
        <v>7.1116884012375481E-2</v>
      </c>
      <c r="M94" s="264">
        <v>6.7053731555141563E-2</v>
      </c>
      <c r="N94" s="264">
        <v>7.6034247555036391E-2</v>
      </c>
      <c r="O94" s="264">
        <v>6.0524687507926528E-2</v>
      </c>
      <c r="P94" s="264">
        <v>0.12875667300596999</v>
      </c>
      <c r="Q94" s="264">
        <v>0.1546904257095435</v>
      </c>
      <c r="R94" s="264">
        <v>7.406549414715044E-2</v>
      </c>
      <c r="S94" s="264">
        <v>2.0797459526060161E-2</v>
      </c>
      <c r="T94" s="264">
        <v>3.9679882188819557E-2</v>
      </c>
      <c r="U94" s="264">
        <v>3.606834543106776E-2</v>
      </c>
      <c r="V94" s="264">
        <v>0.24220923424135479</v>
      </c>
      <c r="W94" s="264">
        <v>0.29653714341753218</v>
      </c>
      <c r="DA94" s="72" t="s">
        <v>1210</v>
      </c>
    </row>
    <row r="95" spans="1:105" ht="12" customHeight="1" x14ac:dyDescent="0.25">
      <c r="A95" s="60" t="s">
        <v>1026</v>
      </c>
      <c r="B95" s="264">
        <v>0.20913702480467081</v>
      </c>
      <c r="C95" s="264">
        <v>0.20715724956532419</v>
      </c>
      <c r="D95" s="264">
        <v>0.2379412926501864</v>
      </c>
      <c r="E95" s="264">
        <v>0.2967510132932949</v>
      </c>
      <c r="F95" s="264">
        <v>0.37513114756510341</v>
      </c>
      <c r="G95" s="264">
        <v>0.34054619285929988</v>
      </c>
      <c r="H95" s="264">
        <v>0.32016610880775598</v>
      </c>
      <c r="I95" s="264">
        <v>0.29851607294582411</v>
      </c>
      <c r="J95" s="264">
        <v>0.19234004286850331</v>
      </c>
      <c r="K95" s="264">
        <v>0.21391446847265869</v>
      </c>
      <c r="L95" s="264">
        <v>0.20967899748116681</v>
      </c>
      <c r="M95" s="264">
        <v>0.1984760351939848</v>
      </c>
      <c r="N95" s="264">
        <v>0.21901474122056469</v>
      </c>
      <c r="O95" s="264">
        <v>0.18424513758549571</v>
      </c>
      <c r="P95" s="264">
        <v>0.19299642281247159</v>
      </c>
      <c r="Q95" s="264">
        <v>0.19494463157097491</v>
      </c>
      <c r="R95" s="264">
        <v>0.16729232275185679</v>
      </c>
      <c r="S95" s="264">
        <v>0.10720320619674931</v>
      </c>
      <c r="T95" s="264">
        <v>0.14163537688029931</v>
      </c>
      <c r="U95" s="264">
        <v>0.1110559974430094</v>
      </c>
      <c r="V95" s="264">
        <v>0.44017436205330801</v>
      </c>
      <c r="W95" s="264">
        <v>0.45746889406866759</v>
      </c>
      <c r="DA95" s="72" t="s">
        <v>1211</v>
      </c>
    </row>
    <row r="96" spans="1:105" ht="12" customHeight="1" x14ac:dyDescent="0.25">
      <c r="A96" s="64" t="s">
        <v>30</v>
      </c>
      <c r="B96" s="231">
        <v>3.0469044284670219E-3</v>
      </c>
      <c r="C96" s="231">
        <v>1.0348706665523731E-2</v>
      </c>
      <c r="D96" s="231">
        <v>8.312109576242727E-3</v>
      </c>
      <c r="E96" s="231">
        <v>1.190484436454676E-2</v>
      </c>
      <c r="F96" s="231">
        <v>9.7257661629860416E-3</v>
      </c>
      <c r="G96" s="231">
        <v>7.0453451255455806E-3</v>
      </c>
      <c r="H96" s="231">
        <v>8.6664053322094755E-3</v>
      </c>
      <c r="I96" s="231">
        <v>6.0315811877246174E-3</v>
      </c>
      <c r="J96" s="231">
        <v>7.1624578175086004E-3</v>
      </c>
      <c r="K96" s="231">
        <v>7.9522548406150712E-3</v>
      </c>
      <c r="L96" s="231">
        <v>7.2025777327428342E-3</v>
      </c>
      <c r="M96" s="231">
        <v>7.7066165268452917E-3</v>
      </c>
      <c r="N96" s="231">
        <v>6.191011401952373E-3</v>
      </c>
      <c r="O96" s="231">
        <v>6.7417687791628831E-3</v>
      </c>
      <c r="P96" s="231">
        <v>3.441124853590443E-3</v>
      </c>
      <c r="Q96" s="231">
        <v>1.914181106611893E-3</v>
      </c>
      <c r="R96" s="231">
        <v>2.0599935173135631E-3</v>
      </c>
      <c r="S96" s="231">
        <v>2.0760749008206891E-3</v>
      </c>
      <c r="T96" s="231">
        <v>2.4555714320650289E-3</v>
      </c>
      <c r="U96" s="231">
        <v>1.8877560254037E-3</v>
      </c>
      <c r="V96" s="231">
        <v>2.6645377811405141E-3</v>
      </c>
      <c r="W96" s="231">
        <v>8.8306231301373776E-4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5.2649431550836463E-2</v>
      </c>
      <c r="H98" s="231">
        <v>2.9635019138307021E-2</v>
      </c>
      <c r="I98" s="231">
        <v>2.7566702747527792E-2</v>
      </c>
      <c r="J98" s="231">
        <v>3.4725320074300098E-2</v>
      </c>
      <c r="K98" s="231">
        <v>3.4838654503976593E-2</v>
      </c>
      <c r="L98" s="231">
        <v>1.9171139726761099E-2</v>
      </c>
      <c r="M98" s="231">
        <v>2.3702397013204542E-2</v>
      </c>
      <c r="N98" s="231">
        <v>2.5490700138548709E-2</v>
      </c>
      <c r="O98" s="231">
        <v>1.8780474592306421E-2</v>
      </c>
      <c r="P98" s="231">
        <v>1.5168773329775811E-2</v>
      </c>
      <c r="Q98" s="231">
        <v>2.3068341394602229E-2</v>
      </c>
      <c r="R98" s="231">
        <v>1.5854983033143789E-2</v>
      </c>
      <c r="S98" s="231">
        <v>1.8101812667093001E-2</v>
      </c>
      <c r="T98" s="231">
        <v>2.4599190210058641E-2</v>
      </c>
      <c r="U98" s="231">
        <v>2.1387062459298171E-2</v>
      </c>
      <c r="V98" s="231">
        <v>2.0611004124394441E-2</v>
      </c>
      <c r="W98" s="231">
        <v>1.992092258594386E-2</v>
      </c>
      <c r="DA98" s="73" t="s">
        <v>1214</v>
      </c>
    </row>
    <row r="99" spans="1:105" ht="12" customHeight="1" x14ac:dyDescent="0.25">
      <c r="A99" s="64" t="s">
        <v>160</v>
      </c>
      <c r="B99" s="231">
        <v>2.74993445823302E-2</v>
      </c>
      <c r="C99" s="231">
        <v>1.9821141735003218E-2</v>
      </c>
      <c r="D99" s="231">
        <v>3.1718574308086972E-2</v>
      </c>
      <c r="E99" s="231">
        <v>5.364092421141272E-2</v>
      </c>
      <c r="F99" s="231">
        <v>4.8800915467942317E-2</v>
      </c>
      <c r="G99" s="231">
        <v>2.5723150216857189E-2</v>
      </c>
      <c r="H99" s="231">
        <v>2.7034297744047971E-2</v>
      </c>
      <c r="I99" s="231">
        <v>2.0842466594041639E-2</v>
      </c>
      <c r="J99" s="231">
        <v>1.9927716907535389E-2</v>
      </c>
      <c r="K99" s="231">
        <v>1.9555303082957911E-2</v>
      </c>
      <c r="L99" s="231">
        <v>3.0174342227756501E-2</v>
      </c>
      <c r="M99" s="231">
        <v>2.6974475287813549E-2</v>
      </c>
      <c r="N99" s="231">
        <v>2.829902132018965E-2</v>
      </c>
      <c r="O99" s="231">
        <v>2.2634788257881219E-2</v>
      </c>
      <c r="P99" s="231">
        <v>1.4972775171901679E-2</v>
      </c>
      <c r="Q99" s="231">
        <v>1.145018140480695E-2</v>
      </c>
      <c r="R99" s="231">
        <v>9.3555019680960239E-3</v>
      </c>
      <c r="S99" s="231">
        <v>7.6770426179140804E-3</v>
      </c>
      <c r="T99" s="231">
        <v>8.1461954148195001E-3</v>
      </c>
      <c r="U99" s="231">
        <v>6.2248261529559276E-3</v>
      </c>
      <c r="V99" s="231">
        <v>9.0482124934544612E-3</v>
      </c>
      <c r="W99" s="231">
        <v>7.4126579788380441E-3</v>
      </c>
      <c r="DA99" s="73" t="s">
        <v>1215</v>
      </c>
    </row>
    <row r="100" spans="1:105" ht="12" customHeight="1" x14ac:dyDescent="0.25">
      <c r="A100" s="64" t="s">
        <v>70</v>
      </c>
      <c r="B100" s="231">
        <v>6.3513075054681581E-2</v>
      </c>
      <c r="C100" s="231">
        <v>6.2948641179976617E-2</v>
      </c>
      <c r="D100" s="231">
        <v>5.9236578555182898E-2</v>
      </c>
      <c r="E100" s="231">
        <v>0.106050366265625</v>
      </c>
      <c r="F100" s="231">
        <v>0.1369232751266265</v>
      </c>
      <c r="G100" s="231">
        <v>3.5837864358068898E-2</v>
      </c>
      <c r="H100" s="231">
        <v>3.1982145369912958E-2</v>
      </c>
      <c r="I100" s="231">
        <v>2.6634770365217528E-2</v>
      </c>
      <c r="J100" s="231">
        <v>1.9561946899696071E-2</v>
      </c>
      <c r="K100" s="231">
        <v>2.313946910105914E-2</v>
      </c>
      <c r="L100" s="231">
        <v>2.10958930358278E-2</v>
      </c>
      <c r="M100" s="231">
        <v>1.77888480274844E-2</v>
      </c>
      <c r="N100" s="231">
        <v>1.8594342968957941E-2</v>
      </c>
      <c r="O100" s="231">
        <v>1.3037158450836851E-2</v>
      </c>
      <c r="P100" s="231">
        <v>7.0518859116753471E-3</v>
      </c>
      <c r="Q100" s="231">
        <v>8.0792943266341198E-3</v>
      </c>
      <c r="R100" s="231">
        <v>7.4855094369833518E-3</v>
      </c>
      <c r="S100" s="231">
        <v>3.9159800410870933E-3</v>
      </c>
      <c r="T100" s="231">
        <v>4.8743055903665289E-3</v>
      </c>
      <c r="U100" s="231">
        <v>4.4221901752072631E-3</v>
      </c>
      <c r="V100" s="231">
        <v>1.5287129419453821E-2</v>
      </c>
      <c r="W100" s="231">
        <v>8.3019961778756073E-3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3.3183118028644039E-3</v>
      </c>
      <c r="H101" s="231">
        <v>0</v>
      </c>
      <c r="I101" s="231">
        <v>2.6815084053623711E-5</v>
      </c>
      <c r="J101" s="231">
        <v>2.470026827140296E-5</v>
      </c>
      <c r="K101" s="231">
        <v>5.6529811352942317E-5</v>
      </c>
      <c r="L101" s="231">
        <v>1.186526340915739E-5</v>
      </c>
      <c r="M101" s="231">
        <v>0</v>
      </c>
      <c r="N101" s="231">
        <v>1.793741510687304E-6</v>
      </c>
      <c r="O101" s="231">
        <v>1.471731957460198E-5</v>
      </c>
      <c r="P101" s="231">
        <v>5.1327397274628186E-6</v>
      </c>
      <c r="Q101" s="231">
        <v>0</v>
      </c>
      <c r="R101" s="231">
        <v>8.7981563573842608E-3</v>
      </c>
      <c r="S101" s="231">
        <v>8.0184232898309529E-3</v>
      </c>
      <c r="T101" s="231">
        <v>9.9787605990521826E-3</v>
      </c>
      <c r="U101" s="231">
        <v>1.3863219071355329E-5</v>
      </c>
      <c r="V101" s="231">
        <v>2.6820012521178231E-5</v>
      </c>
      <c r="W101" s="231">
        <v>2.0399391047734429E-5</v>
      </c>
      <c r="DA101" s="73" t="s">
        <v>1217</v>
      </c>
    </row>
    <row r="102" spans="1:105" ht="12" customHeight="1" x14ac:dyDescent="0.25">
      <c r="A102" s="64" t="s">
        <v>162</v>
      </c>
      <c r="B102" s="231">
        <v>9.2816912451162775E-2</v>
      </c>
      <c r="C102" s="231">
        <v>8.6489745238792659E-2</v>
      </c>
      <c r="D102" s="231">
        <v>0.10660322286623999</v>
      </c>
      <c r="E102" s="231">
        <v>9.9093709963420346E-2</v>
      </c>
      <c r="F102" s="231">
        <v>0.15006639386217119</v>
      </c>
      <c r="G102" s="231">
        <v>0.18201024561825649</v>
      </c>
      <c r="H102" s="231">
        <v>0.19983937771467819</v>
      </c>
      <c r="I102" s="231">
        <v>0.2016768506838372</v>
      </c>
      <c r="J102" s="231">
        <v>0.100811475612733</v>
      </c>
      <c r="K102" s="231">
        <v>0.1179981377624679</v>
      </c>
      <c r="L102" s="231">
        <v>0.11954622544388741</v>
      </c>
      <c r="M102" s="231">
        <v>0.1099395638226226</v>
      </c>
      <c r="N102" s="231">
        <v>0.12861481998041491</v>
      </c>
      <c r="O102" s="231">
        <v>0.11405388910570639</v>
      </c>
      <c r="P102" s="231">
        <v>0.1428838340196798</v>
      </c>
      <c r="Q102" s="231">
        <v>0.1374154257730637</v>
      </c>
      <c r="R102" s="231">
        <v>0.1115570870051619</v>
      </c>
      <c r="S102" s="231">
        <v>5.2884037750084087E-2</v>
      </c>
      <c r="T102" s="231">
        <v>7.5136609679061384E-2</v>
      </c>
      <c r="U102" s="231">
        <v>6.4479469591197089E-2</v>
      </c>
      <c r="V102" s="231">
        <v>9.5723513124543719E-2</v>
      </c>
      <c r="W102" s="231">
        <v>9.2691369595101339E-2</v>
      </c>
      <c r="DA102" s="73" t="s">
        <v>1218</v>
      </c>
    </row>
    <row r="103" spans="1:105" ht="12" customHeight="1" x14ac:dyDescent="0.25">
      <c r="A103" s="64" t="s">
        <v>36</v>
      </c>
      <c r="B103" s="231">
        <v>2.3243711428503781E-4</v>
      </c>
      <c r="C103" s="231">
        <v>2.37187592134156E-4</v>
      </c>
      <c r="D103" s="231">
        <v>2.0626959680957241E-4</v>
      </c>
      <c r="E103" s="231">
        <v>1.9889897104192889E-4</v>
      </c>
      <c r="F103" s="231">
        <v>9.4059486027674546E-4</v>
      </c>
      <c r="G103" s="231">
        <v>4.15537920306295E-3</v>
      </c>
      <c r="H103" s="231">
        <v>3.754997554327461E-3</v>
      </c>
      <c r="I103" s="231">
        <v>3.4080711252760078E-4</v>
      </c>
      <c r="J103" s="231">
        <v>2.0928586540818909E-4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2.202835117374416E-2</v>
      </c>
      <c r="C104" s="231">
        <v>2.7311827153893801E-2</v>
      </c>
      <c r="D104" s="231">
        <v>3.1864537747624239E-2</v>
      </c>
      <c r="E104" s="231">
        <v>2.5862269517248099E-2</v>
      </c>
      <c r="F104" s="231">
        <v>2.8674202085100589E-2</v>
      </c>
      <c r="G104" s="231">
        <v>2.9806464983807939E-2</v>
      </c>
      <c r="H104" s="231">
        <v>1.9253865954272909E-2</v>
      </c>
      <c r="I104" s="231">
        <v>1.5396079170894099E-2</v>
      </c>
      <c r="J104" s="231">
        <v>9.9171394230506259E-3</v>
      </c>
      <c r="K104" s="231">
        <v>1.037411937022917E-2</v>
      </c>
      <c r="L104" s="231">
        <v>1.247695405078208E-2</v>
      </c>
      <c r="M104" s="231">
        <v>1.236413451601443E-2</v>
      </c>
      <c r="N104" s="231">
        <v>1.182305166899052E-2</v>
      </c>
      <c r="O104" s="231">
        <v>8.9823410800273333E-3</v>
      </c>
      <c r="P104" s="231">
        <v>9.4728967861210499E-3</v>
      </c>
      <c r="Q104" s="231">
        <v>1.301720756525601E-2</v>
      </c>
      <c r="R104" s="231">
        <v>1.218109143377389E-2</v>
      </c>
      <c r="S104" s="231">
        <v>1.4529834929919451E-2</v>
      </c>
      <c r="T104" s="231">
        <v>1.644474395487603E-2</v>
      </c>
      <c r="U104" s="231">
        <v>1.264082981987583E-2</v>
      </c>
      <c r="V104" s="231">
        <v>6.5237405327708956E-2</v>
      </c>
      <c r="W104" s="231">
        <v>7.0639927682010578E-2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0.23157573977009091</v>
      </c>
      <c r="W105" s="231">
        <v>0.25759855834483669</v>
      </c>
      <c r="DA105" s="73" t="s">
        <v>1221</v>
      </c>
    </row>
    <row r="106" spans="1:105" ht="12" customHeight="1" x14ac:dyDescent="0.25">
      <c r="A106" s="60" t="s">
        <v>1038</v>
      </c>
      <c r="B106" s="264">
        <v>3.7495839418946759</v>
      </c>
      <c r="C106" s="264">
        <v>3.91281630299919</v>
      </c>
      <c r="D106" s="264">
        <v>4.0841466161013624</v>
      </c>
      <c r="E106" s="264">
        <v>5.0838999401614959</v>
      </c>
      <c r="F106" s="264">
        <v>5.1690837794079778</v>
      </c>
      <c r="G106" s="264">
        <v>5.043318656341544</v>
      </c>
      <c r="H106" s="264">
        <v>4.6294492082670473</v>
      </c>
      <c r="I106" s="264">
        <v>4.2708405311000064</v>
      </c>
      <c r="J106" s="264">
        <v>3.8925801560470639</v>
      </c>
      <c r="K106" s="264">
        <v>3.0177200543493252</v>
      </c>
      <c r="L106" s="264">
        <v>3.4817687480231849</v>
      </c>
      <c r="M106" s="264">
        <v>3.2832848785290119</v>
      </c>
      <c r="N106" s="264">
        <v>3.692386446245838</v>
      </c>
      <c r="O106" s="264">
        <v>3.2504164592679738</v>
      </c>
      <c r="P106" s="264">
        <v>2.4015918775180518</v>
      </c>
      <c r="Q106" s="264">
        <v>2.1232447846009488</v>
      </c>
      <c r="R106" s="264">
        <v>2.5911859423543802</v>
      </c>
      <c r="S106" s="264">
        <v>2.217244910808247</v>
      </c>
      <c r="T106" s="264">
        <v>2.6833559051616329</v>
      </c>
      <c r="U106" s="264">
        <v>1.9322486439811879</v>
      </c>
      <c r="V106" s="264">
        <v>3.6585207970792228</v>
      </c>
      <c r="W106" s="264">
        <v>3.279542084460783</v>
      </c>
      <c r="DA106" s="72" t="s">
        <v>1222</v>
      </c>
    </row>
    <row r="107" spans="1:105" ht="12" customHeight="1" x14ac:dyDescent="0.25">
      <c r="A107" s="132" t="s">
        <v>1040</v>
      </c>
      <c r="B107" s="318">
        <v>2.6177646830639829</v>
      </c>
      <c r="C107" s="318">
        <v>2.707111407448807</v>
      </c>
      <c r="D107" s="318">
        <v>2.867873029546403</v>
      </c>
      <c r="E107" s="318">
        <v>3.5204320352481662</v>
      </c>
      <c r="F107" s="318">
        <v>3.7414061917091082</v>
      </c>
      <c r="G107" s="318">
        <v>3.6880929925139712</v>
      </c>
      <c r="H107" s="318">
        <v>3.45295207996856</v>
      </c>
      <c r="I107" s="318">
        <v>3.220631139305496</v>
      </c>
      <c r="J107" s="318">
        <v>2.7211619355716259</v>
      </c>
      <c r="K107" s="318">
        <v>2.2302666210306512</v>
      </c>
      <c r="L107" s="318">
        <v>2.5100205072056601</v>
      </c>
      <c r="M107" s="318">
        <v>2.365372421246517</v>
      </c>
      <c r="N107" s="318">
        <v>2.6752440449969401</v>
      </c>
      <c r="O107" s="318">
        <v>2.3002900521122722</v>
      </c>
      <c r="P107" s="318">
        <v>1.877111532823424</v>
      </c>
      <c r="Q107" s="318">
        <v>1.722180665416946</v>
      </c>
      <c r="R107" s="318">
        <v>1.86477582972602</v>
      </c>
      <c r="S107" s="318">
        <v>1.499533135496502</v>
      </c>
      <c r="T107" s="318">
        <v>1.749878201362318</v>
      </c>
      <c r="U107" s="318">
        <v>1.283785875917455</v>
      </c>
      <c r="V107" s="318">
        <v>2.436694991833861</v>
      </c>
      <c r="W107" s="318">
        <v>2.212892490867949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26.217463434690259</v>
      </c>
      <c r="C110" s="225">
        <v>27.997730488187511</v>
      </c>
      <c r="D110" s="225">
        <v>35.585802287094808</v>
      </c>
      <c r="E110" s="225">
        <v>30.611945060789381</v>
      </c>
      <c r="F110" s="225">
        <v>28.551657881706319</v>
      </c>
      <c r="G110" s="225">
        <v>33.905014818696998</v>
      </c>
      <c r="H110" s="225">
        <v>37.83778792444965</v>
      </c>
      <c r="I110" s="225">
        <v>36.011675121639072</v>
      </c>
      <c r="J110" s="225">
        <v>29.7311699326903</v>
      </c>
      <c r="K110" s="225">
        <v>31.474226865066861</v>
      </c>
      <c r="L110" s="225">
        <v>34.394513281617598</v>
      </c>
      <c r="M110" s="225">
        <v>30.418754231615079</v>
      </c>
      <c r="N110" s="225">
        <v>27.77732882200084</v>
      </c>
      <c r="O110" s="225">
        <v>28.034329964791979</v>
      </c>
      <c r="P110" s="225">
        <v>31.188403034104201</v>
      </c>
      <c r="Q110" s="225">
        <v>32.471536283881917</v>
      </c>
      <c r="R110" s="225">
        <v>23.872151785430439</v>
      </c>
      <c r="S110" s="225">
        <v>22.346031601541899</v>
      </c>
      <c r="T110" s="225">
        <v>19.4225798302082</v>
      </c>
      <c r="U110" s="225">
        <v>32.750587906105778</v>
      </c>
      <c r="V110" s="225">
        <v>32.806862254485473</v>
      </c>
      <c r="W110" s="225">
        <v>37.354579945688918</v>
      </c>
      <c r="DA110" s="89" t="s">
        <v>1224</v>
      </c>
    </row>
    <row r="111" spans="1:105" ht="12" customHeight="1" x14ac:dyDescent="0.25">
      <c r="A111" s="55" t="s">
        <v>92</v>
      </c>
      <c r="B111" s="261">
        <v>0.1900747490810912</v>
      </c>
      <c r="C111" s="261">
        <v>0.20365744307233699</v>
      </c>
      <c r="D111" s="261">
        <v>0.25654723552146119</v>
      </c>
      <c r="E111" s="261">
        <v>0.22045234883035719</v>
      </c>
      <c r="F111" s="261">
        <v>0.2005348673479091</v>
      </c>
      <c r="G111" s="261">
        <v>0.24210843378443811</v>
      </c>
      <c r="H111" s="261">
        <v>0.27129607444739329</v>
      </c>
      <c r="I111" s="261">
        <v>0.25884089911303271</v>
      </c>
      <c r="J111" s="261">
        <v>0.21997376507442301</v>
      </c>
      <c r="K111" s="261">
        <v>0.2367586218239979</v>
      </c>
      <c r="L111" s="261">
        <v>0.244322126141955</v>
      </c>
      <c r="M111" s="261">
        <v>0.2406307535716298</v>
      </c>
      <c r="N111" s="261">
        <v>0.20936799701655509</v>
      </c>
      <c r="O111" s="261">
        <v>0.2294446569690507</v>
      </c>
      <c r="P111" s="261">
        <v>0.26384683434567863</v>
      </c>
      <c r="Q111" s="261">
        <v>0.28727922954235668</v>
      </c>
      <c r="R111" s="261">
        <v>0.24792134669459689</v>
      </c>
      <c r="S111" s="261">
        <v>0.24017367630820199</v>
      </c>
      <c r="T111" s="261">
        <v>0.1936140891798743</v>
      </c>
      <c r="U111" s="261">
        <v>0.33687253348539792</v>
      </c>
      <c r="V111" s="261">
        <v>0.29890112176617839</v>
      </c>
      <c r="W111" s="261">
        <v>0.32438285566706021</v>
      </c>
      <c r="DA111" s="67" t="s">
        <v>1225</v>
      </c>
    </row>
    <row r="112" spans="1:105" ht="12" customHeight="1" x14ac:dyDescent="0.25">
      <c r="A112" s="202" t="s">
        <v>93</v>
      </c>
      <c r="B112" s="226">
        <v>0.40877287081636449</v>
      </c>
      <c r="C112" s="226">
        <v>0.43798367784393549</v>
      </c>
      <c r="D112" s="226">
        <v>0.55172794109210932</v>
      </c>
      <c r="E112" s="226">
        <v>0.47410263564862148</v>
      </c>
      <c r="F112" s="226">
        <v>0.43126829745076561</v>
      </c>
      <c r="G112" s="226">
        <v>0.52067599723462599</v>
      </c>
      <c r="H112" s="226">
        <v>0.58344664785409606</v>
      </c>
      <c r="I112" s="226">
        <v>0.55666067127087493</v>
      </c>
      <c r="J112" s="226">
        <v>0.47307339816818228</v>
      </c>
      <c r="K112" s="226">
        <v>0.50917074467494028</v>
      </c>
      <c r="L112" s="226">
        <v>0.52975271792372014</v>
      </c>
      <c r="M112" s="226">
        <v>0.51749811281989755</v>
      </c>
      <c r="N112" s="226">
        <v>0.45026473853724119</v>
      </c>
      <c r="O112" s="226">
        <v>0.49344140437455508</v>
      </c>
      <c r="P112" s="226">
        <v>0.56742638594924333</v>
      </c>
      <c r="Q112" s="226">
        <v>0.61781986273117573</v>
      </c>
      <c r="R112" s="226">
        <v>0.53317719010521258</v>
      </c>
      <c r="S112" s="226">
        <v>0.51651512698900992</v>
      </c>
      <c r="T112" s="226">
        <v>0.41638454054087809</v>
      </c>
      <c r="U112" s="226">
        <v>0.73604213348064129</v>
      </c>
      <c r="V112" s="226">
        <v>0.65298879382934494</v>
      </c>
      <c r="W112" s="226">
        <v>0.71807878929245583</v>
      </c>
      <c r="DA112" s="174" t="s">
        <v>1226</v>
      </c>
    </row>
    <row r="113" spans="1:105" ht="12" customHeight="1" x14ac:dyDescent="0.25">
      <c r="A113" s="202" t="s">
        <v>94</v>
      </c>
      <c r="B113" s="226">
        <v>2.6293748395387389</v>
      </c>
      <c r="C113" s="226">
        <v>2.8172693074067419</v>
      </c>
      <c r="D113" s="226">
        <v>3.5489135168899462</v>
      </c>
      <c r="E113" s="226">
        <v>3.0495994977452958</v>
      </c>
      <c r="F113" s="226">
        <v>2.7740735537147958</v>
      </c>
      <c r="G113" s="226">
        <v>3.349176191527385</v>
      </c>
      <c r="H113" s="226">
        <v>3.7529397022288018</v>
      </c>
      <c r="I113" s="226">
        <v>3.5806426201359072</v>
      </c>
      <c r="J113" s="226">
        <v>3.0429790702947841</v>
      </c>
      <c r="K113" s="226">
        <v>3.2751702489545331</v>
      </c>
      <c r="L113" s="226">
        <v>3.3735768267027719</v>
      </c>
      <c r="M113" s="226">
        <v>3.3287348904538541</v>
      </c>
      <c r="N113" s="226">
        <v>2.896265528279562</v>
      </c>
      <c r="O113" s="226">
        <v>3.1739934474075548</v>
      </c>
      <c r="P113" s="226">
        <v>3.6498915877800222</v>
      </c>
      <c r="Q113" s="226">
        <v>3.974040643128701</v>
      </c>
      <c r="R113" s="226">
        <v>3.4295883821223629</v>
      </c>
      <c r="S113" s="226">
        <v>3.3224119703290489</v>
      </c>
      <c r="T113" s="226">
        <v>2.6783358501374721</v>
      </c>
      <c r="U113" s="226">
        <v>4.6517740775269623</v>
      </c>
      <c r="V113" s="226">
        <v>4.1210929055015368</v>
      </c>
      <c r="W113" s="226">
        <v>4.4664639170442513</v>
      </c>
      <c r="DA113" s="174" t="s">
        <v>1227</v>
      </c>
    </row>
    <row r="114" spans="1:105" ht="12" customHeight="1" x14ac:dyDescent="0.25">
      <c r="A114" s="202" t="s">
        <v>95</v>
      </c>
      <c r="B114" s="226">
        <v>3.667003648109934</v>
      </c>
      <c r="C114" s="226">
        <v>3.9290468109069558</v>
      </c>
      <c r="D114" s="226">
        <v>4.9494193895705862</v>
      </c>
      <c r="E114" s="226">
        <v>4.2530613419378396</v>
      </c>
      <c r="F114" s="226">
        <v>3.8688047396779601</v>
      </c>
      <c r="G114" s="226">
        <v>4.6708598286611531</v>
      </c>
      <c r="H114" s="226">
        <v>5.233960321010696</v>
      </c>
      <c r="I114" s="226">
        <v>4.9936697321252481</v>
      </c>
      <c r="J114" s="226">
        <v>4.2438282986881637</v>
      </c>
      <c r="K114" s="226">
        <v>4.5676489599346253</v>
      </c>
      <c r="L114" s="226">
        <v>4.7522849188666498</v>
      </c>
      <c r="M114" s="226">
        <v>4.6423517877072422</v>
      </c>
      <c r="N114" s="226">
        <v>4.0392172688316021</v>
      </c>
      <c r="O114" s="226">
        <v>4.4265448104623699</v>
      </c>
      <c r="P114" s="226">
        <v>5.0902463834114382</v>
      </c>
      <c r="Q114" s="226">
        <v>5.5423142098091098</v>
      </c>
      <c r="R114" s="226">
        <v>4.7830050396939088</v>
      </c>
      <c r="S114" s="226">
        <v>4.6335336569425793</v>
      </c>
      <c r="T114" s="226">
        <v>3.7352861165434579</v>
      </c>
      <c r="U114" s="226">
        <v>6.5876556653719778</v>
      </c>
      <c r="V114" s="226">
        <v>5.8578062784964402</v>
      </c>
      <c r="W114" s="226">
        <v>6.4276402540065032</v>
      </c>
      <c r="DA114" s="174" t="s">
        <v>1228</v>
      </c>
    </row>
    <row r="115" spans="1:105" ht="12" customHeight="1" x14ac:dyDescent="0.25">
      <c r="A115" s="56" t="s">
        <v>96</v>
      </c>
      <c r="B115" s="262">
        <v>2.0920441083795178</v>
      </c>
      <c r="C115" s="262">
        <v>2.2667868026054641</v>
      </c>
      <c r="D115" s="262">
        <v>2.8114599832003728</v>
      </c>
      <c r="E115" s="262">
        <v>2.4216231430015238</v>
      </c>
      <c r="F115" s="262">
        <v>2.1592892896270972</v>
      </c>
      <c r="G115" s="262">
        <v>2.600991955207101</v>
      </c>
      <c r="H115" s="262">
        <v>2.872199668694051</v>
      </c>
      <c r="I115" s="262">
        <v>2.7254736688286121</v>
      </c>
      <c r="J115" s="262">
        <v>2.4210065695563281</v>
      </c>
      <c r="K115" s="262">
        <v>2.27912675072796</v>
      </c>
      <c r="L115" s="262">
        <v>2.7236474249170639</v>
      </c>
      <c r="M115" s="262">
        <v>2.2010206590208168</v>
      </c>
      <c r="N115" s="262">
        <v>2.114821063323483</v>
      </c>
      <c r="O115" s="262">
        <v>2.00307966610736</v>
      </c>
      <c r="P115" s="262">
        <v>1.9398963625244929</v>
      </c>
      <c r="Q115" s="262">
        <v>1.83679661326554</v>
      </c>
      <c r="R115" s="262">
        <v>1.1975851481518449</v>
      </c>
      <c r="S115" s="262">
        <v>1.1345582700223451</v>
      </c>
      <c r="T115" s="262">
        <v>1.0920420828842869</v>
      </c>
      <c r="U115" s="262">
        <v>1.7128649453755149</v>
      </c>
      <c r="V115" s="262">
        <v>1.4918935358827221</v>
      </c>
      <c r="W115" s="262">
        <v>1.7186007975189681</v>
      </c>
      <c r="DA115" s="68" t="s">
        <v>1229</v>
      </c>
    </row>
    <row r="116" spans="1:105" ht="12" customHeight="1" x14ac:dyDescent="0.25">
      <c r="A116" s="37" t="s">
        <v>160</v>
      </c>
      <c r="B116" s="228">
        <v>9.9913941854529696E-3</v>
      </c>
      <c r="C116" s="228">
        <v>6.9206666039901606E-3</v>
      </c>
      <c r="D116" s="228">
        <v>1.5358925764800069E-2</v>
      </c>
      <c r="E116" s="228">
        <v>2.093094124653961E-2</v>
      </c>
      <c r="F116" s="228">
        <v>2.4344734094386991E-2</v>
      </c>
      <c r="G116" s="228">
        <v>1.165504786408747E-2</v>
      </c>
      <c r="H116" s="228">
        <v>1.4490314841573031E-2</v>
      </c>
      <c r="I116" s="228">
        <v>1.1320339432877699E-2</v>
      </c>
      <c r="J116" s="228">
        <v>6.113862290850606E-3</v>
      </c>
      <c r="K116" s="228">
        <v>1.3945503285303191E-2</v>
      </c>
      <c r="L116" s="228">
        <v>1.642961287541686E-2</v>
      </c>
      <c r="M116" s="228">
        <v>1.290666936053033E-2</v>
      </c>
      <c r="N116" s="228">
        <v>1.1217257428366141E-2</v>
      </c>
      <c r="O116" s="228">
        <v>8.6748115844506694E-3</v>
      </c>
      <c r="P116" s="228">
        <v>1.224742073179739E-2</v>
      </c>
      <c r="Q116" s="228">
        <v>1.224737520861684E-2</v>
      </c>
      <c r="R116" s="228">
        <v>3.3269713364436058E-3</v>
      </c>
      <c r="S116" s="228">
        <v>1.8406328574471159E-3</v>
      </c>
      <c r="T116" s="228">
        <v>2.0657997706890079E-3</v>
      </c>
      <c r="U116" s="228">
        <v>3.6153146107717202E-3</v>
      </c>
      <c r="V116" s="228">
        <v>1.0258622633343289E-2</v>
      </c>
      <c r="W116" s="228">
        <v>1.324551636925601E-2</v>
      </c>
      <c r="DA116" s="69" t="s">
        <v>1230</v>
      </c>
    </row>
    <row r="117" spans="1:105" ht="12" customHeight="1" x14ac:dyDescent="0.25">
      <c r="A117" s="37" t="s">
        <v>162</v>
      </c>
      <c r="B117" s="228">
        <v>3.5292512762084581E-2</v>
      </c>
      <c r="C117" s="228">
        <v>3.1603529781887137E-2</v>
      </c>
      <c r="D117" s="228">
        <v>5.4021822320181552E-2</v>
      </c>
      <c r="E117" s="228">
        <v>4.0466002822927852E-2</v>
      </c>
      <c r="F117" s="228">
        <v>7.8345169634227885E-2</v>
      </c>
      <c r="G117" s="228">
        <v>8.6305297868934761E-2</v>
      </c>
      <c r="H117" s="228">
        <v>0.11209739246435151</v>
      </c>
      <c r="I117" s="228">
        <v>0.1146352278444194</v>
      </c>
      <c r="J117" s="228">
        <v>3.2368292627089047E-2</v>
      </c>
      <c r="K117" s="228">
        <v>8.8063614528926845E-2</v>
      </c>
      <c r="L117" s="228">
        <v>6.8120385906321329E-2</v>
      </c>
      <c r="M117" s="228">
        <v>5.5051214091131423E-2</v>
      </c>
      <c r="N117" s="228">
        <v>5.3352895905135103E-2</v>
      </c>
      <c r="O117" s="228">
        <v>4.5851621814621157E-2</v>
      </c>
      <c r="P117" s="228">
        <v>0.1223142739410628</v>
      </c>
      <c r="Q117" s="228">
        <v>0.15382178834564739</v>
      </c>
      <c r="R117" s="228">
        <v>4.1634537779035682E-2</v>
      </c>
      <c r="S117" s="228">
        <v>1.3269346596303839E-2</v>
      </c>
      <c r="T117" s="228">
        <v>1.9994807782962871E-2</v>
      </c>
      <c r="U117" s="228">
        <v>3.9390538167152572E-2</v>
      </c>
      <c r="V117" s="228">
        <v>0.1143881295090337</v>
      </c>
      <c r="W117" s="228">
        <v>0.17488034181639861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2.0467602014319799</v>
      </c>
      <c r="C120" s="228">
        <v>2.2282626062195861</v>
      </c>
      <c r="D120" s="228">
        <v>2.7420792351153911</v>
      </c>
      <c r="E120" s="228">
        <v>2.360226198932057</v>
      </c>
      <c r="F120" s="228">
        <v>2.0565993858984819</v>
      </c>
      <c r="G120" s="228">
        <v>2.5030316094740779</v>
      </c>
      <c r="H120" s="228">
        <v>2.7456119613881258</v>
      </c>
      <c r="I120" s="228">
        <v>2.5995181015513151</v>
      </c>
      <c r="J120" s="228">
        <v>2.3825244146383882</v>
      </c>
      <c r="K120" s="228">
        <v>2.177117632913729</v>
      </c>
      <c r="L120" s="228">
        <v>2.6390974261353262</v>
      </c>
      <c r="M120" s="228">
        <v>2.1330627755691549</v>
      </c>
      <c r="N120" s="228">
        <v>2.0502509099899822</v>
      </c>
      <c r="O120" s="228">
        <v>1.948553232708288</v>
      </c>
      <c r="P120" s="228">
        <v>1.8053346678516331</v>
      </c>
      <c r="Q120" s="228">
        <v>1.6707274497112761</v>
      </c>
      <c r="R120" s="228">
        <v>1.152623639036366</v>
      </c>
      <c r="S120" s="228">
        <v>1.1194482905685941</v>
      </c>
      <c r="T120" s="228">
        <v>1.069981475330636</v>
      </c>
      <c r="U120" s="228">
        <v>1.6698590925975909</v>
      </c>
      <c r="V120" s="228">
        <v>1.367246783740345</v>
      </c>
      <c r="W120" s="228">
        <v>1.530474939333313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4.1198614293921558</v>
      </c>
      <c r="C121" s="263">
        <f t="shared" si="4"/>
        <v>4.2289596086752939</v>
      </c>
      <c r="D121" s="263">
        <f t="shared" si="4"/>
        <v>5.7738636880672489</v>
      </c>
      <c r="E121" s="263">
        <f t="shared" si="4"/>
        <v>5.0404841195745647</v>
      </c>
      <c r="F121" s="263">
        <f t="shared" si="4"/>
        <v>5.4502963865005594</v>
      </c>
      <c r="G121" s="263">
        <f t="shared" si="4"/>
        <v>6.0616749509989356</v>
      </c>
      <c r="H121" s="263">
        <f t="shared" si="4"/>
        <v>6.820719903531816</v>
      </c>
      <c r="I121" s="263">
        <f t="shared" si="4"/>
        <v>6.5052218383136013</v>
      </c>
      <c r="J121" s="263">
        <f t="shared" si="4"/>
        <v>4.2207041142019275</v>
      </c>
      <c r="K121" s="263">
        <f t="shared" si="4"/>
        <v>5.5582540862358005</v>
      </c>
      <c r="L121" s="263">
        <f t="shared" si="4"/>
        <v>5.7571161203585026</v>
      </c>
      <c r="M121" s="263">
        <f t="shared" si="4"/>
        <v>4.6668163916117607</v>
      </c>
      <c r="N121" s="263">
        <f t="shared" si="4"/>
        <v>4.3951806674345066</v>
      </c>
      <c r="O121" s="263">
        <f t="shared" si="4"/>
        <v>3.9868791997738526</v>
      </c>
      <c r="P121" s="263">
        <f t="shared" si="4"/>
        <v>5.2144812672997176</v>
      </c>
      <c r="Q121" s="263">
        <f t="shared" si="4"/>
        <v>5.5009463016413429</v>
      </c>
      <c r="R121" s="263">
        <f t="shared" si="4"/>
        <v>2.6897265019081624</v>
      </c>
      <c r="S121" s="263">
        <f t="shared" si="4"/>
        <v>1.9312686355249173</v>
      </c>
      <c r="T121" s="263">
        <f t="shared" si="4"/>
        <v>2.0989703031289979</v>
      </c>
      <c r="U121" s="263">
        <f t="shared" si="4"/>
        <v>3.4996283526868566</v>
      </c>
      <c r="V121" s="263">
        <f t="shared" si="4"/>
        <v>6.4609239325303758</v>
      </c>
      <c r="W121" s="263">
        <f t="shared" si="4"/>
        <v>8.0691261881327083</v>
      </c>
      <c r="DA121" s="70"/>
    </row>
    <row r="122" spans="1:105" ht="12" customHeight="1" x14ac:dyDescent="0.25">
      <c r="A122" s="60" t="s">
        <v>1054</v>
      </c>
      <c r="B122" s="264">
        <v>4.1023197125245776</v>
      </c>
      <c r="C122" s="264">
        <v>4.210164365111269</v>
      </c>
      <c r="D122" s="264">
        <v>5.7501873239503221</v>
      </c>
      <c r="E122" s="264">
        <v>5.0201388990512168</v>
      </c>
      <c r="F122" s="264">
        <v>5.4317893208219212</v>
      </c>
      <c r="G122" s="264">
        <v>6.0393311224934054</v>
      </c>
      <c r="H122" s="264">
        <v>6.7956823909308586</v>
      </c>
      <c r="I122" s="264">
        <v>6.4813337953834322</v>
      </c>
      <c r="J122" s="264">
        <v>4.2004030614640673</v>
      </c>
      <c r="K122" s="264">
        <v>5.5385274130923019</v>
      </c>
      <c r="L122" s="264">
        <v>5.7336685506126104</v>
      </c>
      <c r="M122" s="264">
        <v>4.6478933683451524</v>
      </c>
      <c r="N122" s="264">
        <v>4.3769164432493319</v>
      </c>
      <c r="O122" s="264">
        <v>3.9696226911974302</v>
      </c>
      <c r="P122" s="264">
        <v>5.1970313486596122</v>
      </c>
      <c r="Q122" s="264">
        <v>5.4843692126177288</v>
      </c>
      <c r="R122" s="264">
        <v>2.67931066760754</v>
      </c>
      <c r="S122" s="264">
        <v>1.9218376062454481</v>
      </c>
      <c r="T122" s="264">
        <v>2.0897689411271889</v>
      </c>
      <c r="U122" s="264">
        <v>3.4851484348722379</v>
      </c>
      <c r="V122" s="264">
        <v>6.448249199411288</v>
      </c>
      <c r="W122" s="264">
        <v>8.0552068327149726</v>
      </c>
      <c r="DA122" s="72" t="s">
        <v>1235</v>
      </c>
    </row>
    <row r="123" spans="1:105" ht="12" customHeight="1" x14ac:dyDescent="0.25">
      <c r="A123" s="64" t="s">
        <v>30</v>
      </c>
      <c r="B123" s="231">
        <v>5.9766443128627417E-2</v>
      </c>
      <c r="C123" s="231">
        <v>0.21032213991834431</v>
      </c>
      <c r="D123" s="231">
        <v>0.20087386509606561</v>
      </c>
      <c r="E123" s="231">
        <v>0.20139433263718601</v>
      </c>
      <c r="F123" s="231">
        <v>0.14082625002966601</v>
      </c>
      <c r="G123" s="231">
        <v>0.12494390769182449</v>
      </c>
      <c r="H123" s="231">
        <v>0.18394869565700431</v>
      </c>
      <c r="I123" s="231">
        <v>0.13095673745746081</v>
      </c>
      <c r="J123" s="231">
        <v>0.1564167777837018</v>
      </c>
      <c r="K123" s="231">
        <v>0.2058943546227307</v>
      </c>
      <c r="L123" s="231">
        <v>0.19695436322028159</v>
      </c>
      <c r="M123" s="231">
        <v>0.1804728304477384</v>
      </c>
      <c r="N123" s="231">
        <v>0.1237247294612928</v>
      </c>
      <c r="O123" s="231">
        <v>0.14504116088444119</v>
      </c>
      <c r="P123" s="231">
        <v>9.2663032185514624E-2</v>
      </c>
      <c r="Q123" s="231">
        <v>5.3851577465238817E-2</v>
      </c>
      <c r="R123" s="231">
        <v>3.2855595556852579E-2</v>
      </c>
      <c r="S123" s="231">
        <v>3.7217905688910903E-2</v>
      </c>
      <c r="T123" s="231">
        <v>3.6081384466034372E-2</v>
      </c>
      <c r="U123" s="231">
        <v>5.8750839022173477E-2</v>
      </c>
      <c r="V123" s="231">
        <v>3.7491433705643812E-2</v>
      </c>
      <c r="W123" s="231">
        <v>1.4998302175300951E-2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0.93369815083478014</v>
      </c>
      <c r="H125" s="231">
        <v>0.62901778849433698</v>
      </c>
      <c r="I125" s="231">
        <v>0.5985238931414818</v>
      </c>
      <c r="J125" s="231">
        <v>0.75834620069274816</v>
      </c>
      <c r="K125" s="231">
        <v>0.90201866373610085</v>
      </c>
      <c r="L125" s="231">
        <v>0.52423448343033552</v>
      </c>
      <c r="M125" s="231">
        <v>0.55506053304563441</v>
      </c>
      <c r="N125" s="231">
        <v>0.50942079955244446</v>
      </c>
      <c r="O125" s="231">
        <v>0.40410597771858248</v>
      </c>
      <c r="P125" s="231">
        <v>0.40846658900074928</v>
      </c>
      <c r="Q125" s="231">
        <v>0.6489806890868407</v>
      </c>
      <c r="R125" s="231">
        <v>0.2538029620291104</v>
      </c>
      <c r="S125" s="231">
        <v>0.32451216301294172</v>
      </c>
      <c r="T125" s="231">
        <v>0.36273041108474202</v>
      </c>
      <c r="U125" s="231">
        <v>0.66999136697732864</v>
      </c>
      <c r="V125" s="231">
        <v>0.29268316539099481</v>
      </c>
      <c r="W125" s="231">
        <v>0.34090644591308389</v>
      </c>
      <c r="DA125" s="73" t="s">
        <v>1238</v>
      </c>
    </row>
    <row r="126" spans="1:105" ht="12" customHeight="1" x14ac:dyDescent="0.25">
      <c r="A126" s="64" t="s">
        <v>160</v>
      </c>
      <c r="B126" s="231">
        <v>0.53941239465829727</v>
      </c>
      <c r="C126" s="231">
        <v>0.40283535711944968</v>
      </c>
      <c r="D126" s="231">
        <v>0.76652413664188412</v>
      </c>
      <c r="E126" s="231">
        <v>0.90744387770168355</v>
      </c>
      <c r="F126" s="231">
        <v>0.70662298560291847</v>
      </c>
      <c r="G126" s="231">
        <v>0.45618076176063221</v>
      </c>
      <c r="H126" s="231">
        <v>0.57381620376540643</v>
      </c>
      <c r="I126" s="231">
        <v>0.45252834054141028</v>
      </c>
      <c r="J126" s="231">
        <v>0.43518989523999912</v>
      </c>
      <c r="K126" s="231">
        <v>0.50631256020035886</v>
      </c>
      <c r="L126" s="231">
        <v>0.82511686504152182</v>
      </c>
      <c r="M126" s="231">
        <v>0.63168575834498775</v>
      </c>
      <c r="N126" s="231">
        <v>0.56554390382089592</v>
      </c>
      <c r="O126" s="231">
        <v>0.48696062900339521</v>
      </c>
      <c r="P126" s="231">
        <v>0.40318872656212218</v>
      </c>
      <c r="Q126" s="231">
        <v>0.32212747727063368</v>
      </c>
      <c r="R126" s="231">
        <v>0.1496536653777982</v>
      </c>
      <c r="S126" s="231">
        <v>0.13762675325939699</v>
      </c>
      <c r="T126" s="231">
        <v>0.120037818676383</v>
      </c>
      <c r="U126" s="231">
        <v>0.19475425480778211</v>
      </c>
      <c r="V126" s="231">
        <v>0.12825643135121281</v>
      </c>
      <c r="W126" s="231">
        <v>0.12666476220478839</v>
      </c>
      <c r="DA126" s="73" t="s">
        <v>1239</v>
      </c>
    </row>
    <row r="127" spans="1:105" ht="12" customHeight="1" x14ac:dyDescent="0.25">
      <c r="A127" s="64" t="s">
        <v>70</v>
      </c>
      <c r="B127" s="231">
        <v>1.245838416431629</v>
      </c>
      <c r="C127" s="231">
        <v>1.279337925581705</v>
      </c>
      <c r="D127" s="231">
        <v>1.4315355663086651</v>
      </c>
      <c r="E127" s="231">
        <v>1.7940547634204911</v>
      </c>
      <c r="F127" s="231">
        <v>1.982608984703669</v>
      </c>
      <c r="G127" s="231">
        <v>0.6355576251319468</v>
      </c>
      <c r="H127" s="231">
        <v>0.67883669175306327</v>
      </c>
      <c r="I127" s="231">
        <v>0.57828992454852135</v>
      </c>
      <c r="J127" s="231">
        <v>0.42720205538197031</v>
      </c>
      <c r="K127" s="231">
        <v>0.5991113404140721</v>
      </c>
      <c r="L127" s="231">
        <v>0.57686682929451538</v>
      </c>
      <c r="M127" s="231">
        <v>0.41657759183185378</v>
      </c>
      <c r="N127" s="231">
        <v>0.37160003495055949</v>
      </c>
      <c r="O127" s="231">
        <v>0.28047900458825492</v>
      </c>
      <c r="P127" s="231">
        <v>0.18989404889518799</v>
      </c>
      <c r="Q127" s="231">
        <v>0.2272944512890423</v>
      </c>
      <c r="R127" s="231">
        <v>0.11938914784511551</v>
      </c>
      <c r="S127" s="231">
        <v>7.0201983459856371E-2</v>
      </c>
      <c r="T127" s="231">
        <v>7.162149376491761E-2</v>
      </c>
      <c r="U127" s="231">
        <v>0.13762762751795679</v>
      </c>
      <c r="V127" s="231">
        <v>0.21509786921982699</v>
      </c>
      <c r="W127" s="231">
        <v>0.14100459899485571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5.884776915845915E-2</v>
      </c>
      <c r="H128" s="231">
        <v>0</v>
      </c>
      <c r="I128" s="231">
        <v>5.8220486685264773E-4</v>
      </c>
      <c r="J128" s="231">
        <v>5.3941488687883892E-4</v>
      </c>
      <c r="K128" s="231">
        <v>1.4636312918460911E-3</v>
      </c>
      <c r="L128" s="231">
        <v>3.2445542219807112E-4</v>
      </c>
      <c r="M128" s="231">
        <v>0</v>
      </c>
      <c r="N128" s="231">
        <v>3.5847161105742791E-5</v>
      </c>
      <c r="O128" s="231">
        <v>3.1662567882855111E-4</v>
      </c>
      <c r="P128" s="231">
        <v>1.3821504502212521E-4</v>
      </c>
      <c r="Q128" s="231">
        <v>0</v>
      </c>
      <c r="R128" s="231">
        <v>0.13908159065259201</v>
      </c>
      <c r="S128" s="231">
        <v>0.14374670280765109</v>
      </c>
      <c r="T128" s="231">
        <v>0.14662472977466301</v>
      </c>
      <c r="U128" s="231">
        <v>4.3145180893603292E-4</v>
      </c>
      <c r="V128" s="231">
        <v>3.7737153833558817E-4</v>
      </c>
      <c r="W128" s="231">
        <v>3.4647184758895968E-4</v>
      </c>
      <c r="DA128" s="73" t="s">
        <v>1241</v>
      </c>
    </row>
    <row r="129" spans="1:105" ht="12" customHeight="1" x14ac:dyDescent="0.25">
      <c r="A129" s="64" t="s">
        <v>162</v>
      </c>
      <c r="B129" s="231">
        <v>1.8206467743322761</v>
      </c>
      <c r="C129" s="231">
        <v>1.7577760088820431</v>
      </c>
      <c r="D129" s="231">
        <v>2.5762174105647988</v>
      </c>
      <c r="E129" s="231">
        <v>1.6763689617025681</v>
      </c>
      <c r="F129" s="231">
        <v>2.172917500681101</v>
      </c>
      <c r="G129" s="231">
        <v>3.227815092412909</v>
      </c>
      <c r="H129" s="231">
        <v>4.2416886197210184</v>
      </c>
      <c r="I129" s="231">
        <v>4.3787759070543464</v>
      </c>
      <c r="J129" s="231">
        <v>2.201563566687629</v>
      </c>
      <c r="K129" s="231">
        <v>3.055127244816549</v>
      </c>
      <c r="L129" s="231">
        <v>3.2689894620162301</v>
      </c>
      <c r="M129" s="231">
        <v>2.5745545002977388</v>
      </c>
      <c r="N129" s="231">
        <v>2.5703124697479161</v>
      </c>
      <c r="O129" s="231">
        <v>2.4594431486500752</v>
      </c>
      <c r="P129" s="231">
        <v>3.847593410259659</v>
      </c>
      <c r="Q129" s="231">
        <v>3.8659024584330002</v>
      </c>
      <c r="R129" s="231">
        <v>1.7895355651783731</v>
      </c>
      <c r="S129" s="231">
        <v>0.94805497077845136</v>
      </c>
      <c r="T129" s="231">
        <v>1.1101850911942439</v>
      </c>
      <c r="U129" s="231">
        <v>2.0275942919909911</v>
      </c>
      <c r="V129" s="231">
        <v>1.3665305437010049</v>
      </c>
      <c r="W129" s="231">
        <v>1.593179335660879</v>
      </c>
      <c r="DA129" s="73" t="s">
        <v>1242</v>
      </c>
    </row>
    <row r="130" spans="1:105" ht="12" customHeight="1" x14ac:dyDescent="0.25">
      <c r="A130" s="64" t="s">
        <v>36</v>
      </c>
      <c r="B130" s="231">
        <v>4.5593617712808903E-3</v>
      </c>
      <c r="C130" s="231">
        <v>4.8204866126824826E-3</v>
      </c>
      <c r="D130" s="231">
        <v>4.9847960716700654E-3</v>
      </c>
      <c r="E130" s="231">
        <v>3.364775238431881E-3</v>
      </c>
      <c r="F130" s="231">
        <v>1.3619538527881199E-2</v>
      </c>
      <c r="G130" s="231">
        <v>7.3692531213198603E-2</v>
      </c>
      <c r="H130" s="231">
        <v>7.970166128124985E-2</v>
      </c>
      <c r="I130" s="231">
        <v>7.3995501626911092E-3</v>
      </c>
      <c r="J130" s="231">
        <v>4.5704730885534652E-3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0.43209632220246807</v>
      </c>
      <c r="C131" s="231">
        <v>0.55507244699704483</v>
      </c>
      <c r="D131" s="231">
        <v>0.77005154926723851</v>
      </c>
      <c r="E131" s="231">
        <v>0.43751218835085698</v>
      </c>
      <c r="F131" s="231">
        <v>0.41519406127668579</v>
      </c>
      <c r="G131" s="231">
        <v>0.52859528428965452</v>
      </c>
      <c r="H131" s="231">
        <v>0.40867273025878093</v>
      </c>
      <c r="I131" s="231">
        <v>0.33427723761066852</v>
      </c>
      <c r="J131" s="231">
        <v>0.21657467770258679</v>
      </c>
      <c r="K131" s="231">
        <v>0.26859961801064408</v>
      </c>
      <c r="L131" s="231">
        <v>0.34118209218752749</v>
      </c>
      <c r="M131" s="231">
        <v>0.28954215437719782</v>
      </c>
      <c r="N131" s="231">
        <v>0.23627865855511659</v>
      </c>
      <c r="O131" s="231">
        <v>0.19327614467385279</v>
      </c>
      <c r="P131" s="231">
        <v>0.2550873267113562</v>
      </c>
      <c r="Q131" s="231">
        <v>0.36621255907297329</v>
      </c>
      <c r="R131" s="231">
        <v>0.1949921409676984</v>
      </c>
      <c r="S131" s="231">
        <v>0.26047712723823929</v>
      </c>
      <c r="T131" s="231">
        <v>0.24248801216620569</v>
      </c>
      <c r="U131" s="231">
        <v>0.39599860274706999</v>
      </c>
      <c r="V131" s="231">
        <v>0.926393016952064</v>
      </c>
      <c r="W131" s="231">
        <v>1.208860010460731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3.4814193675522049</v>
      </c>
      <c r="W132" s="231">
        <v>4.6292469054577436</v>
      </c>
      <c r="DA132" s="73" t="s">
        <v>1245</v>
      </c>
    </row>
    <row r="133" spans="1:105" ht="12" customHeight="1" x14ac:dyDescent="0.25">
      <c r="A133" s="60" t="s">
        <v>1066</v>
      </c>
      <c r="B133" s="264">
        <v>1.7541716867578609E-2</v>
      </c>
      <c r="C133" s="264">
        <v>1.879524356402448E-2</v>
      </c>
      <c r="D133" s="264">
        <v>2.3676364116927161E-2</v>
      </c>
      <c r="E133" s="264">
        <v>2.0345220523347821E-2</v>
      </c>
      <c r="F133" s="264">
        <v>1.850706567863835E-2</v>
      </c>
      <c r="G133" s="264">
        <v>2.2343828505529861E-2</v>
      </c>
      <c r="H133" s="264">
        <v>2.503751260095775E-2</v>
      </c>
      <c r="I133" s="264">
        <v>2.3888042930169492E-2</v>
      </c>
      <c r="J133" s="264">
        <v>2.0301052737860231E-2</v>
      </c>
      <c r="K133" s="264">
        <v>1.9726673143498481E-2</v>
      </c>
      <c r="L133" s="264">
        <v>2.3447569745892009E-2</v>
      </c>
      <c r="M133" s="264">
        <v>1.8923023266607889E-2</v>
      </c>
      <c r="N133" s="264">
        <v>1.8264224185174399E-2</v>
      </c>
      <c r="O133" s="264">
        <v>1.725650857642232E-2</v>
      </c>
      <c r="P133" s="264">
        <v>1.744991864010581E-2</v>
      </c>
      <c r="Q133" s="264">
        <v>1.657708902361368E-2</v>
      </c>
      <c r="R133" s="264">
        <v>1.041583430062239E-2</v>
      </c>
      <c r="S133" s="264">
        <v>9.4310292794692087E-3</v>
      </c>
      <c r="T133" s="264">
        <v>9.2013620018088615E-3</v>
      </c>
      <c r="U133" s="264">
        <v>1.447991781461852E-2</v>
      </c>
      <c r="V133" s="264">
        <v>1.2674733119087289E-2</v>
      </c>
      <c r="W133" s="264">
        <v>1.391935541773622E-2</v>
      </c>
      <c r="DA133" s="72" t="s">
        <v>1246</v>
      </c>
    </row>
    <row r="134" spans="1:105" ht="12" customHeight="1" x14ac:dyDescent="0.25">
      <c r="A134" s="57" t="s">
        <v>1012</v>
      </c>
      <c r="B134" s="263">
        <v>2.8709444404683468</v>
      </c>
      <c r="C134" s="263">
        <v>3.1223058431364561</v>
      </c>
      <c r="D134" s="263">
        <v>3.8817303794762998</v>
      </c>
      <c r="E134" s="263">
        <v>3.2053455472927039</v>
      </c>
      <c r="F134" s="263">
        <v>2.8751670087296528</v>
      </c>
      <c r="G134" s="263">
        <v>3.5586498321013318</v>
      </c>
      <c r="H134" s="263">
        <v>3.949474876752169</v>
      </c>
      <c r="I134" s="263">
        <v>3.7529463972061121</v>
      </c>
      <c r="J134" s="263">
        <v>3.3321968073312358</v>
      </c>
      <c r="K134" s="263">
        <v>3.1005137514683399</v>
      </c>
      <c r="L134" s="263">
        <v>3.7376500973795519</v>
      </c>
      <c r="M134" s="263">
        <v>3.005741337137807</v>
      </c>
      <c r="N134" s="263">
        <v>2.8759664403201559</v>
      </c>
      <c r="O134" s="263">
        <v>2.741775893498982</v>
      </c>
      <c r="P134" s="263">
        <v>2.7326291121432251</v>
      </c>
      <c r="Q134" s="263">
        <v>2.6532234684741129</v>
      </c>
      <c r="R134" s="263">
        <v>1.673006073289089</v>
      </c>
      <c r="S134" s="263">
        <v>1.6474758106992631</v>
      </c>
      <c r="T134" s="263">
        <v>1.542505917570258</v>
      </c>
      <c r="U134" s="263">
        <v>2.3853599483115189</v>
      </c>
      <c r="V134" s="263">
        <v>2.363657640476815</v>
      </c>
      <c r="W134" s="263">
        <v>2.7957092516991038</v>
      </c>
      <c r="DA134" s="70" t="s">
        <v>1247</v>
      </c>
    </row>
    <row r="135" spans="1:105" ht="12" customHeight="1" x14ac:dyDescent="0.25">
      <c r="A135" s="60" t="s">
        <v>1014</v>
      </c>
      <c r="B135" s="264">
        <v>0.74209851218033274</v>
      </c>
      <c r="C135" s="264">
        <v>0.71328365812922812</v>
      </c>
      <c r="D135" s="264">
        <v>1.0726279051528289</v>
      </c>
      <c r="E135" s="264">
        <v>1.024975566707192</v>
      </c>
      <c r="F135" s="264">
        <v>1.346931367016043</v>
      </c>
      <c r="G135" s="264">
        <v>1.3008473804310119</v>
      </c>
      <c r="H135" s="264">
        <v>1.4946058807399689</v>
      </c>
      <c r="I135" s="264">
        <v>1.4365122530111549</v>
      </c>
      <c r="J135" s="264">
        <v>0.65808235804143234</v>
      </c>
      <c r="K135" s="264">
        <v>1.276068348218677</v>
      </c>
      <c r="L135" s="264">
        <v>1.1173976605939751</v>
      </c>
      <c r="M135" s="264">
        <v>0.9149501487596885</v>
      </c>
      <c r="N135" s="264">
        <v>0.85050115615659716</v>
      </c>
      <c r="O135" s="264">
        <v>0.72860452384243179</v>
      </c>
      <c r="P135" s="264">
        <v>1.27306472541838</v>
      </c>
      <c r="Q135" s="264">
        <v>1.4592107905364919</v>
      </c>
      <c r="R135" s="264">
        <v>0.53851551125181707</v>
      </c>
      <c r="S135" s="264">
        <v>0.26317624785524918</v>
      </c>
      <c r="T135" s="264">
        <v>0.34390342872834673</v>
      </c>
      <c r="U135" s="264">
        <v>0.63171211455164522</v>
      </c>
      <c r="V135" s="264">
        <v>1.3145548849819451</v>
      </c>
      <c r="W135" s="264">
        <v>1.7232602661654171</v>
      </c>
      <c r="DA135" s="72" t="s">
        <v>1248</v>
      </c>
    </row>
    <row r="136" spans="1:105" ht="12" customHeight="1" x14ac:dyDescent="0.25">
      <c r="A136" s="59" t="s">
        <v>30</v>
      </c>
      <c r="B136" s="232">
        <v>1.2186308188668509E-2</v>
      </c>
      <c r="C136" s="232">
        <v>4.134396007361938E-2</v>
      </c>
      <c r="D136" s="232">
        <v>4.3639355930091703E-2</v>
      </c>
      <c r="E136" s="232">
        <v>4.5417696436884793E-2</v>
      </c>
      <c r="F136" s="232">
        <v>3.815696462361011E-2</v>
      </c>
      <c r="G136" s="232">
        <v>3.047502659849935E-2</v>
      </c>
      <c r="H136" s="232">
        <v>4.395650928733652E-2</v>
      </c>
      <c r="I136" s="232">
        <v>3.0895905783477021E-2</v>
      </c>
      <c r="J136" s="232">
        <v>2.6103282461399539E-2</v>
      </c>
      <c r="K136" s="232">
        <v>5.02968994343439E-2</v>
      </c>
      <c r="L136" s="232">
        <v>4.1209513783446727E-2</v>
      </c>
      <c r="M136" s="232">
        <v>3.8252890746973259E-2</v>
      </c>
      <c r="N136" s="232">
        <v>2.5658246438932109E-2</v>
      </c>
      <c r="O136" s="232">
        <v>2.8252588630842391E-2</v>
      </c>
      <c r="P136" s="232">
        <v>2.4084664865734729E-2</v>
      </c>
      <c r="Q136" s="232">
        <v>1.5486358847137579E-2</v>
      </c>
      <c r="R136" s="232">
        <v>7.6088096088722358E-3</v>
      </c>
      <c r="S136" s="232">
        <v>6.5144024985888029E-3</v>
      </c>
      <c r="T136" s="232">
        <v>7.3618090236229651E-3</v>
      </c>
      <c r="U136" s="232">
        <v>1.212182694498831E-2</v>
      </c>
      <c r="V136" s="232">
        <v>2.4352602262079619E-2</v>
      </c>
      <c r="W136" s="232">
        <v>1.1842501929563281E-2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0.2254904018859949</v>
      </c>
      <c r="H137" s="297">
        <v>0.14882708120929841</v>
      </c>
      <c r="I137" s="297">
        <v>0.13981286349973909</v>
      </c>
      <c r="J137" s="297">
        <v>0.12530599699319411</v>
      </c>
      <c r="K137" s="297">
        <v>0.21817493317741671</v>
      </c>
      <c r="L137" s="297">
        <v>0.1086050505737744</v>
      </c>
      <c r="M137" s="297">
        <v>0.1164891113141642</v>
      </c>
      <c r="N137" s="297">
        <v>0.10460192707955181</v>
      </c>
      <c r="O137" s="297">
        <v>7.7938995987647308E-2</v>
      </c>
      <c r="P137" s="297">
        <v>0.1051194771483141</v>
      </c>
      <c r="Q137" s="297">
        <v>0.18478861752994799</v>
      </c>
      <c r="R137" s="297">
        <v>5.8196466000398003E-2</v>
      </c>
      <c r="S137" s="297">
        <v>5.6240113664613497E-2</v>
      </c>
      <c r="T137" s="297">
        <v>7.3278720050763774E-2</v>
      </c>
      <c r="U137" s="297">
        <v>0.13687236341170109</v>
      </c>
      <c r="V137" s="297">
        <v>0.18823640663533051</v>
      </c>
      <c r="W137" s="297">
        <v>0.26477108163415519</v>
      </c>
      <c r="DA137" s="122" t="s">
        <v>1250</v>
      </c>
    </row>
    <row r="138" spans="1:105" ht="12" customHeight="1" x14ac:dyDescent="0.25">
      <c r="A138" s="59" t="s">
        <v>160</v>
      </c>
      <c r="B138" s="297">
        <v>0.10686779735306901</v>
      </c>
      <c r="C138" s="297">
        <v>7.6942421965391139E-2</v>
      </c>
      <c r="D138" s="297">
        <v>0.1618049937331702</v>
      </c>
      <c r="E138" s="297">
        <v>0.19884232072847541</v>
      </c>
      <c r="F138" s="297">
        <v>0.18603264250808249</v>
      </c>
      <c r="G138" s="297">
        <v>0.1081128123763628</v>
      </c>
      <c r="H138" s="297">
        <v>0.1332325935105983</v>
      </c>
      <c r="I138" s="297">
        <v>0.1037361338762358</v>
      </c>
      <c r="J138" s="297">
        <v>7.056702047425388E-2</v>
      </c>
      <c r="K138" s="297">
        <v>0.1201784687168297</v>
      </c>
      <c r="L138" s="297">
        <v>0.16774845860506871</v>
      </c>
      <c r="M138" s="297">
        <v>0.13009622841346871</v>
      </c>
      <c r="N138" s="297">
        <v>0.1139588281576128</v>
      </c>
      <c r="O138" s="297">
        <v>9.2166271478908005E-2</v>
      </c>
      <c r="P138" s="297">
        <v>0.1018248246206017</v>
      </c>
      <c r="Q138" s="297">
        <v>9.0009811148603319E-2</v>
      </c>
      <c r="R138" s="297">
        <v>3.3674869521686843E-2</v>
      </c>
      <c r="S138" s="297">
        <v>2.3406512614407991E-2</v>
      </c>
      <c r="T138" s="297">
        <v>2.3797461815891471E-2</v>
      </c>
      <c r="U138" s="297">
        <v>3.9043806440566847E-2</v>
      </c>
      <c r="V138" s="297">
        <v>8.094754262251469E-2</v>
      </c>
      <c r="W138" s="297">
        <v>9.695929388105512E-2</v>
      </c>
      <c r="DA138" s="122" t="s">
        <v>1251</v>
      </c>
    </row>
    <row r="139" spans="1:105" ht="12" customHeight="1" x14ac:dyDescent="0.25">
      <c r="A139" s="59" t="s">
        <v>70</v>
      </c>
      <c r="B139" s="297">
        <v>0.25459523172723397</v>
      </c>
      <c r="C139" s="297">
        <v>0.25204968308386222</v>
      </c>
      <c r="D139" s="297">
        <v>0.31169572009897573</v>
      </c>
      <c r="E139" s="297">
        <v>0.40549672807395398</v>
      </c>
      <c r="F139" s="297">
        <v>0.53839507045975443</v>
      </c>
      <c r="G139" s="297">
        <v>0.1553666288987133</v>
      </c>
      <c r="H139" s="297">
        <v>0.16257942848192461</v>
      </c>
      <c r="I139" s="297">
        <v>0.13673903519086489</v>
      </c>
      <c r="J139" s="297">
        <v>7.1452745647885688E-2</v>
      </c>
      <c r="K139" s="297">
        <v>0.14668243654381019</v>
      </c>
      <c r="L139" s="297">
        <v>0.1209709946583858</v>
      </c>
      <c r="M139" s="297">
        <v>8.8495693276360018E-2</v>
      </c>
      <c r="N139" s="297">
        <v>7.723604124049345E-2</v>
      </c>
      <c r="O139" s="297">
        <v>5.4757187929832009E-2</v>
      </c>
      <c r="P139" s="297">
        <v>4.9467419430944223E-2</v>
      </c>
      <c r="Q139" s="297">
        <v>6.5510893551360513E-2</v>
      </c>
      <c r="R139" s="297">
        <v>2.7710606166834399E-2</v>
      </c>
      <c r="S139" s="297">
        <v>1.2315323953015621E-2</v>
      </c>
      <c r="T139" s="297">
        <v>1.4645983097997219E-2</v>
      </c>
      <c r="U139" s="297">
        <v>2.84599039605254E-2</v>
      </c>
      <c r="V139" s="297">
        <v>0.14003069225591511</v>
      </c>
      <c r="W139" s="297">
        <v>0.1113402676247187</v>
      </c>
      <c r="DA139" s="122" t="s">
        <v>1252</v>
      </c>
    </row>
    <row r="140" spans="1:105" ht="12" customHeight="1" x14ac:dyDescent="0.25">
      <c r="A140" s="59" t="s">
        <v>162</v>
      </c>
      <c r="B140" s="297">
        <v>0.36844917491136131</v>
      </c>
      <c r="C140" s="297">
        <v>0.34294759300635541</v>
      </c>
      <c r="D140" s="297">
        <v>0.5554878353905911</v>
      </c>
      <c r="E140" s="297">
        <v>0.37521882146787772</v>
      </c>
      <c r="F140" s="297">
        <v>0.58434668942459633</v>
      </c>
      <c r="G140" s="297">
        <v>0.78140251067144129</v>
      </c>
      <c r="H140" s="297">
        <v>1.006010268250811</v>
      </c>
      <c r="I140" s="297">
        <v>1.025328314660839</v>
      </c>
      <c r="J140" s="297">
        <v>0.36465331246469918</v>
      </c>
      <c r="K140" s="297">
        <v>0.74073561034627655</v>
      </c>
      <c r="L140" s="297">
        <v>0.67886364297329982</v>
      </c>
      <c r="M140" s="297">
        <v>0.54161622500872231</v>
      </c>
      <c r="N140" s="297">
        <v>0.52904611324000705</v>
      </c>
      <c r="O140" s="297">
        <v>0.47548947981520212</v>
      </c>
      <c r="P140" s="297">
        <v>0.99256833935278488</v>
      </c>
      <c r="Q140" s="297">
        <v>1.1034151094594431</v>
      </c>
      <c r="R140" s="297">
        <v>0.41132475995402562</v>
      </c>
      <c r="S140" s="297">
        <v>0.16469989512462321</v>
      </c>
      <c r="T140" s="297">
        <v>0.22481945474007131</v>
      </c>
      <c r="U140" s="297">
        <v>0.41521421379386358</v>
      </c>
      <c r="V140" s="297">
        <v>0.88098764120610551</v>
      </c>
      <c r="W140" s="297">
        <v>1.2383471210959249</v>
      </c>
      <c r="DA140" s="122" t="s">
        <v>1253</v>
      </c>
    </row>
    <row r="141" spans="1:105" ht="12" customHeight="1" x14ac:dyDescent="0.25">
      <c r="A141" s="60" t="s">
        <v>1021</v>
      </c>
      <c r="B141" s="264">
        <v>2.128845928288015</v>
      </c>
      <c r="C141" s="264">
        <v>2.409022185007228</v>
      </c>
      <c r="D141" s="264">
        <v>2.8091024743234709</v>
      </c>
      <c r="E141" s="264">
        <v>2.180369980585513</v>
      </c>
      <c r="F141" s="264">
        <v>1.52823564171361</v>
      </c>
      <c r="G141" s="264">
        <v>2.2578024516703201</v>
      </c>
      <c r="H141" s="264">
        <v>2.4548689960122001</v>
      </c>
      <c r="I141" s="264">
        <v>2.316434144194957</v>
      </c>
      <c r="J141" s="264">
        <v>2.674114449289803</v>
      </c>
      <c r="K141" s="264">
        <v>1.8244454032496631</v>
      </c>
      <c r="L141" s="264">
        <v>2.620252436785576</v>
      </c>
      <c r="M141" s="264">
        <v>2.0907911883781192</v>
      </c>
      <c r="N141" s="264">
        <v>2.025465284163559</v>
      </c>
      <c r="O141" s="264">
        <v>2.0131713696565501</v>
      </c>
      <c r="P141" s="264">
        <v>1.459564386724846</v>
      </c>
      <c r="Q141" s="264">
        <v>1.194012677937621</v>
      </c>
      <c r="R141" s="264">
        <v>1.1344905620372709</v>
      </c>
      <c r="S141" s="264">
        <v>1.384299562844014</v>
      </c>
      <c r="T141" s="264">
        <v>1.1986024888419109</v>
      </c>
      <c r="U141" s="264">
        <v>1.753647833759874</v>
      </c>
      <c r="V141" s="264">
        <v>1.04910275549487</v>
      </c>
      <c r="W141" s="264">
        <v>1.0724489855336869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5.5046045838627782</v>
      </c>
      <c r="C142" s="263">
        <f t="shared" si="5"/>
        <v>5.9185918382845335</v>
      </c>
      <c r="D142" s="263">
        <f t="shared" si="5"/>
        <v>7.4215204889688637</v>
      </c>
      <c r="E142" s="263">
        <f t="shared" si="5"/>
        <v>6.4557843332477027</v>
      </c>
      <c r="F142" s="263">
        <f t="shared" si="5"/>
        <v>5.7968782848348193</v>
      </c>
      <c r="G142" s="263">
        <f t="shared" si="5"/>
        <v>6.8699300935645784</v>
      </c>
      <c r="H142" s="263">
        <f t="shared" si="5"/>
        <v>7.5957358766853211</v>
      </c>
      <c r="I142" s="263">
        <f t="shared" si="5"/>
        <v>7.1904642196918012</v>
      </c>
      <c r="J142" s="263">
        <f t="shared" si="5"/>
        <v>6.2978373895094872</v>
      </c>
      <c r="K142" s="263">
        <f t="shared" si="5"/>
        <v>6.0499005660241307</v>
      </c>
      <c r="L142" s="263">
        <f t="shared" si="5"/>
        <v>7.2071953506457422</v>
      </c>
      <c r="M142" s="263">
        <f t="shared" si="5"/>
        <v>5.8218219392104329</v>
      </c>
      <c r="N142" s="263">
        <f t="shared" si="5"/>
        <v>5.5808654393805046</v>
      </c>
      <c r="O142" s="263">
        <f t="shared" si="5"/>
        <v>5.263679414554078</v>
      </c>
      <c r="P142" s="263">
        <f t="shared" si="5"/>
        <v>5.1575316321590554</v>
      </c>
      <c r="Q142" s="263">
        <f t="shared" si="5"/>
        <v>4.9029589624887944</v>
      </c>
      <c r="R142" s="263">
        <f t="shared" si="5"/>
        <v>3.1423942722022304</v>
      </c>
      <c r="S142" s="263">
        <f t="shared" si="5"/>
        <v>2.9373419392120055</v>
      </c>
      <c r="T142" s="263">
        <f t="shared" si="5"/>
        <v>2.8424928166524186</v>
      </c>
      <c r="U142" s="263">
        <f t="shared" si="5"/>
        <v>4.4717251755415806</v>
      </c>
      <c r="V142" s="263">
        <f t="shared" si="5"/>
        <v>4.1516888451633731</v>
      </c>
      <c r="W142" s="263">
        <f t="shared" si="5"/>
        <v>4.8115298965406961</v>
      </c>
      <c r="DA142" s="70"/>
    </row>
    <row r="143" spans="1:105" ht="12" customHeight="1" x14ac:dyDescent="0.25">
      <c r="A143" s="60" t="s">
        <v>1024</v>
      </c>
      <c r="B143" s="264">
        <v>6.9267697399630013E-2</v>
      </c>
      <c r="C143" s="264">
        <v>6.1601468969554402E-2</v>
      </c>
      <c r="D143" s="264">
        <v>0.10620285847723999</v>
      </c>
      <c r="E143" s="264">
        <v>8.0536114519627403E-2</v>
      </c>
      <c r="F143" s="264">
        <v>0.15572895206119949</v>
      </c>
      <c r="G143" s="264">
        <v>0.16843557306516529</v>
      </c>
      <c r="H143" s="264">
        <v>0.21911740019215989</v>
      </c>
      <c r="I143" s="264">
        <v>0.22334115218591069</v>
      </c>
      <c r="J143" s="264">
        <v>6.307753734193855E-2</v>
      </c>
      <c r="K143" s="264">
        <v>0.17261605448260489</v>
      </c>
      <c r="L143" s="264">
        <v>0.13422478803575699</v>
      </c>
      <c r="M143" s="264">
        <v>0.1083810580260184</v>
      </c>
      <c r="N143" s="264">
        <v>0.10487851179452259</v>
      </c>
      <c r="O143" s="264">
        <v>8.9873638464012834E-2</v>
      </c>
      <c r="P143" s="264">
        <v>0.23930852944755709</v>
      </c>
      <c r="Q143" s="264">
        <v>0.30037320848323268</v>
      </c>
      <c r="R143" s="264">
        <v>8.0812073948026225E-2</v>
      </c>
      <c r="S143" s="264">
        <v>2.5733659817312061E-2</v>
      </c>
      <c r="T143" s="264">
        <v>3.8756883725533341E-2</v>
      </c>
      <c r="U143" s="264">
        <v>7.6355633679648691E-2</v>
      </c>
      <c r="V143" s="264">
        <v>0.22276859921228531</v>
      </c>
      <c r="W143" s="264">
        <v>0.34055562871656292</v>
      </c>
      <c r="DA143" s="72" t="s">
        <v>1255</v>
      </c>
    </row>
    <row r="144" spans="1:105" ht="12" customHeight="1" x14ac:dyDescent="0.25">
      <c r="A144" s="60" t="s">
        <v>1026</v>
      </c>
      <c r="B144" s="264">
        <v>0.35884129022458522</v>
      </c>
      <c r="C144" s="264">
        <v>0.36827476128240633</v>
      </c>
      <c r="D144" s="264">
        <v>0.50298484344350702</v>
      </c>
      <c r="E144" s="264">
        <v>0.43912548164939591</v>
      </c>
      <c r="F144" s="264">
        <v>0.47513368647524279</v>
      </c>
      <c r="G144" s="264">
        <v>0.52827705394891022</v>
      </c>
      <c r="H144" s="264">
        <v>0.59443719846433418</v>
      </c>
      <c r="I144" s="264">
        <v>0.56694025441530316</v>
      </c>
      <c r="J144" s="264">
        <v>0.36742091296231028</v>
      </c>
      <c r="K144" s="264">
        <v>0.48447036363121271</v>
      </c>
      <c r="L144" s="264">
        <v>0.50153990049590214</v>
      </c>
      <c r="M144" s="264">
        <v>0.40656413200346669</v>
      </c>
      <c r="N144" s="264">
        <v>0.38286102833614333</v>
      </c>
      <c r="O144" s="264">
        <v>0.34723391350145538</v>
      </c>
      <c r="P144" s="264">
        <v>0.45459875513772657</v>
      </c>
      <c r="Q144" s="264">
        <v>0.47973299553305998</v>
      </c>
      <c r="R144" s="264">
        <v>0.2343667398573151</v>
      </c>
      <c r="S144" s="264">
        <v>0.1681084690015156</v>
      </c>
      <c r="T144" s="264">
        <v>0.18279788891535659</v>
      </c>
      <c r="U144" s="264">
        <v>0.30485560576265153</v>
      </c>
      <c r="V144" s="264">
        <v>0.56404625298753597</v>
      </c>
      <c r="W144" s="264">
        <v>0.70461129688463187</v>
      </c>
      <c r="DA144" s="72" t="s">
        <v>1256</v>
      </c>
    </row>
    <row r="145" spans="1:105" ht="12" customHeight="1" x14ac:dyDescent="0.25">
      <c r="A145" s="64" t="s">
        <v>30</v>
      </c>
      <c r="B145" s="231">
        <v>5.2279366473883667E-3</v>
      </c>
      <c r="C145" s="231">
        <v>1.8397461275549521E-2</v>
      </c>
      <c r="D145" s="231">
        <v>1.757099445550335E-2</v>
      </c>
      <c r="E145" s="231">
        <v>1.7616521195753611E-2</v>
      </c>
      <c r="F145" s="231">
        <v>1.2318462918395119E-2</v>
      </c>
      <c r="G145" s="231">
        <v>1.0929190356605381E-2</v>
      </c>
      <c r="H145" s="231">
        <v>1.6090502913062139E-2</v>
      </c>
      <c r="I145" s="231">
        <v>1.145514926332206E-2</v>
      </c>
      <c r="J145" s="231">
        <v>1.368220964868044E-2</v>
      </c>
      <c r="K145" s="231">
        <v>1.8010150607523191E-2</v>
      </c>
      <c r="L145" s="231">
        <v>1.7228144748823979E-2</v>
      </c>
      <c r="M145" s="231">
        <v>1.5786459336806561E-2</v>
      </c>
      <c r="N145" s="231">
        <v>1.082254545325422E-2</v>
      </c>
      <c r="O145" s="231">
        <v>1.2687152868301131E-2</v>
      </c>
      <c r="P145" s="231">
        <v>8.1054925885114294E-3</v>
      </c>
      <c r="Q145" s="231">
        <v>4.710546932570339E-3</v>
      </c>
      <c r="R145" s="231">
        <v>2.8739701259077538E-3</v>
      </c>
      <c r="S145" s="231">
        <v>3.2555534996678288E-3</v>
      </c>
      <c r="T145" s="231">
        <v>3.1561388341702769E-3</v>
      </c>
      <c r="U145" s="231">
        <v>5.1390989376397401E-3</v>
      </c>
      <c r="V145" s="231">
        <v>3.2794797544005699E-3</v>
      </c>
      <c r="W145" s="231">
        <v>1.311943115338295E-3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8.1673168500967813E-2</v>
      </c>
      <c r="H147" s="231">
        <v>5.5021931642333141E-2</v>
      </c>
      <c r="I147" s="231">
        <v>5.2354545987581692E-2</v>
      </c>
      <c r="J147" s="231">
        <v>6.6334646776233547E-2</v>
      </c>
      <c r="K147" s="231">
        <v>7.8902075845893538E-2</v>
      </c>
      <c r="L147" s="231">
        <v>4.5856245148331629E-2</v>
      </c>
      <c r="M147" s="231">
        <v>4.8552685258230727E-2</v>
      </c>
      <c r="N147" s="231">
        <v>4.4560451107830051E-2</v>
      </c>
      <c r="O147" s="231">
        <v>3.5348271366875988E-2</v>
      </c>
      <c r="P147" s="231">
        <v>3.5729706137521328E-2</v>
      </c>
      <c r="Q147" s="231">
        <v>5.6768141959234721E-2</v>
      </c>
      <c r="R147" s="231">
        <v>2.2200849455806939E-2</v>
      </c>
      <c r="S147" s="231">
        <v>2.838597950169813E-2</v>
      </c>
      <c r="T147" s="231">
        <v>3.1729035725799271E-2</v>
      </c>
      <c r="U147" s="231">
        <v>5.8606004264236768E-2</v>
      </c>
      <c r="V147" s="231">
        <v>2.5601808746224312E-2</v>
      </c>
      <c r="W147" s="231">
        <v>2.982003292523628E-2</v>
      </c>
      <c r="DA147" s="73" t="s">
        <v>1259</v>
      </c>
    </row>
    <row r="148" spans="1:105" ht="12" customHeight="1" x14ac:dyDescent="0.25">
      <c r="A148" s="64" t="s">
        <v>160</v>
      </c>
      <c r="B148" s="231">
        <v>4.718389916596654E-2</v>
      </c>
      <c r="C148" s="231">
        <v>3.5237126656777792E-2</v>
      </c>
      <c r="D148" s="231">
        <v>6.7049993529535737E-2</v>
      </c>
      <c r="E148" s="231">
        <v>7.9376634367797724E-2</v>
      </c>
      <c r="F148" s="231">
        <v>6.1810273607381713E-2</v>
      </c>
      <c r="G148" s="231">
        <v>3.9903397247670877E-2</v>
      </c>
      <c r="H148" s="231">
        <v>5.0193295827797621E-2</v>
      </c>
      <c r="I148" s="231">
        <v>3.9583909827237078E-2</v>
      </c>
      <c r="J148" s="231">
        <v>3.806726789817156E-2</v>
      </c>
      <c r="K148" s="231">
        <v>4.4288564785556338E-2</v>
      </c>
      <c r="L148" s="231">
        <v>7.2175262092225453E-2</v>
      </c>
      <c r="M148" s="231">
        <v>5.5255306369457607E-2</v>
      </c>
      <c r="N148" s="231">
        <v>4.9469694793936189E-2</v>
      </c>
      <c r="O148" s="231">
        <v>4.2595797657276543E-2</v>
      </c>
      <c r="P148" s="231">
        <v>3.5268036862617508E-2</v>
      </c>
      <c r="Q148" s="231">
        <v>2.8177384421715111E-2</v>
      </c>
      <c r="R148" s="231">
        <v>1.3090621437196351E-2</v>
      </c>
      <c r="S148" s="231">
        <v>1.20385940564906E-2</v>
      </c>
      <c r="T148" s="231">
        <v>1.050004113479246E-2</v>
      </c>
      <c r="U148" s="231">
        <v>1.7035695160127859E-2</v>
      </c>
      <c r="V148" s="231">
        <v>1.121894599417924E-2</v>
      </c>
      <c r="W148" s="231">
        <v>1.107971827665887E-2</v>
      </c>
      <c r="DA148" s="73" t="s">
        <v>1260</v>
      </c>
    </row>
    <row r="149" spans="1:105" ht="12" customHeight="1" x14ac:dyDescent="0.25">
      <c r="A149" s="64" t="s">
        <v>70</v>
      </c>
      <c r="B149" s="231">
        <v>0.10897694380055011</v>
      </c>
      <c r="C149" s="231">
        <v>0.1119072388354794</v>
      </c>
      <c r="D149" s="231">
        <v>0.125220388856639</v>
      </c>
      <c r="E149" s="231">
        <v>0.1569309491100554</v>
      </c>
      <c r="F149" s="231">
        <v>0.1734243101311321</v>
      </c>
      <c r="G149" s="231">
        <v>5.559398930271809E-2</v>
      </c>
      <c r="H149" s="231">
        <v>5.9379729370373592E-2</v>
      </c>
      <c r="I149" s="231">
        <v>5.0584624600398233E-2</v>
      </c>
      <c r="J149" s="231">
        <v>3.7368549377523042E-2</v>
      </c>
      <c r="K149" s="231">
        <v>5.2405931630829281E-2</v>
      </c>
      <c r="L149" s="231">
        <v>5.0460142509082678E-2</v>
      </c>
      <c r="M149" s="231">
        <v>3.6439198065233061E-2</v>
      </c>
      <c r="N149" s="231">
        <v>3.2504886340781698E-2</v>
      </c>
      <c r="O149" s="231">
        <v>2.4534276931189741E-2</v>
      </c>
      <c r="P149" s="231">
        <v>1.6610559460658179E-2</v>
      </c>
      <c r="Q149" s="231">
        <v>1.9882076453581719E-2</v>
      </c>
      <c r="R149" s="231">
        <v>1.0443300096956621E-2</v>
      </c>
      <c r="S149" s="231">
        <v>6.1407623214127802E-3</v>
      </c>
      <c r="T149" s="231">
        <v>6.2649308272949792E-3</v>
      </c>
      <c r="U149" s="231">
        <v>1.2038670530313111E-2</v>
      </c>
      <c r="V149" s="231">
        <v>1.881520757140143E-2</v>
      </c>
      <c r="W149" s="231">
        <v>1.2334063597343551E-2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5.1475776856661796E-3</v>
      </c>
      <c r="H150" s="231">
        <v>0</v>
      </c>
      <c r="I150" s="231">
        <v>5.092707546869072E-5</v>
      </c>
      <c r="J150" s="231">
        <v>4.718411716741382E-5</v>
      </c>
      <c r="K150" s="231">
        <v>1.2802789104311691E-4</v>
      </c>
      <c r="L150" s="231">
        <v>2.8381016225151351E-5</v>
      </c>
      <c r="M150" s="231">
        <v>0</v>
      </c>
      <c r="N150" s="231">
        <v>3.1356506668167781E-6</v>
      </c>
      <c r="O150" s="231">
        <v>2.7696126843110251E-5</v>
      </c>
      <c r="P150" s="231">
        <v>1.209005356963419E-5</v>
      </c>
      <c r="Q150" s="231">
        <v>0</v>
      </c>
      <c r="R150" s="231">
        <v>1.2165852720813429E-2</v>
      </c>
      <c r="S150" s="231">
        <v>1.2573923027877231E-2</v>
      </c>
      <c r="T150" s="231">
        <v>1.282567203393121E-2</v>
      </c>
      <c r="U150" s="231">
        <v>3.7740287115032983E-5</v>
      </c>
      <c r="V150" s="231">
        <v>3.3009735759245178E-5</v>
      </c>
      <c r="W150" s="231">
        <v>3.0306854055216001E-5</v>
      </c>
      <c r="DA150" s="73" t="s">
        <v>1262</v>
      </c>
    </row>
    <row r="151" spans="1:105" ht="12" customHeight="1" x14ac:dyDescent="0.25">
      <c r="A151" s="64" t="s">
        <v>162</v>
      </c>
      <c r="B151" s="231">
        <v>0.15925702610403469</v>
      </c>
      <c r="C151" s="231">
        <v>0.15375754576789949</v>
      </c>
      <c r="D151" s="231">
        <v>0.2253488865540422</v>
      </c>
      <c r="E151" s="231">
        <v>0.14663664542605859</v>
      </c>
      <c r="F151" s="231">
        <v>0.1900711241777247</v>
      </c>
      <c r="G151" s="231">
        <v>0.2823459441329188</v>
      </c>
      <c r="H151" s="231">
        <v>0.37103227532086458</v>
      </c>
      <c r="I151" s="231">
        <v>0.38302368079564819</v>
      </c>
      <c r="J151" s="231">
        <v>0.1925768750713612</v>
      </c>
      <c r="K151" s="231">
        <v>0.26724045885140979</v>
      </c>
      <c r="L151" s="231">
        <v>0.2859475805113636</v>
      </c>
      <c r="M151" s="231">
        <v>0.22520342717798769</v>
      </c>
      <c r="N151" s="231">
        <v>0.22483236499309189</v>
      </c>
      <c r="O151" s="231">
        <v>0.2151343177863837</v>
      </c>
      <c r="P151" s="231">
        <v>0.33655967363585021</v>
      </c>
      <c r="Q151" s="231">
        <v>0.33816121689179102</v>
      </c>
      <c r="R151" s="231">
        <v>0.15653564229790429</v>
      </c>
      <c r="S151" s="231">
        <v>8.2928999385230753E-2</v>
      </c>
      <c r="T151" s="231">
        <v>9.7110970969904425E-2</v>
      </c>
      <c r="U151" s="231">
        <v>0.1773592998051079</v>
      </c>
      <c r="V151" s="231">
        <v>0.1195342191238427</v>
      </c>
      <c r="W151" s="231">
        <v>0.13935981796403479</v>
      </c>
      <c r="DA151" s="73" t="s">
        <v>1263</v>
      </c>
    </row>
    <row r="152" spans="1:105" ht="12" customHeight="1" x14ac:dyDescent="0.25">
      <c r="A152" s="64" t="s">
        <v>36</v>
      </c>
      <c r="B152" s="231">
        <v>3.9882002751078421E-4</v>
      </c>
      <c r="C152" s="231">
        <v>4.2166134207536081E-4</v>
      </c>
      <c r="D152" s="231">
        <v>4.3603394645312221E-4</v>
      </c>
      <c r="E152" s="231">
        <v>2.9432622820408662E-4</v>
      </c>
      <c r="F152" s="231">
        <v>1.1913388326822299E-3</v>
      </c>
      <c r="G152" s="231">
        <v>6.4460902205464689E-3</v>
      </c>
      <c r="H152" s="231">
        <v>6.971725504447795E-3</v>
      </c>
      <c r="I152" s="231">
        <v>6.4725918834530796E-4</v>
      </c>
      <c r="J152" s="231">
        <v>3.9979196526931899E-4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3.779666447913467E-2</v>
      </c>
      <c r="C153" s="231">
        <v>4.8553727404624811E-2</v>
      </c>
      <c r="D153" s="231">
        <v>6.7358546101333586E-2</v>
      </c>
      <c r="E153" s="231">
        <v>3.8270405321526382E-2</v>
      </c>
      <c r="F153" s="231">
        <v>3.6318176807926879E-2</v>
      </c>
      <c r="G153" s="231">
        <v>4.6237696501816583E-2</v>
      </c>
      <c r="H153" s="231">
        <v>3.5747737885455252E-2</v>
      </c>
      <c r="I153" s="231">
        <v>2.9240157677301901E-2</v>
      </c>
      <c r="J153" s="231">
        <v>1.8944388107903779E-2</v>
      </c>
      <c r="K153" s="231">
        <v>2.3495154018957451E-2</v>
      </c>
      <c r="L153" s="231">
        <v>2.9844144469849659E-2</v>
      </c>
      <c r="M153" s="231">
        <v>2.5327055795751102E-2</v>
      </c>
      <c r="N153" s="231">
        <v>2.0667949996582381E-2</v>
      </c>
      <c r="O153" s="231">
        <v>1.6906400764585289E-2</v>
      </c>
      <c r="P153" s="231">
        <v>2.2313196398998331E-2</v>
      </c>
      <c r="Q153" s="231">
        <v>3.2033628874167247E-2</v>
      </c>
      <c r="R153" s="231">
        <v>1.7056503722729731E-2</v>
      </c>
      <c r="S153" s="231">
        <v>2.2784657209138279E-2</v>
      </c>
      <c r="T153" s="231">
        <v>2.1211099389463979E-2</v>
      </c>
      <c r="U153" s="231">
        <v>3.4639096778111028E-2</v>
      </c>
      <c r="V153" s="231">
        <v>8.1034168166660842E-2</v>
      </c>
      <c r="W153" s="231">
        <v>0.10574234000588879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0.30452941389506771</v>
      </c>
      <c r="W154" s="231">
        <v>0.40493307414607588</v>
      </c>
      <c r="DA154" s="73" t="s">
        <v>1266</v>
      </c>
    </row>
    <row r="155" spans="1:105" ht="12" customHeight="1" x14ac:dyDescent="0.25">
      <c r="A155" s="60" t="s">
        <v>1038</v>
      </c>
      <c r="B155" s="264">
        <v>5.0764955962385629</v>
      </c>
      <c r="C155" s="264">
        <v>5.4887156080325727</v>
      </c>
      <c r="D155" s="264">
        <v>6.812332787048117</v>
      </c>
      <c r="E155" s="264">
        <v>5.9361227370786791</v>
      </c>
      <c r="F155" s="264">
        <v>5.1660156462983773</v>
      </c>
      <c r="G155" s="264">
        <v>6.1732174665505033</v>
      </c>
      <c r="H155" s="264">
        <v>6.7821812780288271</v>
      </c>
      <c r="I155" s="264">
        <v>6.4001828130905878</v>
      </c>
      <c r="J155" s="264">
        <v>5.8673389392052382</v>
      </c>
      <c r="K155" s="264">
        <v>5.3928141479103129</v>
      </c>
      <c r="L155" s="264">
        <v>6.571430662114083</v>
      </c>
      <c r="M155" s="264">
        <v>5.3068767491809474</v>
      </c>
      <c r="N155" s="264">
        <v>5.0931258992498387</v>
      </c>
      <c r="O155" s="264">
        <v>4.8265718625886098</v>
      </c>
      <c r="P155" s="264">
        <v>4.4636243475737718</v>
      </c>
      <c r="Q155" s="264">
        <v>4.1228527584725017</v>
      </c>
      <c r="R155" s="264">
        <v>2.8272154583968891</v>
      </c>
      <c r="S155" s="264">
        <v>2.7434998103931778</v>
      </c>
      <c r="T155" s="264">
        <v>2.6209380440115289</v>
      </c>
      <c r="U155" s="264">
        <v>4.0905139360992804</v>
      </c>
      <c r="V155" s="264">
        <v>3.3648739929635521</v>
      </c>
      <c r="W155" s="264">
        <v>3.7663629709395008</v>
      </c>
      <c r="DA155" s="72" t="s">
        <v>1267</v>
      </c>
    </row>
    <row r="156" spans="1:105" ht="12" customHeight="1" x14ac:dyDescent="0.25">
      <c r="A156" s="132" t="s">
        <v>1040</v>
      </c>
      <c r="B156" s="318">
        <v>4.7347827650413361</v>
      </c>
      <c r="C156" s="318">
        <v>5.0731291562557956</v>
      </c>
      <c r="D156" s="318">
        <v>6.3906196643079207</v>
      </c>
      <c r="E156" s="318">
        <v>5.4914920935107716</v>
      </c>
      <c r="F156" s="318">
        <v>4.9953454538227602</v>
      </c>
      <c r="G156" s="318">
        <v>6.0309475356174351</v>
      </c>
      <c r="H156" s="318">
        <v>6.7580148532453066</v>
      </c>
      <c r="I156" s="318">
        <v>6.4477550749538786</v>
      </c>
      <c r="J156" s="318">
        <v>5.4795705198657654</v>
      </c>
      <c r="K156" s="318">
        <v>5.8976831352225298</v>
      </c>
      <c r="L156" s="318">
        <v>6.0689676986816554</v>
      </c>
      <c r="M156" s="318">
        <v>5.9941383600816431</v>
      </c>
      <c r="N156" s="318">
        <v>5.2153796788772286</v>
      </c>
      <c r="O156" s="318">
        <v>5.7154914716441736</v>
      </c>
      <c r="P156" s="318">
        <v>6.5724534684913234</v>
      </c>
      <c r="Q156" s="318">
        <v>7.1561569928007778</v>
      </c>
      <c r="R156" s="318">
        <v>6.1757478312630374</v>
      </c>
      <c r="S156" s="318">
        <v>5.982752515514532</v>
      </c>
      <c r="T156" s="318">
        <v>4.8229481135705567</v>
      </c>
      <c r="U156" s="318">
        <v>8.3686650743253317</v>
      </c>
      <c r="V156" s="318">
        <v>7.4079092008386862</v>
      </c>
      <c r="W156" s="318">
        <v>8.023047995787163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0.99999999999999989</v>
      </c>
      <c r="D160" s="234">
        <f t="shared" si="6"/>
        <v>1.0000000000000002</v>
      </c>
      <c r="E160" s="234">
        <f t="shared" si="6"/>
        <v>0.99999999999999978</v>
      </c>
      <c r="F160" s="234">
        <f t="shared" si="6"/>
        <v>1</v>
      </c>
      <c r="G160" s="234">
        <f t="shared" si="6"/>
        <v>0.99999999999999967</v>
      </c>
      <c r="H160" s="234">
        <f t="shared" si="6"/>
        <v>1</v>
      </c>
      <c r="I160" s="234">
        <f t="shared" si="6"/>
        <v>0.99999999999999989</v>
      </c>
      <c r="J160" s="234">
        <f t="shared" si="6"/>
        <v>0.99999999999999989</v>
      </c>
      <c r="K160" s="234">
        <f t="shared" si="6"/>
        <v>1</v>
      </c>
      <c r="L160" s="234">
        <f t="shared" si="6"/>
        <v>1</v>
      </c>
      <c r="M160" s="234">
        <f t="shared" si="6"/>
        <v>0.99999999999999989</v>
      </c>
      <c r="N160" s="234">
        <f t="shared" si="6"/>
        <v>1.0000000000000002</v>
      </c>
      <c r="O160" s="234">
        <f t="shared" si="6"/>
        <v>1</v>
      </c>
      <c r="P160" s="234">
        <f t="shared" si="6"/>
        <v>1</v>
      </c>
      <c r="Q160" s="234">
        <f t="shared" si="6"/>
        <v>1</v>
      </c>
      <c r="R160" s="234">
        <f t="shared" si="6"/>
        <v>0.99999999999999989</v>
      </c>
      <c r="S160" s="234">
        <f t="shared" si="6"/>
        <v>0.99999999999999989</v>
      </c>
      <c r="T160" s="234">
        <f t="shared" si="6"/>
        <v>0.99999999999999989</v>
      </c>
      <c r="U160" s="234">
        <f t="shared" si="6"/>
        <v>1</v>
      </c>
      <c r="V160" s="234">
        <f t="shared" si="6"/>
        <v>1</v>
      </c>
      <c r="W160" s="234">
        <f t="shared" si="6"/>
        <v>0.99999999999999978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1.1919073317384851E-3</v>
      </c>
      <c r="C161" s="268">
        <f t="shared" si="7"/>
        <v>1.1281559678460746E-3</v>
      </c>
      <c r="D161" s="268">
        <f t="shared" si="7"/>
        <v>1.0715419929408377E-3</v>
      </c>
      <c r="E161" s="268">
        <f t="shared" si="7"/>
        <v>1.9696495000336043E-3</v>
      </c>
      <c r="F161" s="268">
        <f t="shared" si="7"/>
        <v>2.2489344180612147E-3</v>
      </c>
      <c r="G161" s="268">
        <f t="shared" si="7"/>
        <v>2.0237235499471896E-3</v>
      </c>
      <c r="H161" s="268">
        <f t="shared" si="7"/>
        <v>2.1374934565465365E-3</v>
      </c>
      <c r="I161" s="268">
        <f t="shared" si="7"/>
        <v>2.1089642340010812E-3</v>
      </c>
      <c r="J161" s="268">
        <f t="shared" si="7"/>
        <v>2.2037561204450136E-3</v>
      </c>
      <c r="K161" s="268">
        <f t="shared" si="7"/>
        <v>2.0052758299975364E-3</v>
      </c>
      <c r="L161" s="268">
        <f t="shared" si="7"/>
        <v>1.661862541423878E-3</v>
      </c>
      <c r="M161" s="268">
        <f t="shared" si="7"/>
        <v>1.7327712974625374E-3</v>
      </c>
      <c r="N161" s="268">
        <f t="shared" si="7"/>
        <v>1.845340733989824E-3</v>
      </c>
      <c r="O161" s="268">
        <f t="shared" si="7"/>
        <v>1.6756258158218786E-3</v>
      </c>
      <c r="P161" s="268">
        <f t="shared" si="7"/>
        <v>1.8557832320238914E-3</v>
      </c>
      <c r="Q161" s="268">
        <f t="shared" si="7"/>
        <v>2.1321996277991447E-3</v>
      </c>
      <c r="R161" s="268">
        <f t="shared" si="7"/>
        <v>1.7627881374836887E-3</v>
      </c>
      <c r="S161" s="268">
        <f t="shared" si="7"/>
        <v>1.6325150369365575E-3</v>
      </c>
      <c r="T161" s="268">
        <f t="shared" si="7"/>
        <v>1.620362617524464E-3</v>
      </c>
      <c r="U161" s="268">
        <f t="shared" si="7"/>
        <v>1.5077002770630739E-3</v>
      </c>
      <c r="V161" s="268">
        <f t="shared" si="7"/>
        <v>1.8026546053208148E-3</v>
      </c>
      <c r="W161" s="268">
        <f t="shared" si="7"/>
        <v>1.2838870088432131E-3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2.4710293058248008E-3</v>
      </c>
      <c r="C162" s="269">
        <f t="shared" si="8"/>
        <v>2.3388617418962578E-3</v>
      </c>
      <c r="D162" s="269">
        <f t="shared" si="8"/>
        <v>2.221491215358742E-3</v>
      </c>
      <c r="E162" s="269">
        <f t="shared" si="8"/>
        <v>4.0834228527541951E-3</v>
      </c>
      <c r="F162" s="269">
        <f t="shared" si="8"/>
        <v>4.6624286183404428E-3</v>
      </c>
      <c r="G162" s="269">
        <f t="shared" si="8"/>
        <v>4.195527677066508E-3</v>
      </c>
      <c r="H162" s="269">
        <f t="shared" si="8"/>
        <v>4.4313922999628967E-3</v>
      </c>
      <c r="I162" s="269">
        <f t="shared" si="8"/>
        <v>4.3722463050478427E-3</v>
      </c>
      <c r="J162" s="269">
        <f t="shared" si="8"/>
        <v>4.5687662215884387E-3</v>
      </c>
      <c r="K162" s="269">
        <f t="shared" si="8"/>
        <v>4.1572823744264499E-3</v>
      </c>
      <c r="L162" s="269">
        <f t="shared" si="8"/>
        <v>3.4681268512170111E-3</v>
      </c>
      <c r="M162" s="269">
        <f t="shared" si="8"/>
        <v>3.5923335164628751E-3</v>
      </c>
      <c r="N162" s="269">
        <f t="shared" si="8"/>
        <v>3.8257093580170922E-3</v>
      </c>
      <c r="O162" s="269">
        <f t="shared" si="8"/>
        <v>3.5174536353075703E-3</v>
      </c>
      <c r="P162" s="269">
        <f t="shared" si="8"/>
        <v>3.9446352870132883E-3</v>
      </c>
      <c r="Q162" s="269">
        <f t="shared" si="8"/>
        <v>4.4970227110829796E-3</v>
      </c>
      <c r="R162" s="269">
        <f t="shared" si="8"/>
        <v>3.774868469310425E-3</v>
      </c>
      <c r="S162" s="269">
        <f t="shared" si="8"/>
        <v>3.4754696130709479E-3</v>
      </c>
      <c r="T162" s="269">
        <f t="shared" si="8"/>
        <v>3.4979837568786848E-3</v>
      </c>
      <c r="U162" s="269">
        <f t="shared" si="8"/>
        <v>3.2948660948419568E-3</v>
      </c>
      <c r="V162" s="269">
        <f t="shared" si="8"/>
        <v>3.9412313097340829E-3</v>
      </c>
      <c r="W162" s="269">
        <f t="shared" si="8"/>
        <v>2.8372103832517265E-3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1.4781235252503572E-2</v>
      </c>
      <c r="C163" s="269">
        <f t="shared" si="9"/>
        <v>1.3990633598944459E-2</v>
      </c>
      <c r="D163" s="269">
        <f t="shared" si="9"/>
        <v>1.3288545056177404E-2</v>
      </c>
      <c r="E163" s="269">
        <f t="shared" si="9"/>
        <v>2.4426271950612172E-2</v>
      </c>
      <c r="F163" s="269">
        <f t="shared" si="9"/>
        <v>2.7889776172723993E-2</v>
      </c>
      <c r="G163" s="269">
        <f t="shared" si="9"/>
        <v>2.5096862047295707E-2</v>
      </c>
      <c r="H163" s="269">
        <f t="shared" si="9"/>
        <v>2.6507760117406142E-2</v>
      </c>
      <c r="I163" s="269">
        <f t="shared" si="9"/>
        <v>2.6153959835466156E-2</v>
      </c>
      <c r="J163" s="269">
        <f t="shared" si="9"/>
        <v>2.7329505229177851E-2</v>
      </c>
      <c r="K163" s="269">
        <f t="shared" si="9"/>
        <v>2.4868085798348219E-2</v>
      </c>
      <c r="L163" s="269">
        <f t="shared" si="9"/>
        <v>2.0565735932869804E-2</v>
      </c>
      <c r="M163" s="269">
        <f t="shared" si="9"/>
        <v>2.1487080753073009E-2</v>
      </c>
      <c r="N163" s="269">
        <f t="shared" si="9"/>
        <v>2.2884678014646106E-2</v>
      </c>
      <c r="O163" s="269">
        <f t="shared" si="9"/>
        <v>2.0736771733177652E-2</v>
      </c>
      <c r="P163" s="269">
        <f t="shared" si="9"/>
        <v>2.2924030886912007E-2</v>
      </c>
      <c r="Q163" s="269">
        <f t="shared" si="9"/>
        <v>2.6295524468102065E-2</v>
      </c>
      <c r="R163" s="269">
        <f t="shared" si="9"/>
        <v>2.1708193494044462E-2</v>
      </c>
      <c r="S163" s="269">
        <f t="shared" si="9"/>
        <v>2.0077981338901024E-2</v>
      </c>
      <c r="T163" s="269">
        <f t="shared" si="9"/>
        <v>1.9905621314310409E-2</v>
      </c>
      <c r="U163" s="269">
        <f t="shared" si="9"/>
        <v>1.8502625941076364E-2</v>
      </c>
      <c r="V163" s="269">
        <f t="shared" si="9"/>
        <v>2.2102103448808332E-2</v>
      </c>
      <c r="W163" s="269">
        <f t="shared" si="9"/>
        <v>1.5728708115149426E-2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1.7071613362357862E-2</v>
      </c>
      <c r="C164" s="269">
        <f t="shared" si="10"/>
        <v>1.6158506607567801E-2</v>
      </c>
      <c r="D164" s="269">
        <f t="shared" si="10"/>
        <v>1.5347628224028758E-2</v>
      </c>
      <c r="E164" s="269">
        <f t="shared" si="10"/>
        <v>2.8211165271456527E-2</v>
      </c>
      <c r="F164" s="269">
        <f t="shared" si="10"/>
        <v>3.2211345496500461E-2</v>
      </c>
      <c r="G164" s="269">
        <f t="shared" si="10"/>
        <v>2.8985664469909411E-2</v>
      </c>
      <c r="H164" s="269">
        <f t="shared" si="10"/>
        <v>3.0615183649813041E-2</v>
      </c>
      <c r="I164" s="269">
        <f t="shared" si="10"/>
        <v>3.0206561398858096E-2</v>
      </c>
      <c r="J164" s="269">
        <f t="shared" si="10"/>
        <v>3.1564259595830334E-2</v>
      </c>
      <c r="K164" s="269">
        <f t="shared" si="10"/>
        <v>2.8721438943300568E-2</v>
      </c>
      <c r="L164" s="269">
        <f t="shared" si="10"/>
        <v>2.3960266499480458E-2</v>
      </c>
      <c r="M164" s="269">
        <f t="shared" si="10"/>
        <v>2.4818373751024119E-2</v>
      </c>
      <c r="N164" s="269">
        <f t="shared" si="10"/>
        <v>2.6430698673977102E-2</v>
      </c>
      <c r="O164" s="269">
        <f t="shared" si="10"/>
        <v>2.4301050716170051E-2</v>
      </c>
      <c r="P164" s="269">
        <f t="shared" si="10"/>
        <v>2.7252322874789493E-2</v>
      </c>
      <c r="Q164" s="269">
        <f t="shared" si="10"/>
        <v>3.1068604821635478E-2</v>
      </c>
      <c r="R164" s="269">
        <f t="shared" si="10"/>
        <v>2.6088844646336113E-2</v>
      </c>
      <c r="S164" s="269">
        <f t="shared" si="10"/>
        <v>2.4010995477516773E-2</v>
      </c>
      <c r="T164" s="269">
        <f t="shared" si="10"/>
        <v>2.4193312796240946E-2</v>
      </c>
      <c r="U164" s="269">
        <f t="shared" si="10"/>
        <v>2.2810356851002515E-2</v>
      </c>
      <c r="V164" s="269">
        <f t="shared" si="10"/>
        <v>2.7228805798780772E-2</v>
      </c>
      <c r="W164" s="269">
        <f t="shared" si="10"/>
        <v>1.9622381218910509E-2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5.4650054271997523E-3</v>
      </c>
      <c r="C165" s="270">
        <f t="shared" si="11"/>
        <v>5.2309579513592193E-3</v>
      </c>
      <c r="D165" s="270">
        <f t="shared" si="11"/>
        <v>4.8918762018310439E-3</v>
      </c>
      <c r="E165" s="270">
        <f t="shared" si="11"/>
        <v>9.0132719204407512E-3</v>
      </c>
      <c r="F165" s="270">
        <f t="shared" si="11"/>
        <v>1.008786871964764E-2</v>
      </c>
      <c r="G165" s="270">
        <f t="shared" si="11"/>
        <v>9.0569500286437361E-3</v>
      </c>
      <c r="H165" s="270">
        <f t="shared" si="11"/>
        <v>9.4270890001025183E-3</v>
      </c>
      <c r="I165" s="270">
        <f t="shared" si="11"/>
        <v>9.2508151028365786E-3</v>
      </c>
      <c r="J165" s="270">
        <f t="shared" si="11"/>
        <v>1.0103929479837065E-2</v>
      </c>
      <c r="K165" s="270">
        <f t="shared" si="11"/>
        <v>8.9071366574844362E-3</v>
      </c>
      <c r="L165" s="270">
        <f t="shared" si="11"/>
        <v>7.4707118693417545E-3</v>
      </c>
      <c r="M165" s="270">
        <f t="shared" si="11"/>
        <v>7.7486172212264878E-3</v>
      </c>
      <c r="N165" s="270">
        <f t="shared" si="11"/>
        <v>8.2148253166538978E-3</v>
      </c>
      <c r="O165" s="270">
        <f t="shared" si="11"/>
        <v>7.5715994997652691E-3</v>
      </c>
      <c r="P165" s="270">
        <f t="shared" si="11"/>
        <v>8.1321604592786822E-3</v>
      </c>
      <c r="Q165" s="270">
        <f t="shared" si="11"/>
        <v>9.2404227923006451E-3</v>
      </c>
      <c r="R165" s="270">
        <f t="shared" si="11"/>
        <v>8.0516423803796682E-3</v>
      </c>
      <c r="S165" s="270">
        <f t="shared" si="11"/>
        <v>7.7534532027363906E-3</v>
      </c>
      <c r="T165" s="270">
        <f t="shared" si="11"/>
        <v>7.8711008758233485E-3</v>
      </c>
      <c r="U165" s="270">
        <f t="shared" si="11"/>
        <v>7.2295643439728571E-3</v>
      </c>
      <c r="V165" s="270">
        <f t="shared" si="11"/>
        <v>8.6029003929235081E-3</v>
      </c>
      <c r="W165" s="270">
        <f t="shared" si="11"/>
        <v>6.3213568317138421E-3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0.8944490187209353</v>
      </c>
      <c r="C166" s="319">
        <f t="shared" si="12"/>
        <v>0.90093569739014412</v>
      </c>
      <c r="D166" s="319">
        <f t="shared" si="12"/>
        <v>0.90474964668265123</v>
      </c>
      <c r="E166" s="319">
        <f t="shared" si="12"/>
        <v>0.83287370817737871</v>
      </c>
      <c r="F166" s="319">
        <f t="shared" si="12"/>
        <v>0.80423969240553717</v>
      </c>
      <c r="G166" s="319">
        <f t="shared" si="12"/>
        <v>0.82751177637183704</v>
      </c>
      <c r="H166" s="319">
        <f t="shared" si="12"/>
        <v>0.81918472266033138</v>
      </c>
      <c r="I166" s="319">
        <f t="shared" si="12"/>
        <v>0.82279860344908773</v>
      </c>
      <c r="J166" s="319">
        <f t="shared" si="12"/>
        <v>0.82572407370810286</v>
      </c>
      <c r="K166" s="319">
        <f t="shared" si="12"/>
        <v>0.82825302475455354</v>
      </c>
      <c r="L166" s="319">
        <f t="shared" si="12"/>
        <v>0.86079557729812894</v>
      </c>
      <c r="M166" s="319">
        <f t="shared" si="12"/>
        <v>0.85882771006280612</v>
      </c>
      <c r="N166" s="319">
        <f t="shared" si="12"/>
        <v>0.85565395927136334</v>
      </c>
      <c r="O166" s="319">
        <f t="shared" si="12"/>
        <v>0.86912750821930917</v>
      </c>
      <c r="P166" s="319">
        <f t="shared" si="12"/>
        <v>0.84440790063185378</v>
      </c>
      <c r="Q166" s="319">
        <f t="shared" si="12"/>
        <v>0.81565659989957706</v>
      </c>
      <c r="R166" s="319">
        <f t="shared" si="12"/>
        <v>0.8566073725663359</v>
      </c>
      <c r="S166" s="319">
        <f t="shared" si="12"/>
        <v>0.87201312848313095</v>
      </c>
      <c r="T166" s="319">
        <f t="shared" si="12"/>
        <v>0.86802984889120882</v>
      </c>
      <c r="U166" s="319">
        <f t="shared" si="12"/>
        <v>0.87552938077348963</v>
      </c>
      <c r="V166" s="319">
        <f t="shared" si="12"/>
        <v>0.80704861117759785</v>
      </c>
      <c r="W166" s="319">
        <f t="shared" si="12"/>
        <v>0.85131313161220945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2.3033885371070057E-2</v>
      </c>
      <c r="C167" s="271">
        <f t="shared" si="13"/>
        <v>2.0882742878813393E-2</v>
      </c>
      <c r="D167" s="271">
        <f t="shared" si="13"/>
        <v>2.1505199761557035E-2</v>
      </c>
      <c r="E167" s="271">
        <f t="shared" si="13"/>
        <v>4.0161468575901284E-2</v>
      </c>
      <c r="F167" s="271">
        <f t="shared" si="13"/>
        <v>5.4544309069987293E-2</v>
      </c>
      <c r="G167" s="271">
        <f t="shared" si="13"/>
        <v>4.5201176714272304E-2</v>
      </c>
      <c r="H167" s="271">
        <f t="shared" si="13"/>
        <v>4.7941761736485337E-2</v>
      </c>
      <c r="I167" s="271">
        <f t="shared" si="13"/>
        <v>4.7284667058925818E-2</v>
      </c>
      <c r="J167" s="271">
        <f t="shared" si="13"/>
        <v>3.7679336050684187E-2</v>
      </c>
      <c r="K167" s="271">
        <f t="shared" si="13"/>
        <v>4.6524518074993408E-2</v>
      </c>
      <c r="L167" s="271">
        <f t="shared" si="13"/>
        <v>3.3803496141001872E-2</v>
      </c>
      <c r="M167" s="271">
        <f t="shared" si="13"/>
        <v>3.5170146804195862E-2</v>
      </c>
      <c r="N167" s="271">
        <f t="shared" si="13"/>
        <v>3.6543563780721509E-2</v>
      </c>
      <c r="O167" s="271">
        <f t="shared" si="13"/>
        <v>3.2251994543051554E-2</v>
      </c>
      <c r="P167" s="271">
        <f t="shared" si="13"/>
        <v>4.682746886313275E-2</v>
      </c>
      <c r="Q167" s="271">
        <f t="shared" si="13"/>
        <v>5.9302826538479951E-2</v>
      </c>
      <c r="R167" s="271">
        <f t="shared" si="13"/>
        <v>3.863983301990194E-2</v>
      </c>
      <c r="S167" s="271">
        <f t="shared" si="13"/>
        <v>2.8229487138775804E-2</v>
      </c>
      <c r="T167" s="271">
        <f t="shared" si="13"/>
        <v>3.1633286412046151E-2</v>
      </c>
      <c r="U167" s="271">
        <f t="shared" si="13"/>
        <v>3.1381172242550305E-2</v>
      </c>
      <c r="V167" s="271">
        <f t="shared" si="13"/>
        <v>7.7042742040117837E-2</v>
      </c>
      <c r="W167" s="271">
        <f t="shared" si="13"/>
        <v>6.2766479199625774E-2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1.6577460867630893E-2</v>
      </c>
      <c r="C168" s="271">
        <f t="shared" si="14"/>
        <v>1.5926467440450669E-2</v>
      </c>
      <c r="D168" s="271">
        <f t="shared" si="14"/>
        <v>1.4929400914672299E-2</v>
      </c>
      <c r="E168" s="271">
        <f t="shared" si="14"/>
        <v>2.637085632418619E-2</v>
      </c>
      <c r="F168" s="271">
        <f t="shared" si="14"/>
        <v>2.9691020883349028E-2</v>
      </c>
      <c r="G168" s="271">
        <f t="shared" si="14"/>
        <v>2.7390608550898442E-2</v>
      </c>
      <c r="H168" s="271">
        <f t="shared" si="14"/>
        <v>2.8653375932911444E-2</v>
      </c>
      <c r="I168" s="271">
        <f t="shared" si="14"/>
        <v>2.8156834904851675E-2</v>
      </c>
      <c r="J168" s="271">
        <f t="shared" si="14"/>
        <v>3.0739616509836112E-2</v>
      </c>
      <c r="K168" s="271">
        <f t="shared" si="14"/>
        <v>2.6784081732338479E-2</v>
      </c>
      <c r="L168" s="271">
        <f t="shared" si="14"/>
        <v>2.2661215675531317E-2</v>
      </c>
      <c r="M168" s="271">
        <f t="shared" si="14"/>
        <v>2.3389727137391372E-2</v>
      </c>
      <c r="N168" s="271">
        <f t="shared" si="14"/>
        <v>2.4693462024612135E-2</v>
      </c>
      <c r="O168" s="271">
        <f t="shared" si="14"/>
        <v>2.2908403709486765E-2</v>
      </c>
      <c r="P168" s="271">
        <f t="shared" si="14"/>
        <v>2.5321041449820121E-2</v>
      </c>
      <c r="Q168" s="271">
        <f t="shared" si="14"/>
        <v>2.9503807484922907E-2</v>
      </c>
      <c r="R168" s="271">
        <f t="shared" si="14"/>
        <v>2.486274386791568E-2</v>
      </c>
      <c r="S168" s="271">
        <f t="shared" si="14"/>
        <v>2.488633102832993E-2</v>
      </c>
      <c r="T168" s="271">
        <f t="shared" si="14"/>
        <v>2.4542938847508959E-2</v>
      </c>
      <c r="U168" s="271">
        <f t="shared" si="14"/>
        <v>2.2254425715089277E-2</v>
      </c>
      <c r="V168" s="271">
        <f t="shared" si="14"/>
        <v>3.0127638891182962E-2</v>
      </c>
      <c r="W168" s="271">
        <f t="shared" si="14"/>
        <v>2.3143057351644365E-2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4.2850390527201156E-3</v>
      </c>
      <c r="C169" s="320">
        <f t="shared" si="15"/>
        <v>3.6383652107537072E-3</v>
      </c>
      <c r="D169" s="320">
        <f t="shared" si="15"/>
        <v>4.1254003917840752E-3</v>
      </c>
      <c r="E169" s="320">
        <f t="shared" si="15"/>
        <v>8.432626999690036E-3</v>
      </c>
      <c r="F169" s="320">
        <f t="shared" si="15"/>
        <v>1.390937195129438E-2</v>
      </c>
      <c r="G169" s="320">
        <f t="shared" si="15"/>
        <v>1.0012505602667827E-2</v>
      </c>
      <c r="H169" s="320">
        <f t="shared" si="15"/>
        <v>1.084334133240515E-2</v>
      </c>
      <c r="I169" s="320">
        <f t="shared" si="15"/>
        <v>1.0777568892788596E-2</v>
      </c>
      <c r="J169" s="320">
        <f t="shared" si="15"/>
        <v>6.0708296921645217E-3</v>
      </c>
      <c r="K169" s="320">
        <f t="shared" si="15"/>
        <v>1.1023437299238896E-2</v>
      </c>
      <c r="L169" s="320">
        <f t="shared" si="15"/>
        <v>6.7747351202850871E-3</v>
      </c>
      <c r="M169" s="320">
        <f t="shared" si="15"/>
        <v>7.1198522838239846E-3</v>
      </c>
      <c r="N169" s="320">
        <f t="shared" si="15"/>
        <v>7.3025254074604922E-3</v>
      </c>
      <c r="O169" s="320">
        <f t="shared" si="15"/>
        <v>6.0877209608258646E-3</v>
      </c>
      <c r="P169" s="320">
        <f t="shared" si="15"/>
        <v>1.1796450728485508E-2</v>
      </c>
      <c r="Q169" s="320">
        <f t="shared" si="15"/>
        <v>1.6226403375163304E-2</v>
      </c>
      <c r="R169" s="320">
        <f t="shared" si="15"/>
        <v>8.0029435869477753E-3</v>
      </c>
      <c r="S169" s="320">
        <f t="shared" si="15"/>
        <v>3.9754703409816006E-3</v>
      </c>
      <c r="T169" s="320">
        <f t="shared" si="15"/>
        <v>5.4790602006960015E-3</v>
      </c>
      <c r="U169" s="320">
        <f t="shared" si="15"/>
        <v>5.8936138072423041E-3</v>
      </c>
      <c r="V169" s="320">
        <f t="shared" si="15"/>
        <v>1.6755571618818403E-2</v>
      </c>
      <c r="W169" s="320">
        <f t="shared" si="15"/>
        <v>1.4239197431397198E-2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1.2292421814910776E-2</v>
      </c>
      <c r="C170" s="320">
        <f t="shared" si="16"/>
        <v>1.2288102229696965E-2</v>
      </c>
      <c r="D170" s="320">
        <f t="shared" si="16"/>
        <v>1.0804000522888223E-2</v>
      </c>
      <c r="E170" s="320">
        <f t="shared" si="16"/>
        <v>1.7938229324496159E-2</v>
      </c>
      <c r="F170" s="320">
        <f t="shared" si="16"/>
        <v>1.5781648932054641E-2</v>
      </c>
      <c r="G170" s="320">
        <f t="shared" si="16"/>
        <v>1.7378102948230615E-2</v>
      </c>
      <c r="H170" s="320">
        <f t="shared" si="16"/>
        <v>1.7810034600506296E-2</v>
      </c>
      <c r="I170" s="320">
        <f t="shared" si="16"/>
        <v>1.7379266012063077E-2</v>
      </c>
      <c r="J170" s="320">
        <f t="shared" si="16"/>
        <v>2.4668786817671595E-2</v>
      </c>
      <c r="K170" s="320">
        <f t="shared" si="16"/>
        <v>1.5760644433099595E-2</v>
      </c>
      <c r="L170" s="320">
        <f t="shared" si="16"/>
        <v>1.5886480555246232E-2</v>
      </c>
      <c r="M170" s="320">
        <f t="shared" si="16"/>
        <v>1.6269874853567391E-2</v>
      </c>
      <c r="N170" s="320">
        <f t="shared" si="16"/>
        <v>1.7390936617151648E-2</v>
      </c>
      <c r="O170" s="320">
        <f t="shared" si="16"/>
        <v>1.6820682748660901E-2</v>
      </c>
      <c r="P170" s="320">
        <f t="shared" si="16"/>
        <v>1.3524590721334608E-2</v>
      </c>
      <c r="Q170" s="320">
        <f t="shared" si="16"/>
        <v>1.3277404109759606E-2</v>
      </c>
      <c r="R170" s="320">
        <f t="shared" si="16"/>
        <v>1.6859800280967906E-2</v>
      </c>
      <c r="S170" s="320">
        <f t="shared" si="16"/>
        <v>2.0910860687348331E-2</v>
      </c>
      <c r="T170" s="320">
        <f t="shared" si="16"/>
        <v>1.9063878646812957E-2</v>
      </c>
      <c r="U170" s="320">
        <f t="shared" si="16"/>
        <v>1.6360811907846974E-2</v>
      </c>
      <c r="V170" s="320">
        <f t="shared" si="16"/>
        <v>1.3372067272364558E-2</v>
      </c>
      <c r="W170" s="320">
        <f t="shared" si="16"/>
        <v>8.903859920247165E-3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6.297537523755282E-3</v>
      </c>
      <c r="C171" s="271">
        <f t="shared" si="17"/>
        <v>5.9793504498268464E-3</v>
      </c>
      <c r="D171" s="271">
        <f t="shared" si="17"/>
        <v>5.6571869637951468E-3</v>
      </c>
      <c r="E171" s="271">
        <f t="shared" si="17"/>
        <v>1.0526943722413919E-2</v>
      </c>
      <c r="F171" s="271">
        <f t="shared" si="17"/>
        <v>1.188530678813491E-2</v>
      </c>
      <c r="G171" s="271">
        <f t="shared" si="17"/>
        <v>1.0491810234001938E-2</v>
      </c>
      <c r="H171" s="271">
        <f t="shared" si="17"/>
        <v>1.0936069470787067E-2</v>
      </c>
      <c r="I171" s="271">
        <f t="shared" si="17"/>
        <v>1.0706682545467298E-2</v>
      </c>
      <c r="J171" s="271">
        <f t="shared" si="17"/>
        <v>1.1501157545748849E-2</v>
      </c>
      <c r="K171" s="271">
        <f t="shared" si="17"/>
        <v>1.037395033338471E-2</v>
      </c>
      <c r="L171" s="271">
        <f t="shared" si="17"/>
        <v>8.662419602168776E-3</v>
      </c>
      <c r="M171" s="271">
        <f t="shared" si="17"/>
        <v>8.9811936836951944E-3</v>
      </c>
      <c r="N171" s="271">
        <f t="shared" si="17"/>
        <v>9.4980613445552857E-3</v>
      </c>
      <c r="O171" s="271">
        <f t="shared" si="17"/>
        <v>8.7145639659254818E-3</v>
      </c>
      <c r="P171" s="271">
        <f t="shared" si="17"/>
        <v>9.495743955419857E-3</v>
      </c>
      <c r="Q171" s="271">
        <f t="shared" si="17"/>
        <v>1.0846001067503065E-2</v>
      </c>
      <c r="R171" s="271">
        <f t="shared" si="17"/>
        <v>9.2618116834927693E-3</v>
      </c>
      <c r="S171" s="271">
        <f t="shared" si="17"/>
        <v>8.7825134727288236E-3</v>
      </c>
      <c r="T171" s="271">
        <f t="shared" si="17"/>
        <v>8.9569062971832786E-3</v>
      </c>
      <c r="U171" s="271">
        <f t="shared" si="17"/>
        <v>8.2642368501045331E-3</v>
      </c>
      <c r="V171" s="271">
        <f t="shared" si="17"/>
        <v>1.0519361610793787E-2</v>
      </c>
      <c r="W171" s="271">
        <f t="shared" si="17"/>
        <v>7.8106165235252642E-3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7.8604819574874907E-5</v>
      </c>
      <c r="C172" s="320">
        <f t="shared" si="18"/>
        <v>6.175331635696515E-5</v>
      </c>
      <c r="D172" s="320">
        <f t="shared" si="18"/>
        <v>8.0274650054890895E-5</v>
      </c>
      <c r="E172" s="320">
        <f t="shared" si="18"/>
        <v>1.3021627019718727E-4</v>
      </c>
      <c r="F172" s="320">
        <f t="shared" si="18"/>
        <v>3.1605059758755557E-4</v>
      </c>
      <c r="G172" s="320">
        <f t="shared" si="18"/>
        <v>2.5478593188071023E-4</v>
      </c>
      <c r="H172" s="320">
        <f t="shared" si="18"/>
        <v>3.1241977071932645E-4</v>
      </c>
      <c r="I172" s="320">
        <f t="shared" si="18"/>
        <v>3.2931038440576799E-4</v>
      </c>
      <c r="J172" s="320">
        <f t="shared" si="18"/>
        <v>1.1435831069342046E-4</v>
      </c>
      <c r="K172" s="320">
        <f t="shared" si="18"/>
        <v>2.930552364968422E-4</v>
      </c>
      <c r="L172" s="320">
        <f t="shared" si="18"/>
        <v>1.5993462246362917E-4</v>
      </c>
      <c r="M172" s="320">
        <f t="shared" si="18"/>
        <v>1.6574946616000358E-4</v>
      </c>
      <c r="N172" s="320">
        <f t="shared" si="18"/>
        <v>1.7697417042512954E-4</v>
      </c>
      <c r="O172" s="320">
        <f t="shared" si="18"/>
        <v>1.4757758499427668E-4</v>
      </c>
      <c r="P172" s="320">
        <f t="shared" si="18"/>
        <v>4.3579701590325715E-4</v>
      </c>
      <c r="Q172" s="320">
        <f t="shared" si="18"/>
        <v>6.5643333870272211E-4</v>
      </c>
      <c r="R172" s="320">
        <f t="shared" si="18"/>
        <v>2.3602227474511743E-4</v>
      </c>
      <c r="S172" s="320">
        <f t="shared" si="18"/>
        <v>7.6395641699826403E-5</v>
      </c>
      <c r="T172" s="320">
        <f t="shared" si="18"/>
        <v>1.2135107200129692E-4</v>
      </c>
      <c r="U172" s="320">
        <f t="shared" si="18"/>
        <v>1.4000023192940961E-4</v>
      </c>
      <c r="V172" s="320">
        <f t="shared" si="18"/>
        <v>5.5803276548446973E-4</v>
      </c>
      <c r="W172" s="320">
        <f t="shared" si="18"/>
        <v>5.4415424754143563E-4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4.5813747934721303E-4</v>
      </c>
      <c r="C173" s="320">
        <f t="shared" si="19"/>
        <v>4.1535186227728836E-4</v>
      </c>
      <c r="D173" s="320">
        <f t="shared" si="19"/>
        <v>4.2773235400364986E-4</v>
      </c>
      <c r="E173" s="320">
        <f t="shared" si="19"/>
        <v>7.9880027549998015E-4</v>
      </c>
      <c r="F173" s="320">
        <f t="shared" si="19"/>
        <v>1.0848709137644913E-3</v>
      </c>
      <c r="G173" s="320">
        <f t="shared" si="19"/>
        <v>8.990386480525681E-4</v>
      </c>
      <c r="H173" s="320">
        <f t="shared" si="19"/>
        <v>9.5354811068931332E-4</v>
      </c>
      <c r="I173" s="320">
        <f t="shared" si="19"/>
        <v>9.4047868299963267E-4</v>
      </c>
      <c r="J173" s="320">
        <f t="shared" si="19"/>
        <v>7.4943136008734433E-4</v>
      </c>
      <c r="K173" s="320">
        <f t="shared" si="19"/>
        <v>9.2535953424045217E-4</v>
      </c>
      <c r="L173" s="320">
        <f t="shared" si="19"/>
        <v>6.7234199813343953E-4</v>
      </c>
      <c r="M173" s="320">
        <f t="shared" si="19"/>
        <v>6.9952429412464357E-4</v>
      </c>
      <c r="N173" s="320">
        <f t="shared" si="19"/>
        <v>7.2684117017840781E-4</v>
      </c>
      <c r="O173" s="320">
        <f t="shared" si="19"/>
        <v>6.4148306921904628E-4</v>
      </c>
      <c r="P173" s="320">
        <f t="shared" si="19"/>
        <v>9.3138513991697955E-4</v>
      </c>
      <c r="Q173" s="320">
        <f t="shared" si="19"/>
        <v>1.1795164832515651E-3</v>
      </c>
      <c r="R173" s="320">
        <f t="shared" si="19"/>
        <v>7.6853537373111971E-4</v>
      </c>
      <c r="S173" s="320">
        <f t="shared" si="19"/>
        <v>5.6147653219056136E-4</v>
      </c>
      <c r="T173" s="320">
        <f t="shared" si="19"/>
        <v>6.291771391067762E-4</v>
      </c>
      <c r="U173" s="320">
        <f t="shared" si="19"/>
        <v>6.2416265942782392E-4</v>
      </c>
      <c r="V173" s="320">
        <f t="shared" si="19"/>
        <v>1.5323583959737938E-3</v>
      </c>
      <c r="W173" s="320">
        <f t="shared" si="19"/>
        <v>1.2484075571606423E-3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5.7607952248331937E-3</v>
      </c>
      <c r="C174" s="320">
        <f t="shared" si="20"/>
        <v>5.5022452711925929E-3</v>
      </c>
      <c r="D174" s="320">
        <f t="shared" si="20"/>
        <v>5.1491799597366055E-3</v>
      </c>
      <c r="E174" s="320">
        <f t="shared" si="20"/>
        <v>9.5979271767167515E-3</v>
      </c>
      <c r="F174" s="320">
        <f t="shared" si="20"/>
        <v>1.0484385276782863E-2</v>
      </c>
      <c r="G174" s="320">
        <f t="shared" si="20"/>
        <v>9.3379856540686586E-3</v>
      </c>
      <c r="H174" s="320">
        <f t="shared" si="20"/>
        <v>9.6701015893784267E-3</v>
      </c>
      <c r="I174" s="320">
        <f t="shared" si="20"/>
        <v>9.4368934780618991E-3</v>
      </c>
      <c r="J174" s="320">
        <f t="shared" si="20"/>
        <v>1.0637367874968084E-2</v>
      </c>
      <c r="K174" s="320">
        <f t="shared" si="20"/>
        <v>9.1555355626474159E-3</v>
      </c>
      <c r="L174" s="320">
        <f t="shared" si="20"/>
        <v>7.8301429815717076E-3</v>
      </c>
      <c r="M174" s="320">
        <f t="shared" si="20"/>
        <v>8.1159199234105469E-3</v>
      </c>
      <c r="N174" s="320">
        <f t="shared" si="20"/>
        <v>8.5942460039517467E-3</v>
      </c>
      <c r="O174" s="320">
        <f t="shared" si="20"/>
        <v>7.92550331171216E-3</v>
      </c>
      <c r="P174" s="320">
        <f t="shared" si="20"/>
        <v>8.1285617995996221E-3</v>
      </c>
      <c r="Q174" s="320">
        <f t="shared" si="20"/>
        <v>9.0100512455487791E-3</v>
      </c>
      <c r="R174" s="320">
        <f t="shared" si="20"/>
        <v>8.2572540350165317E-3</v>
      </c>
      <c r="S174" s="320">
        <f t="shared" si="20"/>
        <v>8.144641298838436E-3</v>
      </c>
      <c r="T174" s="320">
        <f t="shared" si="20"/>
        <v>8.2063780860752045E-3</v>
      </c>
      <c r="U174" s="320">
        <f t="shared" si="20"/>
        <v>7.5000739587473006E-3</v>
      </c>
      <c r="V174" s="320">
        <f t="shared" si="20"/>
        <v>8.4289704493355246E-3</v>
      </c>
      <c r="W174" s="320">
        <f t="shared" si="20"/>
        <v>6.018054718823186E-3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1.8661306836983957E-2</v>
      </c>
      <c r="C175" s="321">
        <f t="shared" si="21"/>
        <v>1.7428625973151098E-2</v>
      </c>
      <c r="D175" s="321">
        <f t="shared" si="21"/>
        <v>1.6337482986987683E-2</v>
      </c>
      <c r="E175" s="321">
        <f t="shared" si="21"/>
        <v>2.2363241704822508E-2</v>
      </c>
      <c r="F175" s="321">
        <f t="shared" si="21"/>
        <v>2.2539317427717784E-2</v>
      </c>
      <c r="G175" s="321">
        <f t="shared" si="21"/>
        <v>2.0045900356127536E-2</v>
      </c>
      <c r="H175" s="321">
        <f t="shared" si="21"/>
        <v>2.0165151675653723E-2</v>
      </c>
      <c r="I175" s="321">
        <f t="shared" si="21"/>
        <v>1.896066516545767E-2</v>
      </c>
      <c r="J175" s="321">
        <f t="shared" si="21"/>
        <v>1.858559953874931E-2</v>
      </c>
      <c r="K175" s="321">
        <f t="shared" si="21"/>
        <v>1.9405205501172744E-2</v>
      </c>
      <c r="L175" s="321">
        <f t="shared" si="21"/>
        <v>1.6950587588836198E-2</v>
      </c>
      <c r="M175" s="321">
        <f t="shared" si="21"/>
        <v>1.4252045772662396E-2</v>
      </c>
      <c r="N175" s="321">
        <f t="shared" si="21"/>
        <v>1.0409701481463904E-2</v>
      </c>
      <c r="O175" s="321">
        <f t="shared" si="21"/>
        <v>9.1950281619846072E-3</v>
      </c>
      <c r="P175" s="321">
        <f t="shared" si="21"/>
        <v>9.8389123597561606E-3</v>
      </c>
      <c r="Q175" s="321">
        <f t="shared" si="21"/>
        <v>1.1456990588596767E-2</v>
      </c>
      <c r="R175" s="321">
        <f t="shared" si="21"/>
        <v>9.2419017347993779E-3</v>
      </c>
      <c r="S175" s="321">
        <f t="shared" si="21"/>
        <v>9.1381252078726848E-3</v>
      </c>
      <c r="T175" s="321">
        <f t="shared" si="21"/>
        <v>9.7486381912749304E-3</v>
      </c>
      <c r="U175" s="321">
        <f t="shared" si="21"/>
        <v>9.2256709108095285E-3</v>
      </c>
      <c r="V175" s="321">
        <f t="shared" si="21"/>
        <v>1.1583950724740114E-2</v>
      </c>
      <c r="W175" s="321">
        <f t="shared" si="21"/>
        <v>9.1731717551263806E-3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</v>
      </c>
      <c r="D178" s="234">
        <f t="shared" si="22"/>
        <v>0.99999999999999989</v>
      </c>
      <c r="E178" s="234">
        <f t="shared" si="22"/>
        <v>1</v>
      </c>
      <c r="F178" s="234">
        <f t="shared" si="22"/>
        <v>1.0000000000000002</v>
      </c>
      <c r="G178" s="234">
        <f t="shared" si="22"/>
        <v>0.99999999999999978</v>
      </c>
      <c r="H178" s="234">
        <f t="shared" si="22"/>
        <v>0.99999999999999978</v>
      </c>
      <c r="I178" s="234">
        <f t="shared" si="22"/>
        <v>0.99999999999999967</v>
      </c>
      <c r="J178" s="234">
        <f t="shared" si="22"/>
        <v>1.0000000000000002</v>
      </c>
      <c r="K178" s="234">
        <f t="shared" si="22"/>
        <v>1</v>
      </c>
      <c r="L178" s="234">
        <f t="shared" si="22"/>
        <v>1.0000000000000004</v>
      </c>
      <c r="M178" s="234">
        <f t="shared" si="22"/>
        <v>0.99999999999999978</v>
      </c>
      <c r="N178" s="234">
        <f t="shared" si="22"/>
        <v>1.0000000000000002</v>
      </c>
      <c r="O178" s="234">
        <f t="shared" si="22"/>
        <v>0.99999999999999978</v>
      </c>
      <c r="P178" s="234">
        <f t="shared" si="22"/>
        <v>1</v>
      </c>
      <c r="Q178" s="234">
        <f t="shared" si="22"/>
        <v>0.99999999999999978</v>
      </c>
      <c r="R178" s="234">
        <f t="shared" si="22"/>
        <v>0.99999999999999989</v>
      </c>
      <c r="S178" s="234">
        <f t="shared" si="22"/>
        <v>1.0000000000000004</v>
      </c>
      <c r="T178" s="234">
        <f t="shared" si="22"/>
        <v>0.99999999999999989</v>
      </c>
      <c r="U178" s="234">
        <f t="shared" si="22"/>
        <v>1.0000000000000002</v>
      </c>
      <c r="V178" s="234">
        <f t="shared" si="22"/>
        <v>1.0000000000000002</v>
      </c>
      <c r="W178" s="234">
        <f t="shared" si="22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1.3292857242624821E-2</v>
      </c>
      <c r="C179" s="268">
        <f t="shared" si="23"/>
        <v>1.338358530338446E-2</v>
      </c>
      <c r="D179" s="268">
        <f t="shared" si="23"/>
        <v>1.3171814491614886E-2</v>
      </c>
      <c r="E179" s="268">
        <f t="shared" si="23"/>
        <v>1.3186344322043068E-2</v>
      </c>
      <c r="F179" s="268">
        <f t="shared" si="23"/>
        <v>1.2638481788421838E-2</v>
      </c>
      <c r="G179" s="268">
        <f t="shared" si="23"/>
        <v>1.2904369208526443E-2</v>
      </c>
      <c r="H179" s="268">
        <f t="shared" si="23"/>
        <v>1.2932448302074981E-2</v>
      </c>
      <c r="I179" s="268">
        <f t="shared" si="23"/>
        <v>1.295319838649721E-2</v>
      </c>
      <c r="J179" s="268">
        <f t="shared" si="23"/>
        <v>1.3678340884206353E-2</v>
      </c>
      <c r="K179" s="268">
        <f t="shared" si="23"/>
        <v>1.2803853005615849E-2</v>
      </c>
      <c r="L179" s="268">
        <f t="shared" si="23"/>
        <v>1.3245237768947295E-2</v>
      </c>
      <c r="M179" s="268">
        <f t="shared" si="23"/>
        <v>1.3235703982643591E-2</v>
      </c>
      <c r="N179" s="268">
        <f t="shared" si="23"/>
        <v>1.3345901560718097E-2</v>
      </c>
      <c r="O179" s="268">
        <f t="shared" si="23"/>
        <v>1.3275154098815557E-2</v>
      </c>
      <c r="P179" s="268">
        <f t="shared" si="23"/>
        <v>1.256224690652921E-2</v>
      </c>
      <c r="Q179" s="268">
        <f t="shared" si="23"/>
        <v>1.2219791985899528E-2</v>
      </c>
      <c r="R179" s="268">
        <f t="shared" si="23"/>
        <v>1.2855966246319276E-2</v>
      </c>
      <c r="S179" s="268">
        <f t="shared" si="23"/>
        <v>1.3310214850058623E-2</v>
      </c>
      <c r="T179" s="268">
        <f t="shared" si="23"/>
        <v>1.2847706129173297E-2</v>
      </c>
      <c r="U179" s="268">
        <f t="shared" si="23"/>
        <v>1.2638937136116057E-2</v>
      </c>
      <c r="V179" s="268">
        <f t="shared" si="23"/>
        <v>9.6359636634749928E-3</v>
      </c>
      <c r="W179" s="268">
        <f t="shared" si="23"/>
        <v>8.9987254542919486E-3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2.8061213000054874E-2</v>
      </c>
      <c r="C180" s="269">
        <f t="shared" si="24"/>
        <v>2.8252739877353647E-2</v>
      </c>
      <c r="D180" s="269">
        <f t="shared" si="24"/>
        <v>2.7805691831339477E-2</v>
      </c>
      <c r="E180" s="269">
        <f t="shared" si="24"/>
        <v>2.7836364293930337E-2</v>
      </c>
      <c r="F180" s="269">
        <f t="shared" si="24"/>
        <v>2.6679826841515812E-2</v>
      </c>
      <c r="G180" s="269">
        <f t="shared" si="24"/>
        <v>2.7241115012554464E-2</v>
      </c>
      <c r="H180" s="269">
        <f t="shared" si="24"/>
        <v>2.7300389960786615E-2</v>
      </c>
      <c r="I180" s="269">
        <f t="shared" si="24"/>
        <v>2.7344193375516305E-2</v>
      </c>
      <c r="J180" s="269">
        <f t="shared" si="24"/>
        <v>2.8874968716904825E-2</v>
      </c>
      <c r="K180" s="269">
        <f t="shared" si="24"/>
        <v>2.7028925373536392E-2</v>
      </c>
      <c r="L180" s="269">
        <f t="shared" si="24"/>
        <v>2.7960688322069875E-2</v>
      </c>
      <c r="M180" s="269">
        <f t="shared" si="24"/>
        <v>2.7940562505378807E-2</v>
      </c>
      <c r="N180" s="269">
        <f t="shared" si="24"/>
        <v>2.8173189521075902E-2</v>
      </c>
      <c r="O180" s="269">
        <f t="shared" si="24"/>
        <v>2.8476282193737261E-2</v>
      </c>
      <c r="P180" s="269">
        <f t="shared" si="24"/>
        <v>2.679741405973788E-2</v>
      </c>
      <c r="Q180" s="269">
        <f t="shared" si="24"/>
        <v>2.5834454766247978E-2</v>
      </c>
      <c r="R180" s="269">
        <f t="shared" si="24"/>
        <v>2.7601565758316439E-2</v>
      </c>
      <c r="S180" s="269">
        <f t="shared" si="24"/>
        <v>2.8852859335162608E-2</v>
      </c>
      <c r="T180" s="269">
        <f t="shared" si="24"/>
        <v>2.8193702744463131E-2</v>
      </c>
      <c r="U180" s="269">
        <f t="shared" si="24"/>
        <v>2.8035982215453777E-2</v>
      </c>
      <c r="V180" s="269">
        <f t="shared" si="24"/>
        <v>2.1578631144662547E-2</v>
      </c>
      <c r="W180" s="269">
        <f t="shared" si="24"/>
        <v>2.0321343101906749E-2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0.16705165879614378</v>
      </c>
      <c r="C181" s="269">
        <f t="shared" si="25"/>
        <v>0.16819184053229105</v>
      </c>
      <c r="D181" s="269">
        <f t="shared" si="25"/>
        <v>0.16553051161368401</v>
      </c>
      <c r="E181" s="269">
        <f t="shared" si="25"/>
        <v>0.16571310834445099</v>
      </c>
      <c r="F181" s="269">
        <f t="shared" si="25"/>
        <v>0.15882810662035107</v>
      </c>
      <c r="G181" s="269">
        <f t="shared" si="25"/>
        <v>0.16216952026610024</v>
      </c>
      <c r="H181" s="269">
        <f t="shared" si="25"/>
        <v>0.16252239091453641</v>
      </c>
      <c r="I181" s="269">
        <f t="shared" si="25"/>
        <v>0.1627831577278426</v>
      </c>
      <c r="J181" s="269">
        <f t="shared" si="25"/>
        <v>0.17189604105268991</v>
      </c>
      <c r="K181" s="269">
        <f t="shared" si="25"/>
        <v>0.16090633071056495</v>
      </c>
      <c r="L181" s="269">
        <f t="shared" si="25"/>
        <v>0.16645322371754218</v>
      </c>
      <c r="M181" s="269">
        <f t="shared" si="25"/>
        <v>0.16633341239424471</v>
      </c>
      <c r="N181" s="269">
        <f t="shared" si="25"/>
        <v>0.16771826802585688</v>
      </c>
      <c r="O181" s="269">
        <f t="shared" si="25"/>
        <v>0.16654833707030306</v>
      </c>
      <c r="P181" s="269">
        <f t="shared" si="25"/>
        <v>0.15737015788298778</v>
      </c>
      <c r="Q181" s="269">
        <f t="shared" si="25"/>
        <v>0.15287902421661673</v>
      </c>
      <c r="R181" s="269">
        <f t="shared" si="25"/>
        <v>0.1606508223307104</v>
      </c>
      <c r="S181" s="269">
        <f t="shared" si="25"/>
        <v>0.16615536407288234</v>
      </c>
      <c r="T181" s="269">
        <f t="shared" si="25"/>
        <v>0.16023445086631843</v>
      </c>
      <c r="U181" s="269">
        <f t="shared" si="25"/>
        <v>0.15750188841151541</v>
      </c>
      <c r="V181" s="269">
        <f t="shared" si="25"/>
        <v>0.11999246595725195</v>
      </c>
      <c r="W181" s="269">
        <f t="shared" si="25"/>
        <v>0.11198442647458955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0.19770041948243383</v>
      </c>
      <c r="C182" s="269">
        <f t="shared" si="26"/>
        <v>0.19904978894782557</v>
      </c>
      <c r="D182" s="269">
        <f t="shared" si="26"/>
        <v>0.19590018931271236</v>
      </c>
      <c r="E182" s="269">
        <f t="shared" si="26"/>
        <v>0.19611628683924351</v>
      </c>
      <c r="F182" s="269">
        <f t="shared" si="26"/>
        <v>0.18796810238659528</v>
      </c>
      <c r="G182" s="269">
        <f t="shared" si="26"/>
        <v>0.19192256105039757</v>
      </c>
      <c r="H182" s="269">
        <f t="shared" si="26"/>
        <v>0.19234017243912374</v>
      </c>
      <c r="I182" s="269">
        <f t="shared" si="26"/>
        <v>0.19264878181630235</v>
      </c>
      <c r="J182" s="269">
        <f t="shared" si="26"/>
        <v>0.20343359454429413</v>
      </c>
      <c r="K182" s="269">
        <f t="shared" si="26"/>
        <v>0.19042761567353109</v>
      </c>
      <c r="L182" s="269">
        <f t="shared" si="26"/>
        <v>0.19699219026205286</v>
      </c>
      <c r="M182" s="269">
        <f t="shared" si="26"/>
        <v>0.1968503973038426</v>
      </c>
      <c r="N182" s="269">
        <f t="shared" si="26"/>
        <v>0.19848933068089114</v>
      </c>
      <c r="O182" s="269">
        <f t="shared" si="26"/>
        <v>0.20046093531176376</v>
      </c>
      <c r="P182" s="269">
        <f t="shared" si="26"/>
        <v>0.18879654278110822</v>
      </c>
      <c r="Q182" s="269">
        <f t="shared" si="26"/>
        <v>0.18201217974351994</v>
      </c>
      <c r="R182" s="269">
        <f t="shared" si="26"/>
        <v>0.19430766870247074</v>
      </c>
      <c r="S182" s="269">
        <f t="shared" si="26"/>
        <v>0.20327782672182226</v>
      </c>
      <c r="T182" s="269">
        <f t="shared" si="26"/>
        <v>0.19848163884708345</v>
      </c>
      <c r="U182" s="269">
        <f t="shared" si="26"/>
        <v>0.19723977268309004</v>
      </c>
      <c r="V182" s="269">
        <f t="shared" si="26"/>
        <v>0.15172245941928705</v>
      </c>
      <c r="W182" s="269">
        <f t="shared" si="26"/>
        <v>0.14280946572505121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6.0767253303397578E-2</v>
      </c>
      <c r="C183" s="270">
        <f t="shared" si="27"/>
        <v>6.187108253070181E-2</v>
      </c>
      <c r="D183" s="270">
        <f t="shared" si="27"/>
        <v>5.9953567078955251E-2</v>
      </c>
      <c r="E183" s="270">
        <f t="shared" si="27"/>
        <v>6.0161837832372535E-2</v>
      </c>
      <c r="F183" s="270">
        <f t="shared" si="27"/>
        <v>5.6522413424193417E-2</v>
      </c>
      <c r="G183" s="270">
        <f t="shared" si="27"/>
        <v>5.7579876056565067E-2</v>
      </c>
      <c r="H183" s="270">
        <f t="shared" si="27"/>
        <v>5.686652940214177E-2</v>
      </c>
      <c r="I183" s="270">
        <f t="shared" si="27"/>
        <v>5.6648832372054161E-2</v>
      </c>
      <c r="J183" s="270">
        <f t="shared" si="27"/>
        <v>6.2526390302411222E-2</v>
      </c>
      <c r="K183" s="270">
        <f t="shared" si="27"/>
        <v>5.6703234830933147E-2</v>
      </c>
      <c r="L183" s="270">
        <f t="shared" si="27"/>
        <v>5.8974645100175187E-2</v>
      </c>
      <c r="M183" s="270">
        <f t="shared" si="27"/>
        <v>5.9011026199645343E-2</v>
      </c>
      <c r="N183" s="270">
        <f t="shared" si="27"/>
        <v>5.9234242788786938E-2</v>
      </c>
      <c r="O183" s="270">
        <f t="shared" si="27"/>
        <v>6.0289047017423887E-2</v>
      </c>
      <c r="P183" s="270">
        <f t="shared" si="27"/>
        <v>5.4093170305819643E-2</v>
      </c>
      <c r="Q183" s="270">
        <f t="shared" si="27"/>
        <v>5.1977636399777864E-2</v>
      </c>
      <c r="R183" s="270">
        <f t="shared" si="27"/>
        <v>5.8598446320950924E-2</v>
      </c>
      <c r="S183" s="270">
        <f t="shared" si="27"/>
        <v>6.3026181742027551E-2</v>
      </c>
      <c r="T183" s="270">
        <f t="shared" si="27"/>
        <v>6.3566788520773299E-2</v>
      </c>
      <c r="U183" s="270">
        <f t="shared" si="27"/>
        <v>6.1684136938687524E-2</v>
      </c>
      <c r="V183" s="270">
        <f t="shared" si="27"/>
        <v>4.9672036428880233E-2</v>
      </c>
      <c r="W183" s="270">
        <f t="shared" si="27"/>
        <v>4.7122327126240406E-2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0.24237356509545757</v>
      </c>
      <c r="C184" s="271">
        <f t="shared" si="28"/>
        <v>0.2337713349219242</v>
      </c>
      <c r="D184" s="271">
        <f t="shared" si="28"/>
        <v>0.24938657119071789</v>
      </c>
      <c r="E184" s="271">
        <f t="shared" si="28"/>
        <v>0.25364025965162235</v>
      </c>
      <c r="F184" s="271">
        <f t="shared" si="28"/>
        <v>0.28902873625059466</v>
      </c>
      <c r="G184" s="271">
        <f t="shared" si="28"/>
        <v>0.27183119794030597</v>
      </c>
      <c r="H184" s="271">
        <f t="shared" si="28"/>
        <v>0.27355782900011194</v>
      </c>
      <c r="I184" s="271">
        <f t="shared" si="28"/>
        <v>0.27389730243178162</v>
      </c>
      <c r="J184" s="271">
        <f t="shared" si="28"/>
        <v>0.22074330714983775</v>
      </c>
      <c r="K184" s="271">
        <f t="shared" si="28"/>
        <v>0.28013651254004512</v>
      </c>
      <c r="L184" s="271">
        <f t="shared" si="28"/>
        <v>0.25249123752906993</v>
      </c>
      <c r="M184" s="271">
        <f t="shared" si="28"/>
        <v>0.253430495490651</v>
      </c>
      <c r="N184" s="271">
        <f t="shared" si="28"/>
        <v>0.24934033450956095</v>
      </c>
      <c r="O184" s="271">
        <f t="shared" si="28"/>
        <v>0.24267633668860197</v>
      </c>
      <c r="P184" s="271">
        <f t="shared" si="28"/>
        <v>0.29457247697046901</v>
      </c>
      <c r="Q184" s="271">
        <f t="shared" si="28"/>
        <v>0.31539251539826602</v>
      </c>
      <c r="R184" s="271">
        <f t="shared" si="28"/>
        <v>0.26312680294113144</v>
      </c>
      <c r="S184" s="271">
        <f t="shared" si="28"/>
        <v>0.21725160522080647</v>
      </c>
      <c r="T184" s="271">
        <f t="shared" si="28"/>
        <v>0.23732814955660161</v>
      </c>
      <c r="U184" s="271">
        <f t="shared" si="28"/>
        <v>0.24948304098078114</v>
      </c>
      <c r="V184" s="271">
        <f t="shared" si="28"/>
        <v>0.39658212516261143</v>
      </c>
      <c r="W184" s="271">
        <f t="shared" si="28"/>
        <v>0.42375932539610789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0.24163569295112647</v>
      </c>
      <c r="C185" s="320">
        <f t="shared" si="29"/>
        <v>0.23302842656096023</v>
      </c>
      <c r="D185" s="320">
        <f t="shared" si="29"/>
        <v>0.24865541799872437</v>
      </c>
      <c r="E185" s="320">
        <f t="shared" si="29"/>
        <v>0.25290829992443931</v>
      </c>
      <c r="F185" s="320">
        <f t="shared" si="29"/>
        <v>0.28832718778075861</v>
      </c>
      <c r="G185" s="320">
        <f t="shared" si="29"/>
        <v>0.27111489034703679</v>
      </c>
      <c r="H185" s="320">
        <f t="shared" si="29"/>
        <v>0.27283996276669564</v>
      </c>
      <c r="I185" s="320">
        <f t="shared" si="29"/>
        <v>0.27317828438359687</v>
      </c>
      <c r="J185" s="320">
        <f t="shared" si="29"/>
        <v>0.21998403722502752</v>
      </c>
      <c r="K185" s="320">
        <f t="shared" si="29"/>
        <v>0.27942578449260475</v>
      </c>
      <c r="L185" s="320">
        <f t="shared" si="29"/>
        <v>0.25175600869027603</v>
      </c>
      <c r="M185" s="320">
        <f t="shared" si="29"/>
        <v>0.25269579586203478</v>
      </c>
      <c r="N185" s="320">
        <f t="shared" si="29"/>
        <v>0.24859951793243998</v>
      </c>
      <c r="O185" s="320">
        <f t="shared" si="29"/>
        <v>0.24192817983259052</v>
      </c>
      <c r="P185" s="320">
        <f t="shared" si="29"/>
        <v>0.29386783653405063</v>
      </c>
      <c r="Q185" s="320">
        <f t="shared" si="29"/>
        <v>0.31471319606392512</v>
      </c>
      <c r="R185" s="320">
        <f t="shared" si="29"/>
        <v>0.26240161071303614</v>
      </c>
      <c r="S185" s="320">
        <f t="shared" si="29"/>
        <v>0.21649291666419709</v>
      </c>
      <c r="T185" s="320">
        <f t="shared" si="29"/>
        <v>0.23658737868557575</v>
      </c>
      <c r="U185" s="320">
        <f t="shared" si="29"/>
        <v>0.2487469196871743</v>
      </c>
      <c r="V185" s="320">
        <f t="shared" si="29"/>
        <v>0.39601588954265921</v>
      </c>
      <c r="W185" s="320">
        <f t="shared" si="29"/>
        <v>0.42322636165184818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7.3787214433109795E-4</v>
      </c>
      <c r="C186" s="320">
        <f t="shared" si="30"/>
        <v>7.4290836096397141E-4</v>
      </c>
      <c r="D186" s="320">
        <f t="shared" si="30"/>
        <v>7.3115319199351897E-4</v>
      </c>
      <c r="E186" s="320">
        <f t="shared" si="30"/>
        <v>7.3195972718299201E-4</v>
      </c>
      <c r="F186" s="320">
        <f t="shared" si="30"/>
        <v>7.015484698360393E-4</v>
      </c>
      <c r="G186" s="320">
        <f t="shared" si="30"/>
        <v>7.1630759326919756E-4</v>
      </c>
      <c r="H186" s="320">
        <f t="shared" si="30"/>
        <v>7.1786623341626023E-4</v>
      </c>
      <c r="I186" s="320">
        <f t="shared" si="30"/>
        <v>7.190180481847654E-4</v>
      </c>
      <c r="J186" s="320">
        <f t="shared" si="30"/>
        <v>7.5926992481024512E-4</v>
      </c>
      <c r="K186" s="320">
        <f t="shared" si="30"/>
        <v>7.1072804744034157E-4</v>
      </c>
      <c r="L186" s="320">
        <f t="shared" si="30"/>
        <v>7.3522883879391929E-4</v>
      </c>
      <c r="M186" s="320">
        <f t="shared" si="30"/>
        <v>7.3469962861621942E-4</v>
      </c>
      <c r="N186" s="320">
        <f t="shared" si="30"/>
        <v>7.4081657712095469E-4</v>
      </c>
      <c r="O186" s="320">
        <f t="shared" si="30"/>
        <v>7.4815685601144959E-4</v>
      </c>
      <c r="P186" s="320">
        <f t="shared" si="30"/>
        <v>7.0464043641835596E-4</v>
      </c>
      <c r="Q186" s="320">
        <f t="shared" si="30"/>
        <v>6.793193343409235E-4</v>
      </c>
      <c r="R186" s="320">
        <f t="shared" si="30"/>
        <v>7.2519222809531319E-4</v>
      </c>
      <c r="S186" s="320">
        <f t="shared" si="30"/>
        <v>7.5868855660937847E-4</v>
      </c>
      <c r="T186" s="320">
        <f t="shared" si="30"/>
        <v>7.407708710258662E-4</v>
      </c>
      <c r="U186" s="320">
        <f t="shared" si="30"/>
        <v>7.3612129360684246E-4</v>
      </c>
      <c r="V186" s="320">
        <f t="shared" si="30"/>
        <v>5.6623561995223853E-4</v>
      </c>
      <c r="W186" s="320">
        <f t="shared" si="30"/>
        <v>5.3296374425968265E-4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0.15945595355094824</v>
      </c>
      <c r="C187" s="271">
        <f t="shared" si="31"/>
        <v>0.16295573986476644</v>
      </c>
      <c r="D187" s="271">
        <f t="shared" si="31"/>
        <v>0.15827986423248702</v>
      </c>
      <c r="E187" s="271">
        <f t="shared" si="31"/>
        <v>0.15226727388431141</v>
      </c>
      <c r="F187" s="271">
        <f t="shared" si="31"/>
        <v>0.14390971878431585</v>
      </c>
      <c r="G187" s="271">
        <f t="shared" si="31"/>
        <v>0.1506378657925225</v>
      </c>
      <c r="H187" s="271">
        <f t="shared" si="31"/>
        <v>0.14951977435314379</v>
      </c>
      <c r="I187" s="271">
        <f t="shared" si="31"/>
        <v>0.14915523991549304</v>
      </c>
      <c r="J187" s="271">
        <f t="shared" si="31"/>
        <v>0.16455656553803896</v>
      </c>
      <c r="K187" s="271">
        <f t="shared" si="31"/>
        <v>0.14749938179216868</v>
      </c>
      <c r="L187" s="271">
        <f t="shared" si="31"/>
        <v>0.15474986255450232</v>
      </c>
      <c r="M187" s="271">
        <f t="shared" si="31"/>
        <v>0.15409119870053622</v>
      </c>
      <c r="N187" s="271">
        <f t="shared" si="31"/>
        <v>0.15402818898322176</v>
      </c>
      <c r="O187" s="271">
        <f t="shared" si="31"/>
        <v>0.15779358083067221</v>
      </c>
      <c r="P187" s="271">
        <f t="shared" si="31"/>
        <v>0.14570074716787501</v>
      </c>
      <c r="Q187" s="271">
        <f t="shared" si="31"/>
        <v>0.14356430348329763</v>
      </c>
      <c r="R187" s="271">
        <f t="shared" si="31"/>
        <v>0.15652885150264595</v>
      </c>
      <c r="S187" s="271">
        <f t="shared" si="31"/>
        <v>0.17499692591724531</v>
      </c>
      <c r="T187" s="271">
        <f t="shared" si="31"/>
        <v>0.16718312875639857</v>
      </c>
      <c r="U187" s="271">
        <f t="shared" si="31"/>
        <v>0.16425608808793629</v>
      </c>
      <c r="V187" s="271">
        <f t="shared" si="31"/>
        <v>0.14626506596120137</v>
      </c>
      <c r="W187" s="271">
        <f t="shared" si="31"/>
        <v>0.14591908570914558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4.1217107590264285E-2</v>
      </c>
      <c r="C188" s="320">
        <f t="shared" si="32"/>
        <v>3.7226867604723518E-2</v>
      </c>
      <c r="D188" s="320">
        <f t="shared" si="32"/>
        <v>4.3737040598495078E-2</v>
      </c>
      <c r="E188" s="320">
        <f t="shared" si="32"/>
        <v>4.8690611679090633E-2</v>
      </c>
      <c r="F188" s="320">
        <f t="shared" si="32"/>
        <v>6.7417479979605302E-2</v>
      </c>
      <c r="G188" s="320">
        <f t="shared" si="32"/>
        <v>5.5064949448597904E-2</v>
      </c>
      <c r="H188" s="320">
        <f t="shared" si="32"/>
        <v>5.6582999261637019E-2</v>
      </c>
      <c r="I188" s="320">
        <f t="shared" si="32"/>
        <v>5.7092030384162433E-2</v>
      </c>
      <c r="J188" s="320">
        <f t="shared" si="32"/>
        <v>3.2498612459569379E-2</v>
      </c>
      <c r="K188" s="320">
        <f t="shared" si="32"/>
        <v>6.070584024911093E-2</v>
      </c>
      <c r="L188" s="320">
        <f t="shared" si="32"/>
        <v>4.6263596080561825E-2</v>
      </c>
      <c r="M188" s="320">
        <f t="shared" si="32"/>
        <v>4.6905488317190658E-2</v>
      </c>
      <c r="N188" s="320">
        <f t="shared" si="32"/>
        <v>4.5550306489791213E-2</v>
      </c>
      <c r="O188" s="320">
        <f t="shared" si="32"/>
        <v>4.1932353807299573E-2</v>
      </c>
      <c r="P188" s="320">
        <f t="shared" si="32"/>
        <v>6.7878396252993439E-2</v>
      </c>
      <c r="Q188" s="320">
        <f t="shared" si="32"/>
        <v>7.8957005796109259E-2</v>
      </c>
      <c r="R188" s="320">
        <f t="shared" si="32"/>
        <v>5.038428481427374E-2</v>
      </c>
      <c r="S188" s="320">
        <f t="shared" si="32"/>
        <v>2.795490777467367E-2</v>
      </c>
      <c r="T188" s="320">
        <f t="shared" si="32"/>
        <v>3.7504380404115301E-2</v>
      </c>
      <c r="U188" s="320">
        <f t="shared" si="32"/>
        <v>4.3499749715953766E-2</v>
      </c>
      <c r="V188" s="320">
        <f t="shared" si="32"/>
        <v>8.1629140976660741E-2</v>
      </c>
      <c r="W188" s="320">
        <f t="shared" si="32"/>
        <v>9.0106163232963929E-2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0.11823884596068396</v>
      </c>
      <c r="C189" s="320">
        <f t="shared" si="33"/>
        <v>0.12572887226004292</v>
      </c>
      <c r="D189" s="320">
        <f t="shared" si="33"/>
        <v>0.11454282363399192</v>
      </c>
      <c r="E189" s="320">
        <f t="shared" si="33"/>
        <v>0.10357666220522077</v>
      </c>
      <c r="F189" s="320">
        <f t="shared" si="33"/>
        <v>7.6492238804710622E-2</v>
      </c>
      <c r="G189" s="320">
        <f t="shared" si="33"/>
        <v>9.5572916343924619E-2</v>
      </c>
      <c r="H189" s="320">
        <f t="shared" si="33"/>
        <v>9.2936775091506815E-2</v>
      </c>
      <c r="I189" s="320">
        <f t="shared" si="33"/>
        <v>9.2063209531330598E-2</v>
      </c>
      <c r="J189" s="320">
        <f t="shared" si="33"/>
        <v>0.13205795307846957</v>
      </c>
      <c r="K189" s="320">
        <f t="shared" si="33"/>
        <v>8.6793541543057739E-2</v>
      </c>
      <c r="L189" s="320">
        <f t="shared" si="33"/>
        <v>0.10848626647394051</v>
      </c>
      <c r="M189" s="320">
        <f t="shared" si="33"/>
        <v>0.10718571038334559</v>
      </c>
      <c r="N189" s="320">
        <f t="shared" si="33"/>
        <v>0.10847788249343056</v>
      </c>
      <c r="O189" s="320">
        <f t="shared" si="33"/>
        <v>0.11586122702337263</v>
      </c>
      <c r="P189" s="320">
        <f t="shared" si="33"/>
        <v>7.7822350914881544E-2</v>
      </c>
      <c r="Q189" s="320">
        <f t="shared" si="33"/>
        <v>6.460729768718837E-2</v>
      </c>
      <c r="R189" s="320">
        <f t="shared" si="33"/>
        <v>0.1061445666883722</v>
      </c>
      <c r="S189" s="320">
        <f t="shared" si="33"/>
        <v>0.14704201814257165</v>
      </c>
      <c r="T189" s="320">
        <f t="shared" si="33"/>
        <v>0.12967874835228327</v>
      </c>
      <c r="U189" s="320">
        <f t="shared" si="33"/>
        <v>0.12075633837198249</v>
      </c>
      <c r="V189" s="320">
        <f t="shared" si="33"/>
        <v>6.4635924984540627E-2</v>
      </c>
      <c r="W189" s="320">
        <f t="shared" si="33"/>
        <v>5.5812922476181664E-2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7.9437828424390108E-2</v>
      </c>
      <c r="C190" s="271">
        <f t="shared" si="34"/>
        <v>8.0310680713561025E-2</v>
      </c>
      <c r="D190" s="271">
        <f t="shared" si="34"/>
        <v>7.8584761654453175E-2</v>
      </c>
      <c r="E190" s="271">
        <f t="shared" si="34"/>
        <v>7.963481119948207E-2</v>
      </c>
      <c r="F190" s="271">
        <f t="shared" si="34"/>
        <v>7.5118269249653827E-2</v>
      </c>
      <c r="G190" s="271">
        <f t="shared" si="34"/>
        <v>7.5369846884131023E-2</v>
      </c>
      <c r="H190" s="271">
        <f t="shared" si="34"/>
        <v>7.4507273236654833E-2</v>
      </c>
      <c r="I190" s="271">
        <f t="shared" si="34"/>
        <v>7.4035149548557555E-2</v>
      </c>
      <c r="J190" s="271">
        <f t="shared" si="34"/>
        <v>8.0927658388872642E-2</v>
      </c>
      <c r="K190" s="271">
        <f t="shared" si="34"/>
        <v>7.4542640840042529E-2</v>
      </c>
      <c r="L190" s="271">
        <f t="shared" si="34"/>
        <v>7.7459440874520807E-2</v>
      </c>
      <c r="M190" s="271">
        <f t="shared" si="34"/>
        <v>7.7470923588470256E-2</v>
      </c>
      <c r="N190" s="271">
        <f t="shared" si="34"/>
        <v>7.7604351716933459E-2</v>
      </c>
      <c r="O190" s="271">
        <f t="shared" si="34"/>
        <v>7.8691210539613032E-2</v>
      </c>
      <c r="P190" s="271">
        <f t="shared" si="34"/>
        <v>7.1100217677912247E-2</v>
      </c>
      <c r="Q190" s="271">
        <f t="shared" si="34"/>
        <v>6.8449796899512957E-2</v>
      </c>
      <c r="R190" s="271">
        <f t="shared" si="34"/>
        <v>7.6178530255826354E-2</v>
      </c>
      <c r="S190" s="271">
        <f t="shared" si="34"/>
        <v>8.1206299157091863E-2</v>
      </c>
      <c r="T190" s="271">
        <f t="shared" si="34"/>
        <v>8.2046504366998438E-2</v>
      </c>
      <c r="U190" s="271">
        <f t="shared" si="34"/>
        <v>7.9857106137734599E-2</v>
      </c>
      <c r="V190" s="271">
        <f t="shared" si="34"/>
        <v>6.6962793827874303E-2</v>
      </c>
      <c r="W190" s="271">
        <f t="shared" si="34"/>
        <v>6.3982891151203147E-2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1.013550645298575E-3</v>
      </c>
      <c r="C191" s="320">
        <f t="shared" si="35"/>
        <v>8.4700123128735776E-4</v>
      </c>
      <c r="D191" s="320">
        <f t="shared" si="35"/>
        <v>1.1408676379595884E-3</v>
      </c>
      <c r="E191" s="320">
        <f t="shared" si="35"/>
        <v>1.0079085822042296E-3</v>
      </c>
      <c r="F191" s="320">
        <f t="shared" si="35"/>
        <v>2.053502148732224E-3</v>
      </c>
      <c r="G191" s="320">
        <f t="shared" si="35"/>
        <v>1.8783714084997815E-3</v>
      </c>
      <c r="H191" s="320">
        <f t="shared" si="35"/>
        <v>2.1854199144978816E-3</v>
      </c>
      <c r="I191" s="320">
        <f t="shared" si="35"/>
        <v>2.3384799906970197E-3</v>
      </c>
      <c r="J191" s="320">
        <f t="shared" si="35"/>
        <v>8.2065014858472268E-4</v>
      </c>
      <c r="K191" s="320">
        <f t="shared" si="35"/>
        <v>2.1633982609175731E-3</v>
      </c>
      <c r="L191" s="320">
        <f t="shared" si="35"/>
        <v>1.4640742724050697E-3</v>
      </c>
      <c r="M191" s="320">
        <f t="shared" si="35"/>
        <v>1.4637886260253058E-3</v>
      </c>
      <c r="N191" s="320">
        <f t="shared" si="35"/>
        <v>1.4797953687146553E-3</v>
      </c>
      <c r="O191" s="320">
        <f t="shared" si="35"/>
        <v>1.362662971310193E-3</v>
      </c>
      <c r="P191" s="320">
        <f t="shared" si="35"/>
        <v>3.3615379497781675E-3</v>
      </c>
      <c r="Q191" s="320">
        <f t="shared" si="35"/>
        <v>4.2818611898511284E-3</v>
      </c>
      <c r="R191" s="320">
        <f t="shared" si="35"/>
        <v>1.991919972416815E-3</v>
      </c>
      <c r="S191" s="320">
        <f t="shared" si="35"/>
        <v>7.2013128897095984E-4</v>
      </c>
      <c r="T191" s="320">
        <f t="shared" si="35"/>
        <v>1.1364639920760993E-3</v>
      </c>
      <c r="U191" s="320">
        <f t="shared" si="35"/>
        <v>1.3851837585219804E-3</v>
      </c>
      <c r="V191" s="320">
        <f t="shared" si="35"/>
        <v>3.7363197955864766E-3</v>
      </c>
      <c r="W191" s="320">
        <f t="shared" si="35"/>
        <v>4.7038744043579961E-3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4.1431109353608298E-3</v>
      </c>
      <c r="C192" s="320">
        <f t="shared" si="36"/>
        <v>3.9955298430597213E-3</v>
      </c>
      <c r="D192" s="320">
        <f t="shared" si="36"/>
        <v>4.2634718772925784E-3</v>
      </c>
      <c r="E192" s="320">
        <f t="shared" si="36"/>
        <v>4.3363922368554854E-3</v>
      </c>
      <c r="F192" s="320">
        <f t="shared" si="36"/>
        <v>4.943688202958949E-3</v>
      </c>
      <c r="G192" s="320">
        <f t="shared" si="36"/>
        <v>4.6485643458441849E-3</v>
      </c>
      <c r="H192" s="320">
        <f t="shared" si="36"/>
        <v>4.6781426184863105E-3</v>
      </c>
      <c r="I192" s="320">
        <f t="shared" si="36"/>
        <v>4.6839435164146518E-3</v>
      </c>
      <c r="J192" s="320">
        <f t="shared" si="36"/>
        <v>3.7718693753417431E-3</v>
      </c>
      <c r="K192" s="320">
        <f t="shared" si="36"/>
        <v>4.7910638085543276E-3</v>
      </c>
      <c r="L192" s="320">
        <f t="shared" si="36"/>
        <v>4.3166349304961582E-3</v>
      </c>
      <c r="M192" s="320">
        <f t="shared" si="36"/>
        <v>4.3327486199129534E-3</v>
      </c>
      <c r="N192" s="320">
        <f t="shared" si="36"/>
        <v>4.2625134088929732E-3</v>
      </c>
      <c r="O192" s="320">
        <f t="shared" si="36"/>
        <v>4.1481259461079688E-3</v>
      </c>
      <c r="P192" s="320">
        <f t="shared" si="36"/>
        <v>5.0386887476152418E-3</v>
      </c>
      <c r="Q192" s="320">
        <f t="shared" si="36"/>
        <v>5.3961054684852862E-3</v>
      </c>
      <c r="R192" s="320">
        <f t="shared" si="36"/>
        <v>4.4991655393450732E-3</v>
      </c>
      <c r="S192" s="320">
        <f t="shared" si="36"/>
        <v>3.7120102560386802E-3</v>
      </c>
      <c r="T192" s="320">
        <f t="shared" si="36"/>
        <v>4.056552009469974E-3</v>
      </c>
      <c r="U192" s="320">
        <f t="shared" si="36"/>
        <v>4.2650407748399217E-3</v>
      </c>
      <c r="V192" s="320">
        <f t="shared" si="36"/>
        <v>6.7901299783252409E-3</v>
      </c>
      <c r="W192" s="320">
        <f t="shared" si="36"/>
        <v>7.2566835870866474E-3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7.4281166843730706E-2</v>
      </c>
      <c r="C193" s="320">
        <f t="shared" si="37"/>
        <v>7.5468149639213944E-2</v>
      </c>
      <c r="D193" s="320">
        <f t="shared" si="37"/>
        <v>7.3180422139201007E-2</v>
      </c>
      <c r="E193" s="320">
        <f t="shared" si="37"/>
        <v>7.429051038042235E-2</v>
      </c>
      <c r="F193" s="320">
        <f t="shared" si="37"/>
        <v>6.812107889796265E-2</v>
      </c>
      <c r="G193" s="320">
        <f t="shared" si="37"/>
        <v>6.8842911129787049E-2</v>
      </c>
      <c r="H193" s="320">
        <f t="shared" si="37"/>
        <v>6.7643710703670645E-2</v>
      </c>
      <c r="I193" s="320">
        <f t="shared" si="37"/>
        <v>6.7012726041445883E-2</v>
      </c>
      <c r="J193" s="320">
        <f t="shared" si="37"/>
        <v>7.6335138864946195E-2</v>
      </c>
      <c r="K193" s="320">
        <f t="shared" si="37"/>
        <v>6.7588178770570634E-2</v>
      </c>
      <c r="L193" s="320">
        <f t="shared" si="37"/>
        <v>7.1678731671619589E-2</v>
      </c>
      <c r="M193" s="320">
        <f t="shared" si="37"/>
        <v>7.1674386342531995E-2</v>
      </c>
      <c r="N193" s="320">
        <f t="shared" si="37"/>
        <v>7.186204293932584E-2</v>
      </c>
      <c r="O193" s="320">
        <f t="shared" si="37"/>
        <v>7.3180421622194874E-2</v>
      </c>
      <c r="P193" s="320">
        <f t="shared" si="37"/>
        <v>6.2699990980518844E-2</v>
      </c>
      <c r="Q193" s="320">
        <f t="shared" si="37"/>
        <v>5.8771830241176541E-2</v>
      </c>
      <c r="R193" s="320">
        <f t="shared" si="37"/>
        <v>6.9687444744064464E-2</v>
      </c>
      <c r="S193" s="320">
        <f t="shared" si="37"/>
        <v>7.6774157612082228E-2</v>
      </c>
      <c r="T193" s="320">
        <f t="shared" si="37"/>
        <v>7.685348836545236E-2</v>
      </c>
      <c r="U193" s="320">
        <f t="shared" si="37"/>
        <v>7.4206881604372693E-2</v>
      </c>
      <c r="V193" s="320">
        <f t="shared" si="37"/>
        <v>5.6436344053962591E-2</v>
      </c>
      <c r="W193" s="320">
        <f t="shared" si="37"/>
        <v>5.2022333159758502E-2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5.1859251104549232E-2</v>
      </c>
      <c r="C194" s="321">
        <f t="shared" si="38"/>
        <v>5.2213207308191879E-2</v>
      </c>
      <c r="D194" s="321">
        <f t="shared" si="38"/>
        <v>5.1387028594035752E-2</v>
      </c>
      <c r="E194" s="321">
        <f t="shared" si="38"/>
        <v>5.1443713632543943E-2</v>
      </c>
      <c r="F194" s="321">
        <f t="shared" si="38"/>
        <v>4.9306344654358181E-2</v>
      </c>
      <c r="G194" s="321">
        <f t="shared" si="38"/>
        <v>5.0343647788896551E-2</v>
      </c>
      <c r="H194" s="321">
        <f t="shared" si="38"/>
        <v>5.0453192391425782E-2</v>
      </c>
      <c r="I194" s="321">
        <f t="shared" si="38"/>
        <v>5.0534144425954726E-2</v>
      </c>
      <c r="J194" s="321">
        <f t="shared" si="38"/>
        <v>5.336313342274418E-2</v>
      </c>
      <c r="K194" s="321">
        <f t="shared" si="38"/>
        <v>4.9951505233562274E-2</v>
      </c>
      <c r="L194" s="321">
        <f t="shared" si="38"/>
        <v>5.1673473871119646E-2</v>
      </c>
      <c r="M194" s="321">
        <f t="shared" si="38"/>
        <v>5.1636279834587358E-2</v>
      </c>
      <c r="N194" s="321">
        <f t="shared" si="38"/>
        <v>5.2066192212955061E-2</v>
      </c>
      <c r="O194" s="321">
        <f t="shared" si="38"/>
        <v>5.1789116249069102E-2</v>
      </c>
      <c r="P194" s="321">
        <f t="shared" si="38"/>
        <v>4.9007026247561043E-2</v>
      </c>
      <c r="Q194" s="321">
        <f t="shared" si="38"/>
        <v>4.7670297106861423E-2</v>
      </c>
      <c r="R194" s="321">
        <f t="shared" si="38"/>
        <v>5.0151345941628428E-2</v>
      </c>
      <c r="S194" s="321">
        <f t="shared" si="38"/>
        <v>5.1922722982903097E-2</v>
      </c>
      <c r="T194" s="321">
        <f t="shared" si="38"/>
        <v>5.0117930212189611E-2</v>
      </c>
      <c r="U194" s="321">
        <f t="shared" si="38"/>
        <v>4.9303047408685338E-2</v>
      </c>
      <c r="V194" s="321">
        <f t="shared" si="38"/>
        <v>3.758845843475616E-2</v>
      </c>
      <c r="W194" s="321">
        <f t="shared" si="38"/>
        <v>3.510240986146336E-2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</v>
      </c>
      <c r="C197" s="234">
        <f t="shared" si="39"/>
        <v>1</v>
      </c>
      <c r="D197" s="234">
        <f t="shared" si="39"/>
        <v>1.0000000000000002</v>
      </c>
      <c r="E197" s="234">
        <f t="shared" si="39"/>
        <v>1</v>
      </c>
      <c r="F197" s="234">
        <f t="shared" si="39"/>
        <v>1</v>
      </c>
      <c r="G197" s="234">
        <f t="shared" si="39"/>
        <v>0.99999999999999956</v>
      </c>
      <c r="H197" s="234">
        <f t="shared" si="39"/>
        <v>1</v>
      </c>
      <c r="I197" s="234">
        <f t="shared" si="39"/>
        <v>1</v>
      </c>
      <c r="J197" s="234">
        <f t="shared" si="39"/>
        <v>0.99999999999999989</v>
      </c>
      <c r="K197" s="234">
        <f t="shared" si="39"/>
        <v>0.99999999999999978</v>
      </c>
      <c r="L197" s="234">
        <f t="shared" si="39"/>
        <v>1.0000000000000004</v>
      </c>
      <c r="M197" s="234">
        <f t="shared" si="39"/>
        <v>1.0000000000000002</v>
      </c>
      <c r="N197" s="234">
        <f t="shared" si="39"/>
        <v>1</v>
      </c>
      <c r="O197" s="234">
        <f t="shared" si="39"/>
        <v>0.99999999999999989</v>
      </c>
      <c r="P197" s="234">
        <f t="shared" si="39"/>
        <v>1</v>
      </c>
      <c r="Q197" s="234">
        <f t="shared" si="39"/>
        <v>0.99999999999999967</v>
      </c>
      <c r="R197" s="234">
        <f t="shared" si="39"/>
        <v>1.0000000000000002</v>
      </c>
      <c r="S197" s="234">
        <f t="shared" si="39"/>
        <v>1</v>
      </c>
      <c r="T197" s="234">
        <f t="shared" si="39"/>
        <v>1.0000000000000002</v>
      </c>
      <c r="U197" s="234">
        <f t="shared" si="39"/>
        <v>1</v>
      </c>
      <c r="V197" s="234">
        <f t="shared" si="39"/>
        <v>1</v>
      </c>
      <c r="W197" s="234">
        <f t="shared" si="39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7.2499290236289326E-3</v>
      </c>
      <c r="C198" s="268">
        <f t="shared" si="40"/>
        <v>7.2740697021232443E-3</v>
      </c>
      <c r="D198" s="268">
        <f t="shared" si="40"/>
        <v>7.2092581600864472E-3</v>
      </c>
      <c r="E198" s="268">
        <f t="shared" si="40"/>
        <v>7.2015139316558164E-3</v>
      </c>
      <c r="F198" s="268">
        <f t="shared" si="40"/>
        <v>7.0235804932503145E-3</v>
      </c>
      <c r="G198" s="268">
        <f t="shared" si="40"/>
        <v>7.1407853699248895E-3</v>
      </c>
      <c r="H198" s="268">
        <f t="shared" si="40"/>
        <v>7.1699771400243473E-3</v>
      </c>
      <c r="I198" s="268">
        <f t="shared" si="40"/>
        <v>7.1876939419987622E-3</v>
      </c>
      <c r="J198" s="268">
        <f t="shared" si="40"/>
        <v>7.3987591330052357E-3</v>
      </c>
      <c r="K198" s="268">
        <f t="shared" si="40"/>
        <v>7.5223014321846773E-3</v>
      </c>
      <c r="L198" s="268">
        <f t="shared" si="40"/>
        <v>7.1035203824946916E-3</v>
      </c>
      <c r="M198" s="268">
        <f t="shared" si="40"/>
        <v>7.9106051398230969E-3</v>
      </c>
      <c r="N198" s="268">
        <f t="shared" si="40"/>
        <v>7.5373697146403299E-3</v>
      </c>
      <c r="O198" s="268">
        <f t="shared" si="40"/>
        <v>8.1844173646100273E-3</v>
      </c>
      <c r="P198" s="268">
        <f t="shared" si="40"/>
        <v>8.4597737837735654E-3</v>
      </c>
      <c r="Q198" s="268">
        <f t="shared" si="40"/>
        <v>8.8471092661222533E-3</v>
      </c>
      <c r="R198" s="268">
        <f t="shared" si="40"/>
        <v>1.0385379119694912E-2</v>
      </c>
      <c r="S198" s="268">
        <f t="shared" si="40"/>
        <v>1.0747934156310321E-2</v>
      </c>
      <c r="T198" s="268">
        <f t="shared" si="40"/>
        <v>9.9685052589534844E-3</v>
      </c>
      <c r="U198" s="268">
        <f t="shared" si="40"/>
        <v>1.0285999581173743E-2</v>
      </c>
      <c r="V198" s="268">
        <f t="shared" si="40"/>
        <v>9.110932933713024E-3</v>
      </c>
      <c r="W198" s="268">
        <f t="shared" si="40"/>
        <v>8.6838844430506615E-3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1.5591625476455779E-2</v>
      </c>
      <c r="C199" s="269">
        <f t="shared" si="41"/>
        <v>1.56435421802751E-2</v>
      </c>
      <c r="D199" s="269">
        <f t="shared" si="41"/>
        <v>1.5504159120565717E-2</v>
      </c>
      <c r="E199" s="269">
        <f t="shared" si="41"/>
        <v>1.5487504459685449E-2</v>
      </c>
      <c r="F199" s="269">
        <f t="shared" si="41"/>
        <v>1.510484257122907E-2</v>
      </c>
      <c r="G199" s="269">
        <f t="shared" si="41"/>
        <v>1.5356902216939838E-2</v>
      </c>
      <c r="H199" s="269">
        <f t="shared" si="41"/>
        <v>1.5419681748284503E-2</v>
      </c>
      <c r="I199" s="269">
        <f t="shared" si="41"/>
        <v>1.5457783326951732E-2</v>
      </c>
      <c r="J199" s="269">
        <f t="shared" si="41"/>
        <v>1.5911698034056308E-2</v>
      </c>
      <c r="K199" s="269">
        <f t="shared" si="41"/>
        <v>1.6177386877771642E-2</v>
      </c>
      <c r="L199" s="269">
        <f t="shared" si="41"/>
        <v>1.5402244933259469E-2</v>
      </c>
      <c r="M199" s="269">
        <f t="shared" si="41"/>
        <v>1.7012468981456412E-2</v>
      </c>
      <c r="N199" s="269">
        <f t="shared" si="41"/>
        <v>1.6209792576621411E-2</v>
      </c>
      <c r="O199" s="269">
        <f t="shared" si="41"/>
        <v>1.7601326837283535E-2</v>
      </c>
      <c r="P199" s="269">
        <f t="shared" si="41"/>
        <v>1.8193505622226581E-2</v>
      </c>
      <c r="Q199" s="269">
        <f t="shared" si="41"/>
        <v>1.9026505470203039E-2</v>
      </c>
      <c r="R199" s="269">
        <f t="shared" si="41"/>
        <v>2.233469336562359E-2</v>
      </c>
      <c r="S199" s="269">
        <f t="shared" si="41"/>
        <v>2.3114400632699806E-2</v>
      </c>
      <c r="T199" s="269">
        <f t="shared" si="41"/>
        <v>2.143816857394349E-2</v>
      </c>
      <c r="U199" s="269">
        <f t="shared" si="41"/>
        <v>2.2474165520046101E-2</v>
      </c>
      <c r="V199" s="269">
        <f t="shared" si="41"/>
        <v>1.9904030710528129E-2</v>
      </c>
      <c r="W199" s="269">
        <f t="shared" si="41"/>
        <v>1.9223313187740159E-2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0.10029097002800122</v>
      </c>
      <c r="C200" s="269">
        <f t="shared" si="42"/>
        <v>0.10062491703016331</v>
      </c>
      <c r="D200" s="269">
        <f t="shared" si="42"/>
        <v>9.9728354815733902E-2</v>
      </c>
      <c r="E200" s="269">
        <f t="shared" si="42"/>
        <v>9.962122601779741E-2</v>
      </c>
      <c r="F200" s="269">
        <f t="shared" si="42"/>
        <v>9.7159806453558206E-2</v>
      </c>
      <c r="G200" s="269">
        <f t="shared" si="42"/>
        <v>9.8781145191550665E-2</v>
      </c>
      <c r="H200" s="269">
        <f t="shared" si="42"/>
        <v>9.9184965826286164E-2</v>
      </c>
      <c r="I200" s="269">
        <f t="shared" si="42"/>
        <v>9.9430048950550853E-2</v>
      </c>
      <c r="J200" s="269">
        <f t="shared" si="42"/>
        <v>0.10234979239578927</v>
      </c>
      <c r="K200" s="269">
        <f t="shared" si="42"/>
        <v>0.10405879906107031</v>
      </c>
      <c r="L200" s="269">
        <f t="shared" si="42"/>
        <v>9.8084738082507048E-2</v>
      </c>
      <c r="M200" s="269">
        <f t="shared" si="42"/>
        <v>0.10943034895867645</v>
      </c>
      <c r="N200" s="269">
        <f t="shared" si="42"/>
        <v>0.10426724422780333</v>
      </c>
      <c r="O200" s="269">
        <f t="shared" si="42"/>
        <v>0.11321809550625037</v>
      </c>
      <c r="P200" s="269">
        <f t="shared" si="42"/>
        <v>0.11702720347011365</v>
      </c>
      <c r="Q200" s="269">
        <f t="shared" si="42"/>
        <v>0.12238535954645664</v>
      </c>
      <c r="R200" s="269">
        <f t="shared" si="42"/>
        <v>0.14366481970073164</v>
      </c>
      <c r="S200" s="269">
        <f t="shared" si="42"/>
        <v>0.14868017863627289</v>
      </c>
      <c r="T200" s="269">
        <f t="shared" si="42"/>
        <v>0.13789804822796095</v>
      </c>
      <c r="U200" s="269">
        <f t="shared" si="42"/>
        <v>0.1420363533889332</v>
      </c>
      <c r="V200" s="269">
        <f t="shared" si="42"/>
        <v>0.12561679545986101</v>
      </c>
      <c r="W200" s="269">
        <f t="shared" si="42"/>
        <v>0.11956937873583891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0.1398687427273323</v>
      </c>
      <c r="C201" s="269">
        <f t="shared" si="43"/>
        <v>0.14033447505913579</v>
      </c>
      <c r="D201" s="269">
        <f t="shared" si="43"/>
        <v>0.13908410297006268</v>
      </c>
      <c r="E201" s="269">
        <f t="shared" si="43"/>
        <v>0.13893469799099945</v>
      </c>
      <c r="F201" s="269">
        <f t="shared" si="43"/>
        <v>0.13550192972005276</v>
      </c>
      <c r="G201" s="269">
        <f t="shared" si="43"/>
        <v>0.13776309651059043</v>
      </c>
      <c r="H201" s="269">
        <f t="shared" si="43"/>
        <v>0.13832627666980149</v>
      </c>
      <c r="I201" s="269">
        <f t="shared" si="43"/>
        <v>0.13866807681835938</v>
      </c>
      <c r="J201" s="269">
        <f t="shared" si="43"/>
        <v>0.14274003708215832</v>
      </c>
      <c r="K201" s="269">
        <f t="shared" si="43"/>
        <v>0.14512346814797358</v>
      </c>
      <c r="L201" s="269">
        <f t="shared" si="43"/>
        <v>0.13816985517299191</v>
      </c>
      <c r="M201" s="269">
        <f t="shared" si="43"/>
        <v>0.15261478995357125</v>
      </c>
      <c r="N201" s="269">
        <f t="shared" si="43"/>
        <v>0.14541417192110886</v>
      </c>
      <c r="O201" s="269">
        <f t="shared" si="43"/>
        <v>0.15789729292697993</v>
      </c>
      <c r="P201" s="269">
        <f t="shared" si="43"/>
        <v>0.16320958716114145</v>
      </c>
      <c r="Q201" s="269">
        <f t="shared" si="43"/>
        <v>0.17068222954884274</v>
      </c>
      <c r="R201" s="269">
        <f t="shared" si="43"/>
        <v>0.20035919186024337</v>
      </c>
      <c r="S201" s="269">
        <f t="shared" si="43"/>
        <v>0.20735375925194971</v>
      </c>
      <c r="T201" s="269">
        <f t="shared" si="43"/>
        <v>0.19231668239735678</v>
      </c>
      <c r="U201" s="269">
        <f t="shared" si="43"/>
        <v>0.2011461804673077</v>
      </c>
      <c r="V201" s="269">
        <f t="shared" si="43"/>
        <v>0.17855429858110067</v>
      </c>
      <c r="W201" s="269">
        <f t="shared" si="43"/>
        <v>0.17207100878531806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7.9795824397389262E-2</v>
      </c>
      <c r="C202" s="270">
        <f t="shared" si="44"/>
        <v>8.0963233915043273E-2</v>
      </c>
      <c r="D202" s="270">
        <f t="shared" si="44"/>
        <v>7.9005103229608756E-2</v>
      </c>
      <c r="E202" s="270">
        <f t="shared" si="44"/>
        <v>7.9107130833818318E-2</v>
      </c>
      <c r="F202" s="270">
        <f t="shared" si="44"/>
        <v>7.5627457381751612E-2</v>
      </c>
      <c r="G202" s="270">
        <f t="shared" si="44"/>
        <v>7.6714078112503234E-2</v>
      </c>
      <c r="H202" s="270">
        <f t="shared" si="44"/>
        <v>7.5908234234753486E-2</v>
      </c>
      <c r="I202" s="270">
        <f t="shared" si="44"/>
        <v>7.5683057220265235E-2</v>
      </c>
      <c r="J202" s="270">
        <f t="shared" si="44"/>
        <v>8.1429912614853411E-2</v>
      </c>
      <c r="K202" s="270">
        <f t="shared" si="44"/>
        <v>7.2412477691630131E-2</v>
      </c>
      <c r="L202" s="270">
        <f t="shared" si="44"/>
        <v>7.9188427602280897E-2</v>
      </c>
      <c r="M202" s="270">
        <f t="shared" si="44"/>
        <v>7.2357356986474913E-2</v>
      </c>
      <c r="N202" s="270">
        <f t="shared" si="44"/>
        <v>7.6134788801162687E-2</v>
      </c>
      <c r="O202" s="270">
        <f t="shared" si="44"/>
        <v>7.1450955618450898E-2</v>
      </c>
      <c r="P202" s="270">
        <f t="shared" si="44"/>
        <v>6.2199284791954114E-2</v>
      </c>
      <c r="Q202" s="270">
        <f t="shared" si="44"/>
        <v>5.6566360064007233E-2</v>
      </c>
      <c r="R202" s="270">
        <f t="shared" si="44"/>
        <v>5.0166619201992113E-2</v>
      </c>
      <c r="S202" s="270">
        <f t="shared" si="44"/>
        <v>5.0772248525060681E-2</v>
      </c>
      <c r="T202" s="270">
        <f t="shared" si="44"/>
        <v>5.622538779250217E-2</v>
      </c>
      <c r="U202" s="270">
        <f t="shared" si="44"/>
        <v>5.2300280846444926E-2</v>
      </c>
      <c r="V202" s="270">
        <f t="shared" si="44"/>
        <v>4.5475044955838317E-2</v>
      </c>
      <c r="W202" s="270">
        <f t="shared" si="44"/>
        <v>4.6007766651845632E-2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0.15714187757542034</v>
      </c>
      <c r="C203" s="271">
        <f t="shared" si="45"/>
        <v>0.15104651466159119</v>
      </c>
      <c r="D203" s="271">
        <f t="shared" si="45"/>
        <v>0.16225189027594694</v>
      </c>
      <c r="E203" s="271">
        <f t="shared" si="45"/>
        <v>0.16465742733972447</v>
      </c>
      <c r="F203" s="271">
        <f t="shared" si="45"/>
        <v>0.1908924661776886</v>
      </c>
      <c r="G203" s="271">
        <f t="shared" si="45"/>
        <v>0.17878402305420055</v>
      </c>
      <c r="H203" s="271">
        <f t="shared" si="45"/>
        <v>0.18026212095566163</v>
      </c>
      <c r="I203" s="271">
        <f t="shared" si="45"/>
        <v>0.18064202279789743</v>
      </c>
      <c r="J203" s="271">
        <f t="shared" si="45"/>
        <v>0.14196226128192616</v>
      </c>
      <c r="K203" s="271">
        <f t="shared" si="45"/>
        <v>0.17659700141530366</v>
      </c>
      <c r="L203" s="271">
        <f t="shared" si="45"/>
        <v>0.16738472422098311</v>
      </c>
      <c r="M203" s="271">
        <f t="shared" si="45"/>
        <v>0.15341905050014853</v>
      </c>
      <c r="N203" s="271">
        <f t="shared" si="45"/>
        <v>0.15822906139028511</v>
      </c>
      <c r="O203" s="271">
        <f t="shared" si="45"/>
        <v>0.1422141782871548</v>
      </c>
      <c r="P203" s="271">
        <f t="shared" si="45"/>
        <v>0.16719295507364501</v>
      </c>
      <c r="Q203" s="271">
        <f t="shared" si="45"/>
        <v>0.1694082550806775</v>
      </c>
      <c r="R203" s="271">
        <f t="shared" si="45"/>
        <v>0.11267214309309755</v>
      </c>
      <c r="S203" s="271">
        <f t="shared" si="45"/>
        <v>8.6425575241362226E-2</v>
      </c>
      <c r="T203" s="271">
        <f t="shared" si="45"/>
        <v>0.10806856357281854</v>
      </c>
      <c r="U203" s="271">
        <f t="shared" si="45"/>
        <v>0.10685696277331289</v>
      </c>
      <c r="V203" s="271">
        <f t="shared" si="45"/>
        <v>0.19693818574944683</v>
      </c>
      <c r="W203" s="271">
        <f t="shared" si="45"/>
        <v>0.21601437360197015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0.15647279237153416</v>
      </c>
      <c r="C204" s="320">
        <f t="shared" si="46"/>
        <v>0.1503752015502676</v>
      </c>
      <c r="D204" s="320">
        <f t="shared" si="46"/>
        <v>0.16158655852577553</v>
      </c>
      <c r="E204" s="320">
        <f t="shared" si="46"/>
        <v>0.16399281029291654</v>
      </c>
      <c r="F204" s="320">
        <f t="shared" si="46"/>
        <v>0.19024427034418162</v>
      </c>
      <c r="G204" s="320">
        <f t="shared" si="46"/>
        <v>0.17812501055634408</v>
      </c>
      <c r="H204" s="320">
        <f t="shared" si="46"/>
        <v>0.17960041439261018</v>
      </c>
      <c r="I204" s="320">
        <f t="shared" si="46"/>
        <v>0.17997868117745128</v>
      </c>
      <c r="J204" s="320">
        <f t="shared" si="46"/>
        <v>0.14127944076783874</v>
      </c>
      <c r="K204" s="320">
        <f t="shared" si="46"/>
        <v>0.17597024501464387</v>
      </c>
      <c r="L204" s="320">
        <f t="shared" si="46"/>
        <v>0.16670300008801148</v>
      </c>
      <c r="M204" s="320">
        <f t="shared" si="46"/>
        <v>0.15279696640286683</v>
      </c>
      <c r="N204" s="320">
        <f t="shared" si="46"/>
        <v>0.15757153869246873</v>
      </c>
      <c r="O204" s="320">
        <f t="shared" si="46"/>
        <v>0.14159862911590318</v>
      </c>
      <c r="P204" s="320">
        <f t="shared" si="46"/>
        <v>0.16663345484463285</v>
      </c>
      <c r="Q204" s="320">
        <f t="shared" si="46"/>
        <v>0.1688977436937604</v>
      </c>
      <c r="R204" s="320">
        <f t="shared" si="46"/>
        <v>0.11223582573074818</v>
      </c>
      <c r="S204" s="320">
        <f t="shared" si="46"/>
        <v>8.600353031420753E-2</v>
      </c>
      <c r="T204" s="320">
        <f t="shared" si="46"/>
        <v>0.10759481795909229</v>
      </c>
      <c r="U204" s="320">
        <f t="shared" si="46"/>
        <v>0.10641483581497761</v>
      </c>
      <c r="V204" s="320">
        <f t="shared" si="46"/>
        <v>0.19655184178821186</v>
      </c>
      <c r="W204" s="320">
        <f t="shared" si="46"/>
        <v>0.21564174578931711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6.6908520388619551E-4</v>
      </c>
      <c r="C205" s="320">
        <f t="shared" si="47"/>
        <v>6.7131311132358955E-4</v>
      </c>
      <c r="D205" s="320">
        <f t="shared" si="47"/>
        <v>6.6533175017142706E-4</v>
      </c>
      <c r="E205" s="320">
        <f t="shared" si="47"/>
        <v>6.6461704680790981E-4</v>
      </c>
      <c r="F205" s="320">
        <f t="shared" si="47"/>
        <v>6.4819583350696555E-4</v>
      </c>
      <c r="G205" s="320">
        <f t="shared" si="47"/>
        <v>6.5901249785646184E-4</v>
      </c>
      <c r="H205" s="320">
        <f t="shared" si="47"/>
        <v>6.617065630514636E-4</v>
      </c>
      <c r="I205" s="320">
        <f t="shared" si="47"/>
        <v>6.6334162044618121E-4</v>
      </c>
      <c r="J205" s="320">
        <f t="shared" si="47"/>
        <v>6.828205140874266E-4</v>
      </c>
      <c r="K205" s="320">
        <f t="shared" si="47"/>
        <v>6.2675640065977436E-4</v>
      </c>
      <c r="L205" s="320">
        <f t="shared" si="47"/>
        <v>6.8172413297163119E-4</v>
      </c>
      <c r="M205" s="320">
        <f t="shared" si="47"/>
        <v>6.2208409728169113E-4</v>
      </c>
      <c r="N205" s="320">
        <f t="shared" si="47"/>
        <v>6.5752269781636991E-4</v>
      </c>
      <c r="O205" s="320">
        <f t="shared" si="47"/>
        <v>6.1554917125162568E-4</v>
      </c>
      <c r="P205" s="320">
        <f t="shared" si="47"/>
        <v>5.5950022901219093E-4</v>
      </c>
      <c r="Q205" s="320">
        <f t="shared" si="47"/>
        <v>5.1051138691710573E-4</v>
      </c>
      <c r="R205" s="320">
        <f t="shared" si="47"/>
        <v>4.3631736234935227E-4</v>
      </c>
      <c r="S205" s="320">
        <f t="shared" si="47"/>
        <v>4.2204492715469254E-4</v>
      </c>
      <c r="T205" s="320">
        <f t="shared" si="47"/>
        <v>4.7374561372623934E-4</v>
      </c>
      <c r="U205" s="320">
        <f t="shared" si="47"/>
        <v>4.4212695833527283E-4</v>
      </c>
      <c r="V205" s="320">
        <f t="shared" si="47"/>
        <v>3.8634396123495029E-4</v>
      </c>
      <c r="W205" s="320">
        <f t="shared" si="47"/>
        <v>3.7262781265306799E-4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0.10950504222577034</v>
      </c>
      <c r="C206" s="271">
        <f t="shared" si="48"/>
        <v>0.11151996210742098</v>
      </c>
      <c r="D206" s="271">
        <f t="shared" si="48"/>
        <v>0.10908087298860786</v>
      </c>
      <c r="E206" s="271">
        <f t="shared" si="48"/>
        <v>0.10470898013594072</v>
      </c>
      <c r="F206" s="271">
        <f t="shared" si="48"/>
        <v>0.10070052746645708</v>
      </c>
      <c r="G206" s="271">
        <f t="shared" si="48"/>
        <v>0.10495939468337605</v>
      </c>
      <c r="H206" s="271">
        <f t="shared" si="48"/>
        <v>0.10437911657621338</v>
      </c>
      <c r="I206" s="271">
        <f t="shared" si="48"/>
        <v>0.10421471327089148</v>
      </c>
      <c r="J206" s="271">
        <f t="shared" si="48"/>
        <v>0.11207755412501905</v>
      </c>
      <c r="K206" s="271">
        <f t="shared" si="48"/>
        <v>9.8509608028198775E-2</v>
      </c>
      <c r="L206" s="271">
        <f t="shared" si="48"/>
        <v>0.10866995170933751</v>
      </c>
      <c r="M206" s="271">
        <f t="shared" si="48"/>
        <v>9.8812111576017617E-2</v>
      </c>
      <c r="N206" s="271">
        <f t="shared" si="48"/>
        <v>0.10353646525011673</v>
      </c>
      <c r="O206" s="271">
        <f t="shared" si="48"/>
        <v>9.780065715650596E-2</v>
      </c>
      <c r="P206" s="271">
        <f t="shared" si="48"/>
        <v>8.7616833383713913E-2</v>
      </c>
      <c r="Q206" s="271">
        <f t="shared" si="48"/>
        <v>8.170920665035207E-2</v>
      </c>
      <c r="R206" s="271">
        <f t="shared" si="48"/>
        <v>7.0081913366106849E-2</v>
      </c>
      <c r="S206" s="271">
        <f t="shared" si="48"/>
        <v>7.3725654741559815E-2</v>
      </c>
      <c r="T206" s="271">
        <f t="shared" si="48"/>
        <v>7.9418178792663677E-2</v>
      </c>
      <c r="U206" s="271">
        <f t="shared" si="48"/>
        <v>7.2834110799788424E-2</v>
      </c>
      <c r="V206" s="271">
        <f t="shared" si="48"/>
        <v>7.2047659484827664E-2</v>
      </c>
      <c r="W206" s="271">
        <f t="shared" si="48"/>
        <v>7.4842475963158461E-2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2.8305503849712917E-2</v>
      </c>
      <c r="C207" s="320">
        <f t="shared" si="49"/>
        <v>2.5476481332305446E-2</v>
      </c>
      <c r="D207" s="320">
        <f t="shared" si="49"/>
        <v>3.014201833920202E-2</v>
      </c>
      <c r="E207" s="320">
        <f t="shared" si="49"/>
        <v>3.3482863133060953E-2</v>
      </c>
      <c r="F207" s="320">
        <f t="shared" si="49"/>
        <v>4.7175241893012865E-2</v>
      </c>
      <c r="G207" s="320">
        <f t="shared" si="49"/>
        <v>3.8367403388175389E-2</v>
      </c>
      <c r="H207" s="320">
        <f t="shared" si="49"/>
        <v>3.9500350383173406E-2</v>
      </c>
      <c r="I207" s="320">
        <f t="shared" si="49"/>
        <v>3.9890181396976129E-2</v>
      </c>
      <c r="J207" s="320">
        <f t="shared" si="49"/>
        <v>2.2134425235579153E-2</v>
      </c>
      <c r="K207" s="320">
        <f t="shared" si="49"/>
        <v>4.0543278590743748E-2</v>
      </c>
      <c r="L207" s="320">
        <f t="shared" si="49"/>
        <v>3.2487671840123883E-2</v>
      </c>
      <c r="M207" s="320">
        <f t="shared" si="49"/>
        <v>3.0078488480923874E-2</v>
      </c>
      <c r="N207" s="320">
        <f t="shared" si="49"/>
        <v>3.0618536490915702E-2</v>
      </c>
      <c r="O207" s="320">
        <f t="shared" si="49"/>
        <v>2.5989724910760435E-2</v>
      </c>
      <c r="P207" s="320">
        <f t="shared" si="49"/>
        <v>4.0818528734103403E-2</v>
      </c>
      <c r="Q207" s="320">
        <f t="shared" si="49"/>
        <v>4.4938150686169069E-2</v>
      </c>
      <c r="R207" s="320">
        <f t="shared" si="49"/>
        <v>2.2558314645958383E-2</v>
      </c>
      <c r="S207" s="320">
        <f t="shared" si="49"/>
        <v>1.1777314762102536E-2</v>
      </c>
      <c r="T207" s="320">
        <f t="shared" si="49"/>
        <v>1.7706372260263236E-2</v>
      </c>
      <c r="U207" s="320">
        <f t="shared" si="49"/>
        <v>1.9288573272722029E-2</v>
      </c>
      <c r="V207" s="320">
        <f t="shared" si="49"/>
        <v>4.0069509689309418E-2</v>
      </c>
      <c r="W207" s="320">
        <f t="shared" si="49"/>
        <v>4.6132502859647283E-2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8.1199538376057465E-2</v>
      </c>
      <c r="C208" s="320">
        <f t="shared" si="50"/>
        <v>8.6043480775115533E-2</v>
      </c>
      <c r="D208" s="320">
        <f t="shared" si="50"/>
        <v>7.8938854649405837E-2</v>
      </c>
      <c r="E208" s="320">
        <f t="shared" si="50"/>
        <v>7.1226117002879799E-2</v>
      </c>
      <c r="F208" s="320">
        <f t="shared" si="50"/>
        <v>5.3525285573444215E-2</v>
      </c>
      <c r="G208" s="320">
        <f t="shared" si="50"/>
        <v>6.6591991295200673E-2</v>
      </c>
      <c r="H208" s="320">
        <f t="shared" si="50"/>
        <v>6.4878766193039977E-2</v>
      </c>
      <c r="I208" s="320">
        <f t="shared" si="50"/>
        <v>6.4324531873915347E-2</v>
      </c>
      <c r="J208" s="320">
        <f t="shared" si="50"/>
        <v>8.994312888943988E-2</v>
      </c>
      <c r="K208" s="320">
        <f t="shared" si="50"/>
        <v>5.7966329437455028E-2</v>
      </c>
      <c r="L208" s="320">
        <f t="shared" si="50"/>
        <v>7.6182279869213596E-2</v>
      </c>
      <c r="M208" s="320">
        <f t="shared" si="50"/>
        <v>6.873362309509376E-2</v>
      </c>
      <c r="N208" s="320">
        <f t="shared" si="50"/>
        <v>7.2917928759201042E-2</v>
      </c>
      <c r="O208" s="320">
        <f t="shared" si="50"/>
        <v>7.1810932245745515E-2</v>
      </c>
      <c r="P208" s="320">
        <f t="shared" si="50"/>
        <v>4.6798304649610538E-2</v>
      </c>
      <c r="Q208" s="320">
        <f t="shared" si="50"/>
        <v>3.6771055964183001E-2</v>
      </c>
      <c r="R208" s="320">
        <f t="shared" si="50"/>
        <v>4.7523598720148427E-2</v>
      </c>
      <c r="S208" s="320">
        <f t="shared" si="50"/>
        <v>6.1948339979457291E-2</v>
      </c>
      <c r="T208" s="320">
        <f t="shared" si="50"/>
        <v>6.1711806532400416E-2</v>
      </c>
      <c r="U208" s="320">
        <f t="shared" si="50"/>
        <v>5.3545537527066402E-2</v>
      </c>
      <c r="V208" s="320">
        <f t="shared" si="50"/>
        <v>3.1978149795518246E-2</v>
      </c>
      <c r="W208" s="320">
        <f t="shared" si="50"/>
        <v>2.8709973103511179E-2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0.20995946452162226</v>
      </c>
      <c r="C209" s="271">
        <f t="shared" si="51"/>
        <v>0.21139541438123491</v>
      </c>
      <c r="D209" s="271">
        <f t="shared" si="51"/>
        <v>0.20855285006909283</v>
      </c>
      <c r="E209" s="271">
        <f t="shared" si="51"/>
        <v>0.2108910204963379</v>
      </c>
      <c r="F209" s="271">
        <f t="shared" si="51"/>
        <v>0.20303123233166112</v>
      </c>
      <c r="G209" s="271">
        <f t="shared" si="51"/>
        <v>0.20262283117411115</v>
      </c>
      <c r="H209" s="271">
        <f t="shared" si="51"/>
        <v>0.20074471297982996</v>
      </c>
      <c r="I209" s="271">
        <f t="shared" si="51"/>
        <v>0.19967036233121851</v>
      </c>
      <c r="J209" s="271">
        <f t="shared" si="51"/>
        <v>0.21182608702474331</v>
      </c>
      <c r="K209" s="271">
        <f t="shared" si="51"/>
        <v>0.19221760686801476</v>
      </c>
      <c r="L209" s="271">
        <f t="shared" si="51"/>
        <v>0.20954491466805203</v>
      </c>
      <c r="M209" s="271">
        <f t="shared" si="51"/>
        <v>0.19138922964700664</v>
      </c>
      <c r="N209" s="271">
        <f t="shared" si="51"/>
        <v>0.20091440307824773</v>
      </c>
      <c r="O209" s="271">
        <f t="shared" si="51"/>
        <v>0.1877583456128496</v>
      </c>
      <c r="P209" s="271">
        <f t="shared" si="51"/>
        <v>0.16536696753980468</v>
      </c>
      <c r="Q209" s="271">
        <f t="shared" si="51"/>
        <v>0.15099251601848307</v>
      </c>
      <c r="R209" s="271">
        <f t="shared" si="51"/>
        <v>0.13163431183108029</v>
      </c>
      <c r="S209" s="271">
        <f t="shared" si="51"/>
        <v>0.13144803478257527</v>
      </c>
      <c r="T209" s="271">
        <f t="shared" si="51"/>
        <v>0.14634991033639369</v>
      </c>
      <c r="U209" s="271">
        <f t="shared" si="51"/>
        <v>0.13653877568127273</v>
      </c>
      <c r="V209" s="271">
        <f t="shared" si="51"/>
        <v>0.12654940338269441</v>
      </c>
      <c r="W209" s="271">
        <f t="shared" si="51"/>
        <v>0.12880696031213151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2.6420442073727397E-3</v>
      </c>
      <c r="C210" s="320">
        <f t="shared" si="52"/>
        <v>2.2002308006909563E-3</v>
      </c>
      <c r="D210" s="320">
        <f t="shared" si="52"/>
        <v>2.9844165833449389E-3</v>
      </c>
      <c r="E210" s="320">
        <f t="shared" si="52"/>
        <v>2.6308721761945644E-3</v>
      </c>
      <c r="F210" s="320">
        <f t="shared" si="52"/>
        <v>5.4542875480788977E-3</v>
      </c>
      <c r="G210" s="320">
        <f t="shared" si="52"/>
        <v>4.9678660801611308E-3</v>
      </c>
      <c r="H210" s="320">
        <f t="shared" si="52"/>
        <v>5.7909675013156029E-3</v>
      </c>
      <c r="I210" s="320">
        <f t="shared" si="52"/>
        <v>6.2019095593725138E-3</v>
      </c>
      <c r="J210" s="320">
        <f t="shared" si="52"/>
        <v>2.1215962064305761E-3</v>
      </c>
      <c r="K210" s="320">
        <f t="shared" si="52"/>
        <v>5.4843620217464618E-3</v>
      </c>
      <c r="L210" s="320">
        <f t="shared" si="52"/>
        <v>3.9025058135506289E-3</v>
      </c>
      <c r="M210" s="320">
        <f t="shared" si="52"/>
        <v>3.5629683319961499E-3</v>
      </c>
      <c r="N210" s="320">
        <f t="shared" si="52"/>
        <v>3.7756874488037275E-3</v>
      </c>
      <c r="O210" s="320">
        <f t="shared" si="52"/>
        <v>3.2058422147732508E-3</v>
      </c>
      <c r="P210" s="320">
        <f t="shared" si="52"/>
        <v>7.672997209439536E-3</v>
      </c>
      <c r="Q210" s="320">
        <f t="shared" si="52"/>
        <v>9.2503540903400572E-3</v>
      </c>
      <c r="R210" s="320">
        <f t="shared" si="52"/>
        <v>3.3852027531656001E-3</v>
      </c>
      <c r="S210" s="320">
        <f t="shared" si="52"/>
        <v>1.1515986496473231E-3</v>
      </c>
      <c r="T210" s="320">
        <f t="shared" si="52"/>
        <v>1.9954549840621194E-3</v>
      </c>
      <c r="U210" s="320">
        <f t="shared" si="52"/>
        <v>2.331427878441642E-3</v>
      </c>
      <c r="V210" s="320">
        <f t="shared" si="52"/>
        <v>6.7903049515754153E-3</v>
      </c>
      <c r="W210" s="320">
        <f t="shared" si="52"/>
        <v>9.116837325214424E-3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1.3687109400132732E-2</v>
      </c>
      <c r="C211" s="320">
        <f t="shared" si="53"/>
        <v>1.3153736208646793E-2</v>
      </c>
      <c r="D211" s="320">
        <f t="shared" si="53"/>
        <v>1.413442471763281E-2</v>
      </c>
      <c r="E211" s="320">
        <f t="shared" si="53"/>
        <v>1.4344906237659121E-2</v>
      </c>
      <c r="F211" s="320">
        <f t="shared" si="53"/>
        <v>1.6641194302754358E-2</v>
      </c>
      <c r="G211" s="320">
        <f t="shared" si="53"/>
        <v>1.5581089015114975E-2</v>
      </c>
      <c r="H211" s="320">
        <f t="shared" si="53"/>
        <v>1.5710146683290294E-2</v>
      </c>
      <c r="I211" s="320">
        <f t="shared" si="53"/>
        <v>1.5743234728745906E-2</v>
      </c>
      <c r="J211" s="320">
        <f t="shared" si="53"/>
        <v>1.2358104769981492E-2</v>
      </c>
      <c r="K211" s="320">
        <f t="shared" si="53"/>
        <v>1.5392605693165565E-2</v>
      </c>
      <c r="L211" s="320">
        <f t="shared" si="53"/>
        <v>1.4581974060495103E-2</v>
      </c>
      <c r="M211" s="320">
        <f t="shared" si="53"/>
        <v>1.3365574701310844E-2</v>
      </c>
      <c r="N211" s="320">
        <f t="shared" si="53"/>
        <v>1.3783219790122545E-2</v>
      </c>
      <c r="O211" s="320">
        <f t="shared" si="53"/>
        <v>1.2386025060614711E-2</v>
      </c>
      <c r="P211" s="320">
        <f t="shared" si="53"/>
        <v>1.4575890745051213E-2</v>
      </c>
      <c r="Q211" s="320">
        <f t="shared" si="53"/>
        <v>1.4773954374656052E-2</v>
      </c>
      <c r="R211" s="320">
        <f t="shared" si="53"/>
        <v>9.8175791593430178E-3</v>
      </c>
      <c r="S211" s="320">
        <f t="shared" si="53"/>
        <v>7.5229674780338159E-3</v>
      </c>
      <c r="T211" s="320">
        <f t="shared" si="53"/>
        <v>9.4116173295912299E-3</v>
      </c>
      <c r="U211" s="320">
        <f t="shared" si="53"/>
        <v>9.3084010166979772E-3</v>
      </c>
      <c r="V211" s="320">
        <f t="shared" si="53"/>
        <v>1.7192935082062519E-2</v>
      </c>
      <c r="W211" s="320">
        <f t="shared" si="53"/>
        <v>1.8862781964329139E-2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0.19363031091411678</v>
      </c>
      <c r="C212" s="320">
        <f t="shared" si="54"/>
        <v>0.19604144737189716</v>
      </c>
      <c r="D212" s="320">
        <f t="shared" si="54"/>
        <v>0.19143400876811509</v>
      </c>
      <c r="E212" s="320">
        <f t="shared" si="54"/>
        <v>0.1939152420824842</v>
      </c>
      <c r="F212" s="320">
        <f t="shared" si="54"/>
        <v>0.18093575048082788</v>
      </c>
      <c r="G212" s="320">
        <f t="shared" si="54"/>
        <v>0.18207387607883505</v>
      </c>
      <c r="H212" s="320">
        <f t="shared" si="54"/>
        <v>0.17924359879522406</v>
      </c>
      <c r="I212" s="320">
        <f t="shared" si="54"/>
        <v>0.1777252180431001</v>
      </c>
      <c r="J212" s="320">
        <f t="shared" si="54"/>
        <v>0.19734638604833124</v>
      </c>
      <c r="K212" s="320">
        <f t="shared" si="54"/>
        <v>0.17134063915310274</v>
      </c>
      <c r="L212" s="320">
        <f t="shared" si="54"/>
        <v>0.19106043479400631</v>
      </c>
      <c r="M212" s="320">
        <f t="shared" si="54"/>
        <v>0.17446068661369962</v>
      </c>
      <c r="N212" s="320">
        <f t="shared" si="54"/>
        <v>0.18335549583932145</v>
      </c>
      <c r="O212" s="320">
        <f t="shared" si="54"/>
        <v>0.17216647833746163</v>
      </c>
      <c r="P212" s="320">
        <f t="shared" si="54"/>
        <v>0.14311807958531395</v>
      </c>
      <c r="Q212" s="320">
        <f t="shared" si="54"/>
        <v>0.12696820755348695</v>
      </c>
      <c r="R212" s="320">
        <f t="shared" si="54"/>
        <v>0.11843152991857167</v>
      </c>
      <c r="S212" s="320">
        <f t="shared" si="54"/>
        <v>0.12277346865489412</v>
      </c>
      <c r="T212" s="320">
        <f t="shared" si="54"/>
        <v>0.13494283802274035</v>
      </c>
      <c r="U212" s="320">
        <f t="shared" si="54"/>
        <v>0.12489894678613311</v>
      </c>
      <c r="V212" s="320">
        <f t="shared" si="54"/>
        <v>0.10256616334905647</v>
      </c>
      <c r="W212" s="320">
        <f t="shared" si="54"/>
        <v>0.10082734102258793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0.1805965240243797</v>
      </c>
      <c r="C213" s="321">
        <f t="shared" si="55"/>
        <v>0.18119787096301229</v>
      </c>
      <c r="D213" s="321">
        <f t="shared" si="55"/>
        <v>0.17958340837029488</v>
      </c>
      <c r="E213" s="321">
        <f t="shared" si="55"/>
        <v>0.17939049879404051</v>
      </c>
      <c r="F213" s="321">
        <f t="shared" si="55"/>
        <v>0.17495815740435125</v>
      </c>
      <c r="G213" s="321">
        <f t="shared" si="55"/>
        <v>0.17787774368680279</v>
      </c>
      <c r="H213" s="321">
        <f t="shared" si="55"/>
        <v>0.17860491386914507</v>
      </c>
      <c r="I213" s="321">
        <f t="shared" si="55"/>
        <v>0.17904624134186647</v>
      </c>
      <c r="J213" s="321">
        <f t="shared" si="55"/>
        <v>0.18430389830844887</v>
      </c>
      <c r="K213" s="321">
        <f t="shared" si="55"/>
        <v>0.18738135047785237</v>
      </c>
      <c r="L213" s="321">
        <f t="shared" si="55"/>
        <v>0.17645162322809377</v>
      </c>
      <c r="M213" s="321">
        <f t="shared" si="55"/>
        <v>0.19705403825682527</v>
      </c>
      <c r="N213" s="321">
        <f t="shared" si="55"/>
        <v>0.18775670304001382</v>
      </c>
      <c r="O213" s="321">
        <f t="shared" si="55"/>
        <v>0.2038747306899148</v>
      </c>
      <c r="P213" s="321">
        <f t="shared" si="55"/>
        <v>0.2107338891736269</v>
      </c>
      <c r="Q213" s="321">
        <f t="shared" si="55"/>
        <v>0.22038245835485526</v>
      </c>
      <c r="R213" s="321">
        <f t="shared" si="55"/>
        <v>0.25870092846142995</v>
      </c>
      <c r="S213" s="321">
        <f t="shared" si="55"/>
        <v>0.26773221403220948</v>
      </c>
      <c r="T213" s="321">
        <f t="shared" si="55"/>
        <v>0.24831655504740727</v>
      </c>
      <c r="U213" s="321">
        <f t="shared" si="55"/>
        <v>0.25552717094172039</v>
      </c>
      <c r="V213" s="321">
        <f t="shared" si="55"/>
        <v>0.22580364874198994</v>
      </c>
      <c r="W213" s="321">
        <f t="shared" si="55"/>
        <v>0.21478083831894623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0.56730568131328085</v>
      </c>
      <c r="C217" s="324">
        <f>IF(C$5=0,0,(C$5-C$16)/(CHI_fec!C$5-CHI_fec!C$16))</f>
        <v>0.56625055117508505</v>
      </c>
      <c r="D217" s="324">
        <f>IF(D$5=0,0,(D$5-D$16)/(CHI_fec!D$5-CHI_fec!D$16))</f>
        <v>0.56856309722722342</v>
      </c>
      <c r="E217" s="324">
        <f>IF(E$5=0,0,(E$5-E$16)/(CHI_fec!E$5-CHI_fec!E$16))</f>
        <v>0.56112826608448563</v>
      </c>
      <c r="F217" s="324">
        <f>IF(F$5=0,0,(F$5-F$16)/(CHI_fec!F$5-CHI_fec!F$16))</f>
        <v>0.55866430342671825</v>
      </c>
      <c r="G217" s="324">
        <f>IF(G$5=0,0,(G$5-G$16)/(CHI_fec!G$5-CHI_fec!G$16))</f>
        <v>0.56619253254909463</v>
      </c>
      <c r="H217" s="324">
        <f>IF(H$5=0,0,(H$5-H$16)/(CHI_fec!H$5-CHI_fec!H$16))</f>
        <v>0.57190075414367025</v>
      </c>
      <c r="I217" s="324">
        <f>IF(I$5=0,0,(I$5-I$16)/(CHI_fec!I$5-CHI_fec!I$16))</f>
        <v>0.57207003679553581</v>
      </c>
      <c r="J217" s="324">
        <f>IF(J$5=0,0,(J$5-J$16)/(CHI_fec!J$5-CHI_fec!J$16))</f>
        <v>0.56993192427125505</v>
      </c>
      <c r="K217" s="324">
        <f>IF(K$5=0,0,(K$5-K$16)/(CHI_fec!K$5-CHI_fec!K$16))</f>
        <v>0.57166128126303717</v>
      </c>
      <c r="L217" s="324">
        <f>IF(L$5=0,0,(L$5-L$16)/(CHI_fec!L$5-CHI_fec!L$16))</f>
        <v>0.58167155357562161</v>
      </c>
      <c r="M217" s="324">
        <f>IF(M$5=0,0,(M$5-M$16)/(CHI_fec!M$5-CHI_fec!M$16))</f>
        <v>0.58031172239100604</v>
      </c>
      <c r="N217" s="324">
        <f>IF(N$5=0,0,(N$5-N$16)/(CHI_fec!N$5-CHI_fec!N$16))</f>
        <v>0.5771117961377823</v>
      </c>
      <c r="O217" s="324">
        <f>IF(O$5=0,0,(O$5-O$16)/(CHI_fec!O$5-CHI_fec!O$16))</f>
        <v>0.58816883706278944</v>
      </c>
      <c r="P217" s="324">
        <f>IF(P$5=0,0,(P$5-P$16)/(CHI_fec!P$5-CHI_fec!P$16))</f>
        <v>0.60142956530562108</v>
      </c>
      <c r="Q217" s="324">
        <f>IF(Q$5=0,0,(Q$5-Q$16)/(CHI_fec!Q$5-CHI_fec!Q$16))</f>
        <v>0.60280242267619155</v>
      </c>
      <c r="R217" s="324">
        <f>IF(R$5=0,0,(R$5-R$16)/(CHI_fec!R$5-CHI_fec!R$16))</f>
        <v>0.61201263182533627</v>
      </c>
      <c r="S217" s="324">
        <f>IF(S$5=0,0,(S$5-S$16)/(CHI_fec!S$5-CHI_fec!S$16))</f>
        <v>0.61127815546503284</v>
      </c>
      <c r="T217" s="324">
        <f>IF(T$5=0,0,(T$5-T$16)/(CHI_fec!T$5-CHI_fec!T$16))</f>
        <v>0.62675750863216706</v>
      </c>
      <c r="U217" s="324">
        <f>IF(U$5=0,0,(U$5-U$16)/(CHI_fec!U$5-CHI_fec!U$16))</f>
        <v>0.63372078424619538</v>
      </c>
      <c r="V217" s="324">
        <f>IF(V$5=0,0,(V$5-V$16)/(CHI_fec!V$5-CHI_fec!V$16))</f>
        <v>0.65171238974954182</v>
      </c>
      <c r="W217" s="324">
        <f>IF(W$5=0,0,(W$5-W$16)/(CHI_fec!W$5-CHI_fec!W$16))</f>
        <v>0.66637157937780245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0.48516557069393629</v>
      </c>
      <c r="C218" s="307">
        <f>IF(C$6=0,0,C$6/CHI_fec!C$6)</f>
        <v>0.48516557069393634</v>
      </c>
      <c r="D218" s="307">
        <f>IF(D$6=0,0,D$6/CHI_fec!D$6)</f>
        <v>0.48666003830494581</v>
      </c>
      <c r="E218" s="307">
        <f>IF(E$6=0,0,E$6/CHI_fec!E$6)</f>
        <v>0.48666003830494575</v>
      </c>
      <c r="F218" s="307">
        <f>IF(F$6=0,0,F$6/CHI_fec!F$6)</f>
        <v>0.4866600383049457</v>
      </c>
      <c r="G218" s="307">
        <f>IF(G$6=0,0,G$6/CHI_fec!G$6)</f>
        <v>0.48666003830494581</v>
      </c>
      <c r="H218" s="307">
        <f>IF(H$6=0,0,H$6/CHI_fec!H$6)</f>
        <v>0.49163142805306992</v>
      </c>
      <c r="I218" s="307">
        <f>IF(I$6=0,0,I$6/CHI_fec!I$6)</f>
        <v>0.49163142805306997</v>
      </c>
      <c r="J218" s="307">
        <f>IF(J$6=0,0,J$6/CHI_fec!J$6)</f>
        <v>0.49163142805306986</v>
      </c>
      <c r="K218" s="307">
        <f>IF(K$6=0,0,K$6/CHI_fec!K$6)</f>
        <v>0.49163142805306986</v>
      </c>
      <c r="L218" s="307">
        <f>IF(L$6=0,0,L$6/CHI_fec!L$6)</f>
        <v>0.49746828524776282</v>
      </c>
      <c r="M218" s="307">
        <f>IF(M$6=0,0,M$6/CHI_fec!M$6)</f>
        <v>0.50076027465159845</v>
      </c>
      <c r="N218" s="307">
        <f>IF(N$6=0,0,N$6/CHI_fec!N$6)</f>
        <v>0.50076027465159856</v>
      </c>
      <c r="O218" s="307">
        <f>IF(O$6=0,0,O$6/CHI_fec!O$6)</f>
        <v>0.50568424718643878</v>
      </c>
      <c r="P218" s="307">
        <f>IF(P$6=0,0,P$6/CHI_fec!P$6)</f>
        <v>0.51011582246779485</v>
      </c>
      <c r="Q218" s="307">
        <f>IF(Q$6=0,0,Q$6/CHI_fec!Q$6)</f>
        <v>0.51410424022101531</v>
      </c>
      <c r="R218" s="307">
        <f>IF(R$6=0,0,R$6/CHI_fec!R$6)</f>
        <v>0.51769381619891375</v>
      </c>
      <c r="S218" s="307">
        <f>IF(S$6=0,0,S$6/CHI_fec!S$6)</f>
        <v>0.52092443457902249</v>
      </c>
      <c r="T218" s="307">
        <f>IF(T$6=0,0,T$6/CHI_fec!T$6)</f>
        <v>0.52383199112112022</v>
      </c>
      <c r="U218" s="307">
        <f>IF(U$6=0,0,U$6/CHI_fec!U$6)</f>
        <v>0.52644879200900818</v>
      </c>
      <c r="V218" s="307">
        <f>IF(V$6=0,0,V$6/CHI_fec!V$6)</f>
        <v>0.52880391280810735</v>
      </c>
      <c r="W218" s="307">
        <f>IF(W$6=0,0,W$6/CHI_fec!W$6)</f>
        <v>0.53092352152729672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0.12712257054673895</v>
      </c>
      <c r="C219" s="308">
        <f>IF(C$7=0,0,C$7/CHI_fec!C$7)</f>
        <v>0.12712257054673895</v>
      </c>
      <c r="D219" s="308">
        <f>IF(D$7=0,0,D$7/CHI_fec!D$7)</f>
        <v>0.12751414937216682</v>
      </c>
      <c r="E219" s="308">
        <f>IF(E$7=0,0,E$7/CHI_fec!E$7)</f>
        <v>0.12751414937216679</v>
      </c>
      <c r="F219" s="308">
        <f>IF(F$7=0,0,F$7/CHI_fec!F$7)</f>
        <v>0.12751414937216682</v>
      </c>
      <c r="G219" s="308">
        <f>IF(G$7=0,0,G$7/CHI_fec!G$7)</f>
        <v>0.12751414937216682</v>
      </c>
      <c r="H219" s="308">
        <f>IF(H$7=0,0,H$7/CHI_fec!H$7)</f>
        <v>0.12881674766467824</v>
      </c>
      <c r="I219" s="308">
        <f>IF(I$7=0,0,I$7/CHI_fec!I$7)</f>
        <v>0.12881674766467818</v>
      </c>
      <c r="J219" s="308">
        <f>IF(J$7=0,0,J$7/CHI_fec!J$7)</f>
        <v>0.12881674766467821</v>
      </c>
      <c r="K219" s="308">
        <f>IF(K$7=0,0,K$7/CHI_fec!K$7)</f>
        <v>0.12881674766467821</v>
      </c>
      <c r="L219" s="308">
        <f>IF(L$7=0,0,L$7/CHI_fec!L$7)</f>
        <v>0.13120867841127251</v>
      </c>
      <c r="M219" s="308">
        <f>IF(M$7=0,0,M$7/CHI_fec!M$7)</f>
        <v>0.13120867841127257</v>
      </c>
      <c r="N219" s="308">
        <f>IF(N$7=0,0,N$7/CHI_fec!N$7)</f>
        <v>0.13120867841127251</v>
      </c>
      <c r="O219" s="308">
        <f>IF(O$7=0,0,O$7/CHI_fec!O$7)</f>
        <v>0.13416154503565625</v>
      </c>
      <c r="P219" s="308">
        <f>IF(P$7=0,0,P$7/CHI_fec!P$7)</f>
        <v>0.137039476478161</v>
      </c>
      <c r="Q219" s="308">
        <f>IF(Q$7=0,0,Q$7/CHI_fec!Q$7)</f>
        <v>0.13703947647816098</v>
      </c>
      <c r="R219" s="308">
        <f>IF(R$7=0,0,R$7/CHI_fec!R$7)</f>
        <v>0.14011091498560233</v>
      </c>
      <c r="S219" s="308">
        <f>IF(S$7=0,0,S$7/CHI_fec!S$7)</f>
        <v>0.14016136613416619</v>
      </c>
      <c r="T219" s="308">
        <f>IF(T$7=0,0,T$7/CHI_fec!T$7)</f>
        <v>0.142920615676007</v>
      </c>
      <c r="U219" s="308">
        <f>IF(U$7=0,0,U$7/CHI_fec!U$7)</f>
        <v>0.14540394026366374</v>
      </c>
      <c r="V219" s="308">
        <f>IF(V$7=0,0,V$7/CHI_fec!V$7)</f>
        <v>0.14612056713160704</v>
      </c>
      <c r="W219" s="308">
        <f>IF(W$7=0,0,W$7/CHI_fec!W$7)</f>
        <v>0.14828389657370378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0.68901928984689176</v>
      </c>
      <c r="C220" s="308">
        <f>IF(C$8=0,0,C$8/CHI_fec!C$8)</f>
        <v>0.68901928984689176</v>
      </c>
      <c r="D220" s="308">
        <f>IF(D$8=0,0,D$8/CHI_fec!D$8)</f>
        <v>0.69114169315462037</v>
      </c>
      <c r="E220" s="308">
        <f>IF(E$8=0,0,E$8/CHI_fec!E$8)</f>
        <v>0.69114169315462037</v>
      </c>
      <c r="F220" s="308">
        <f>IF(F$8=0,0,F$8/CHI_fec!F$8)</f>
        <v>0.69114169315462037</v>
      </c>
      <c r="G220" s="308">
        <f>IF(G$8=0,0,G$8/CHI_fec!G$8)</f>
        <v>0.69114169315462048</v>
      </c>
      <c r="H220" s="308">
        <f>IF(H$8=0,0,H$8/CHI_fec!H$8)</f>
        <v>0.69820192916622636</v>
      </c>
      <c r="I220" s="308">
        <f>IF(I$8=0,0,I$8/CHI_fec!I$8)</f>
        <v>0.69820192916622648</v>
      </c>
      <c r="J220" s="308">
        <f>IF(J$8=0,0,J$8/CHI_fec!J$8)</f>
        <v>0.69820192916622636</v>
      </c>
      <c r="K220" s="308">
        <f>IF(K$8=0,0,K$8/CHI_fec!K$8)</f>
        <v>0.69820192916622659</v>
      </c>
      <c r="L220" s="308">
        <f>IF(L$8=0,0,L$8/CHI_fec!L$8)</f>
        <v>0.70499773816533684</v>
      </c>
      <c r="M220" s="308">
        <f>IF(M$8=0,0,M$8/CHI_fec!M$8)</f>
        <v>0.71111396626453616</v>
      </c>
      <c r="N220" s="308">
        <f>IF(N$8=0,0,N$8/CHI_fec!N$8)</f>
        <v>0.71116647525189114</v>
      </c>
      <c r="O220" s="308">
        <f>IF(O$8=0,0,O$8/CHI_fec!O$8)</f>
        <v>0.71666582964243519</v>
      </c>
      <c r="P220" s="308">
        <f>IF(P$8=0,0,P$8/CHI_fec!P$8)</f>
        <v>0.72161524859392456</v>
      </c>
      <c r="Q220" s="308">
        <f>IF(Q$8=0,0,Q$8/CHI_fec!Q$8)</f>
        <v>0.72606972565026506</v>
      </c>
      <c r="R220" s="308">
        <f>IF(R$8=0,0,R$8/CHI_fec!R$8)</f>
        <v>0.73007875500097164</v>
      </c>
      <c r="S220" s="308">
        <f>IF(S$8=0,0,S$8/CHI_fec!S$8)</f>
        <v>0.73368688141660754</v>
      </c>
      <c r="T220" s="308">
        <f>IF(T$8=0,0,T$8/CHI_fec!T$8)</f>
        <v>0.73693419519068004</v>
      </c>
      <c r="U220" s="308">
        <f>IF(U$8=0,0,U$8/CHI_fec!U$8)</f>
        <v>0.73985677758734492</v>
      </c>
      <c r="V220" s="308">
        <f>IF(V$8=0,0,V$8/CHI_fec!V$8)</f>
        <v>0.74248710174434362</v>
      </c>
      <c r="W220" s="308">
        <f>IF(W$8=0,0,W$8/CHI_fec!W$8)</f>
        <v>0.74485439348564209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0.48910190076450943</v>
      </c>
      <c r="C221" s="308">
        <f>IF(C$9=0,0,C$9/CHI_fec!C$9)</f>
        <v>0.48910190076450943</v>
      </c>
      <c r="D221" s="308">
        <f>IF(D$9=0,0,D$9/CHI_fec!D$9)</f>
        <v>0.49060849355123626</v>
      </c>
      <c r="E221" s="308">
        <f>IF(E$9=0,0,E$9/CHI_fec!E$9)</f>
        <v>0.49060849355123631</v>
      </c>
      <c r="F221" s="308">
        <f>IF(F$9=0,0,F$9/CHI_fec!F$9)</f>
        <v>0.49060849355123631</v>
      </c>
      <c r="G221" s="308">
        <f>IF(G$9=0,0,G$9/CHI_fec!G$9)</f>
        <v>0.49060849355123615</v>
      </c>
      <c r="H221" s="308">
        <f>IF(H$9=0,0,H$9/CHI_fec!H$9)</f>
        <v>0.49562021804720768</v>
      </c>
      <c r="I221" s="308">
        <f>IF(I$9=0,0,I$9/CHI_fec!I$9)</f>
        <v>0.49562021804720768</v>
      </c>
      <c r="J221" s="308">
        <f>IF(J$9=0,0,J$9/CHI_fec!J$9)</f>
        <v>0.49562021804720757</v>
      </c>
      <c r="K221" s="308">
        <f>IF(K$9=0,0,K$9/CHI_fec!K$9)</f>
        <v>0.49562021804720768</v>
      </c>
      <c r="L221" s="308">
        <f>IF(L$9=0,0,L$9/CHI_fec!L$9)</f>
        <v>0.50482313039884408</v>
      </c>
      <c r="M221" s="308">
        <f>IF(M$9=0,0,M$9/CHI_fec!M$9)</f>
        <v>0.50482313039884386</v>
      </c>
      <c r="N221" s="308">
        <f>IF(N$9=0,0,N$9/CHI_fec!N$9)</f>
        <v>0.50482313039884397</v>
      </c>
      <c r="O221" s="308">
        <f>IF(O$9=0,0,O$9/CHI_fec!O$9)</f>
        <v>0.51618423387935575</v>
      </c>
      <c r="P221" s="308">
        <f>IF(P$9=0,0,P$9/CHI_fec!P$9)</f>
        <v>0.5272570255381861</v>
      </c>
      <c r="Q221" s="308">
        <f>IF(Q$9=0,0,Q$9/CHI_fec!Q$9)</f>
        <v>0.52725702553818621</v>
      </c>
      <c r="R221" s="308">
        <f>IF(R$9=0,0,R$9/CHI_fec!R$9)</f>
        <v>0.53926844222180192</v>
      </c>
      <c r="S221" s="308">
        <f>IF(S$9=0,0,S$9/CHI_fec!S$9)</f>
        <v>0.53926844222180181</v>
      </c>
      <c r="T221" s="308">
        <f>IF(T$9=0,0,T$9/CHI_fec!T$9)</f>
        <v>0.55049381592485025</v>
      </c>
      <c r="U221" s="308">
        <f>IF(U$9=0,0,U$9/CHI_fec!U$9)</f>
        <v>0.5605966522575937</v>
      </c>
      <c r="V221" s="308">
        <f>IF(V$9=0,0,V$9/CHI_fec!V$9)</f>
        <v>0.56219636542497875</v>
      </c>
      <c r="W221" s="308">
        <f>IF(W$9=0,0,W$9/CHI_fec!W$9)</f>
        <v>0.57112894680770943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0.85306556319155058</v>
      </c>
      <c r="C222" s="309">
        <f>IF(C$10=0,0,C$10/CHI_fec!C$10)</f>
        <v>0.85423656756482835</v>
      </c>
      <c r="D222" s="309">
        <f>IF(D$10=0,0,D$10/CHI_fec!D$10)</f>
        <v>0.8549797083309385</v>
      </c>
      <c r="E222" s="309">
        <f>IF(E$10=0,0,E$10/CHI_fec!E$10)</f>
        <v>0.85447062017877173</v>
      </c>
      <c r="F222" s="309">
        <f>IF(F$10=0,0,F$10/CHI_fec!F$10)</f>
        <v>0.84956166429046465</v>
      </c>
      <c r="G222" s="309">
        <f>IF(G$10=0,0,G$10/CHI_fec!G$10)</f>
        <v>0.85238858941912898</v>
      </c>
      <c r="H222" s="309">
        <f>IF(H$10=0,0,H$10/CHI_fec!H$10)</f>
        <v>0.85968798155071735</v>
      </c>
      <c r="I222" s="309">
        <f>IF(I$10=0,0,I$10/CHI_fec!I$10)</f>
        <v>0.85934382133143417</v>
      </c>
      <c r="J222" s="309">
        <f>IF(J$10=0,0,J$10/CHI_fec!J$10)</f>
        <v>0.86591634161966879</v>
      </c>
      <c r="K222" s="309">
        <f>IF(K$10=0,0,K$10/CHI_fec!K$10)</f>
        <v>0.85942051960056687</v>
      </c>
      <c r="L222" s="309">
        <f>IF(L$10=0,0,L$10/CHI_fec!L$10)</f>
        <v>0.87831770735489911</v>
      </c>
      <c r="M222" s="309">
        <f>IF(M$10=0,0,M$10/CHI_fec!M$10)</f>
        <v>0.87837353885029013</v>
      </c>
      <c r="N222" s="309">
        <f>IF(N$10=0,0,N$10/CHI_fec!N$10)</f>
        <v>0.87851363614204192</v>
      </c>
      <c r="O222" s="309">
        <f>IF(O$10=0,0,O$10/CHI_fec!O$10)</f>
        <v>0.89912941406286595</v>
      </c>
      <c r="P222" s="309">
        <f>IF(P$10=0,0,P$10/CHI_fec!P$10)</f>
        <v>0.90881854126200123</v>
      </c>
      <c r="Q222" s="309">
        <f>IF(Q$10=0,0,Q$10/CHI_fec!Q$10)</f>
        <v>0.90417641745683996</v>
      </c>
      <c r="R222" s="309">
        <f>IF(R$10=0,0,R$10/CHI_fec!R$10)</f>
        <v>0.93717359194353944</v>
      </c>
      <c r="S222" s="309">
        <f>IF(S$10=0,0,S$10/CHI_fec!S$10)</f>
        <v>0.9428866212836291</v>
      </c>
      <c r="T222" s="309">
        <f>IF(T$10=0,0,T$10/CHI_fec!T$10)</f>
        <v>0.98128326530627408</v>
      </c>
      <c r="U222" s="309">
        <f>IF(U$10=0,0,U$10/CHI_fec!U$10)</f>
        <v>0.98007734177124517</v>
      </c>
      <c r="V222" s="309">
        <f>IF(V$10=0,0,V$10/CHI_fec!V$10)</f>
        <v>0.96565947926836815</v>
      </c>
      <c r="W222" s="309">
        <f>IF(W$10=0,0,W$10/CHI_fec!W$10)</f>
        <v>0.99711750375081087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0.64816328244943699</v>
      </c>
      <c r="C224" s="310">
        <f>IF(C$25=0,0,C$25/CHI_fec!C$25)</f>
        <v>0.64205517915911403</v>
      </c>
      <c r="D224" s="310">
        <f>IF(D$25=0,0,D$25/CHI_fec!D$25)</f>
        <v>0.64998950861627558</v>
      </c>
      <c r="E224" s="310">
        <f>IF(E$25=0,0,E$25/CHI_fec!E$25)</f>
        <v>0.64175054881167914</v>
      </c>
      <c r="F224" s="310">
        <f>IF(F$25=0,0,F$25/CHI_fec!F$25)</f>
        <v>0.64566553022910389</v>
      </c>
      <c r="G224" s="310">
        <f>IF(G$25=0,0,G$25/CHI_fec!G$25)</f>
        <v>0.67045309722913693</v>
      </c>
      <c r="H224" s="310">
        <f>IF(H$25=0,0,H$25/CHI_fec!H$25)</f>
        <v>0.68232587464435646</v>
      </c>
      <c r="I224" s="310">
        <f>IF(I$25=0,0,I$25/CHI_fec!I$25)</f>
        <v>0.68638329144074151</v>
      </c>
      <c r="J224" s="310">
        <f>IF(J$25=0,0,J$25/CHI_fec!J$25)</f>
        <v>0.67940086703097613</v>
      </c>
      <c r="K224" s="310">
        <f>IF(K$25=0,0,K$25/CHI_fec!K$25)</f>
        <v>0.679919550890835</v>
      </c>
      <c r="L224" s="310">
        <f>IF(L$25=0,0,L$25/CHI_fec!L$25)</f>
        <v>0.69191279378478709</v>
      </c>
      <c r="M224" s="310">
        <f>IF(M$25=0,0,M$25/CHI_fec!M$25)</f>
        <v>0.69191920984918587</v>
      </c>
      <c r="N224" s="310">
        <f>IF(N$25=0,0,N$25/CHI_fec!N$25)</f>
        <v>0.69530581477715325</v>
      </c>
      <c r="O224" s="310">
        <f>IF(O$25=0,0,O$25/CHI_fec!O$25)</f>
        <v>0.71271488658951188</v>
      </c>
      <c r="P224" s="310">
        <f>IF(P$25=0,0,P$25/CHI_fec!P$25)</f>
        <v>0.73739400663030674</v>
      </c>
      <c r="Q224" s="310">
        <f>IF(Q$25=0,0,Q$25/CHI_fec!Q$25)</f>
        <v>0.73549929574847384</v>
      </c>
      <c r="R224" s="310">
        <f>IF(R$25=0,0,R$25/CHI_fec!R$25)</f>
        <v>0.74404057888650443</v>
      </c>
      <c r="S224" s="310">
        <f>IF(S$25=0,0,S$25/CHI_fec!S$25)</f>
        <v>0.7323077219994073</v>
      </c>
      <c r="T224" s="310">
        <f>IF(T$25=0,0,T$25/CHI_fec!T$25)</f>
        <v>0.75013889859942939</v>
      </c>
      <c r="U224" s="310">
        <f>IF(U$25=0,0,U$25/CHI_fec!U$25)</f>
        <v>0.76925628541196023</v>
      </c>
      <c r="V224" s="310">
        <f>IF(V$25=0,0,V$25/CHI_fec!V$25)</f>
        <v>0.78022997444758024</v>
      </c>
      <c r="W224" s="310">
        <f>IF(W$25=0,0,W$25/CHI_fec!W$25)</f>
        <v>0.7875531208449944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0.52182901273410054</v>
      </c>
      <c r="C225" s="310">
        <f>IF(C$36=0,0,C$36/CHI_fec!C$36)</f>
        <v>0.52565174370952894</v>
      </c>
      <c r="D225" s="310">
        <f>IF(D$36=0,0,D$36/CHI_fec!D$36)</f>
        <v>0.52111526555477683</v>
      </c>
      <c r="E225" s="310">
        <f>IF(E$36=0,0,E$36/CHI_fec!E$36)</f>
        <v>0.51053718293380612</v>
      </c>
      <c r="F225" s="310">
        <f>IF(F$36=0,0,F$36/CHI_fec!F$36)</f>
        <v>0.48936488057579819</v>
      </c>
      <c r="G225" s="310">
        <f>IF(G$36=0,0,G$36/CHI_fec!G$36)</f>
        <v>0.51398753234680383</v>
      </c>
      <c r="H225" s="310">
        <f>IF(H$36=0,0,H$36/CHI_fec!H$36)</f>
        <v>0.51807674713359608</v>
      </c>
      <c r="I225" s="310">
        <f>IF(I$36=0,0,I$36/CHI_fec!I$36)</f>
        <v>0.51867231624074073</v>
      </c>
      <c r="J225" s="310">
        <f>IF(J$36=0,0,J$36/CHI_fec!J$36)</f>
        <v>0.54244435411029068</v>
      </c>
      <c r="K225" s="310">
        <f>IF(K$36=0,0,K$36/CHI_fec!K$36)</f>
        <v>0.5123193078120668</v>
      </c>
      <c r="L225" s="310">
        <f>IF(L$36=0,0,L$36/CHI_fec!L$36)</f>
        <v>0.53750251918080627</v>
      </c>
      <c r="M225" s="310">
        <f>IF(M$36=0,0,M$36/CHI_fec!M$36)</f>
        <v>0.53680579444911558</v>
      </c>
      <c r="N225" s="310">
        <f>IF(N$36=0,0,N$36/CHI_fec!N$36)</f>
        <v>0.53880727624547309</v>
      </c>
      <c r="O225" s="310">
        <f>IF(O$36=0,0,O$36/CHI_fec!O$36)</f>
        <v>0.55566560044032542</v>
      </c>
      <c r="P225" s="310">
        <f>IF(P$36=0,0,P$36/CHI_fec!P$36)</f>
        <v>0.54315390617413284</v>
      </c>
      <c r="Q225" s="310">
        <f>IF(Q$36=0,0,Q$36/CHI_fec!Q$36)</f>
        <v>0.53277439905082158</v>
      </c>
      <c r="R225" s="310">
        <f>IF(R$36=0,0,R$36/CHI_fec!R$36)</f>
        <v>0.57499830166667187</v>
      </c>
      <c r="S225" s="310">
        <f>IF(S$36=0,0,S$36/CHI_fec!S$36)</f>
        <v>0.59799075712082506</v>
      </c>
      <c r="T225" s="310">
        <f>IF(T$36=0,0,T$36/CHI_fec!T$36)</f>
        <v>0.61286782949325891</v>
      </c>
      <c r="U225" s="310">
        <f>IF(U$36=0,0,U$36/CHI_fec!U$36)</f>
        <v>0.60725869583093772</v>
      </c>
      <c r="V225" s="310">
        <f>IF(V$36=0,0,V$36/CHI_fec!V$36)</f>
        <v>0.56315968476599942</v>
      </c>
      <c r="W225" s="310">
        <f>IF(W$36=0,0,W$36/CHI_fec!W$36)</f>
        <v>0.57971573357343942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0.88362216983734032</v>
      </c>
      <c r="C226" s="310">
        <f>IF(C$44=0,0,C$44/CHI_fec!C$44)</f>
        <v>0.8859021142165725</v>
      </c>
      <c r="D226" s="310">
        <f>IF(D$44=0,0,D$44/CHI_fec!D$44)</f>
        <v>0.88354333388818151</v>
      </c>
      <c r="E226" s="310">
        <f>IF(E$44=0,0,E$44/CHI_fec!E$44)</f>
        <v>0.88275148988510543</v>
      </c>
      <c r="F226" s="310">
        <f>IF(F$44=0,0,F$44/CHI_fec!F$44)</f>
        <v>0.8663795532274966</v>
      </c>
      <c r="G226" s="310">
        <f>IF(G$44=0,0,G$44/CHI_fec!G$44)</f>
        <v>0.87588369704507851</v>
      </c>
      <c r="H226" s="310">
        <f>IF(H$44=0,0,H$44/CHI_fec!H$44)</f>
        <v>0.88280068298744774</v>
      </c>
      <c r="I226" s="310">
        <f>IF(I$44=0,0,I$44/CHI_fec!I$44)</f>
        <v>0.88211935345324033</v>
      </c>
      <c r="J226" s="310">
        <f>IF(J$44=0,0,J$44/CHI_fec!J$44)</f>
        <v>0.9053179320879845</v>
      </c>
      <c r="K226" s="310">
        <f>IF(K$44=0,0,K$44/CHI_fec!K$44)</f>
        <v>0.88125781900175004</v>
      </c>
      <c r="L226" s="310">
        <f>IF(L$44=0,0,L$44/CHI_fec!L$44)</f>
        <v>0.90966711416302926</v>
      </c>
      <c r="M226" s="310">
        <f>IF(M$44=0,0,M$44/CHI_fec!M$44)</f>
        <v>0.90949499867428796</v>
      </c>
      <c r="N226" s="310">
        <f>IF(N$44=0,0,N$44/CHI_fec!N$44)</f>
        <v>0.91085746868094231</v>
      </c>
      <c r="O226" s="310">
        <f>IF(O$44=0,0,O$44/CHI_fec!O$44)</f>
        <v>0.93442093645126278</v>
      </c>
      <c r="P226" s="310">
        <f>IF(P$44=0,0,P$44/CHI_fec!P$44)</f>
        <v>0.92587311023130459</v>
      </c>
      <c r="Q226" s="310">
        <f>IF(Q$44=0,0,Q$44/CHI_fec!Q$44)</f>
        <v>0.91200978485954243</v>
      </c>
      <c r="R226" s="310">
        <f>IF(R$44=0,0,R$44/CHI_fec!R$44)</f>
        <v>0.96526242416216335</v>
      </c>
      <c r="S226" s="310">
        <f>IF(S$44=0,0,S$44/CHI_fec!S$44)</f>
        <v>0.98559805135395018</v>
      </c>
      <c r="T226" s="310">
        <f>IF(T$44=0,0,T$44/CHI_fec!T$44)</f>
        <v>1.0179006846612064</v>
      </c>
      <c r="U226" s="310">
        <f>IF(U$44=0,0,U$44/CHI_fec!U$44)</f>
        <v>1.0151884202562027</v>
      </c>
      <c r="V226" s="310">
        <f>IF(V$44=0,0,V$44/CHI_fec!V$44)</f>
        <v>0.95180974754495984</v>
      </c>
      <c r="W226" s="310">
        <f>IF(W$44=0,0,W$44/CHI_fec!W$44)</f>
        <v>0.96506543246691401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0.69201147869418722</v>
      </c>
      <c r="C227" s="311">
        <f>IF(C$58=0,0,C$58/CHI_fec!C$58)</f>
        <v>0.69201147869418711</v>
      </c>
      <c r="D227" s="311">
        <f>IF(D$58=0,0,D$58/CHI_fec!D$58)</f>
        <v>0.69414309891586945</v>
      </c>
      <c r="E227" s="311">
        <f>IF(E$58=0,0,E$58/CHI_fec!E$58)</f>
        <v>0.69414309891586923</v>
      </c>
      <c r="F227" s="311">
        <f>IF(F$58=0,0,F$58/CHI_fec!F$58)</f>
        <v>0.69414309891586934</v>
      </c>
      <c r="G227" s="311">
        <f>IF(G$58=0,0,G$58/CHI_fec!G$58)</f>
        <v>0.69414309891586934</v>
      </c>
      <c r="H227" s="311">
        <f>IF(H$58=0,0,H$58/CHI_fec!H$58)</f>
        <v>0.7012339952584189</v>
      </c>
      <c r="I227" s="311">
        <f>IF(I$58=0,0,I$58/CHI_fec!I$58)</f>
        <v>0.70123399525841879</v>
      </c>
      <c r="J227" s="311">
        <f>IF(J$58=0,0,J$58/CHI_fec!J$58)</f>
        <v>0.7012339952584189</v>
      </c>
      <c r="K227" s="311">
        <f>IF(K$58=0,0,K$58/CHI_fec!K$58)</f>
        <v>0.70123399525841879</v>
      </c>
      <c r="L227" s="311">
        <f>IF(L$58=0,0,L$58/CHI_fec!L$58)</f>
        <v>0.71019809573257686</v>
      </c>
      <c r="M227" s="311">
        <f>IF(M$58=0,0,M$58/CHI_fec!M$58)</f>
        <v>0.7142548421919398</v>
      </c>
      <c r="N227" s="311">
        <f>IF(N$58=0,0,N$58/CHI_fec!N$58)</f>
        <v>0.71425484219193991</v>
      </c>
      <c r="O227" s="311">
        <f>IF(O$58=0,0,O$58/CHI_fec!O$58)</f>
        <v>0.72191685797274596</v>
      </c>
      <c r="P227" s="311">
        <f>IF(P$58=0,0,P$58/CHI_fec!P$58)</f>
        <v>0.72881267217547141</v>
      </c>
      <c r="Q227" s="311">
        <f>IF(Q$58=0,0,Q$58/CHI_fec!Q$58)</f>
        <v>0.73501890495792399</v>
      </c>
      <c r="R227" s="311">
        <f>IF(R$58=0,0,R$58/CHI_fec!R$58)</f>
        <v>0.7406045144621316</v>
      </c>
      <c r="S227" s="311">
        <f>IF(S$58=0,0,S$58/CHI_fec!S$58)</f>
        <v>0.74563156301591826</v>
      </c>
      <c r="T227" s="311">
        <f>IF(T$58=0,0,T$58/CHI_fec!T$58)</f>
        <v>0.75015590671432664</v>
      </c>
      <c r="U227" s="311">
        <f>IF(U$58=0,0,U$58/CHI_fec!U$58)</f>
        <v>0.75422781604289402</v>
      </c>
      <c r="V227" s="311">
        <f>IF(V$58=0,0,V$58/CHI_fec!V$58)</f>
        <v>0.75789253443860438</v>
      </c>
      <c r="W227" s="311">
        <f>IF(W$58=0,0,W$58/CHI_fec!W$58)</f>
        <v>0.76119078099474413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0.57512406574947927</v>
      </c>
      <c r="C229" s="324">
        <f>IF(C$61=0,0,C$61/CHI_fec!C$61)</f>
        <v>0.57558612930331365</v>
      </c>
      <c r="D229" s="324">
        <f>IF(D$61=0,0,D$61/CHI_fec!D$61)</f>
        <v>0.57683075485387481</v>
      </c>
      <c r="E229" s="324">
        <f>IF(E$61=0,0,E$61/CHI_fec!E$61)</f>
        <v>0.57410211385228938</v>
      </c>
      <c r="F229" s="324">
        <f>IF(F$61=0,0,F$61/CHI_fec!F$61)</f>
        <v>0.57411972942005063</v>
      </c>
      <c r="G229" s="324">
        <f>IF(G$61=0,0,G$61/CHI_fec!G$61)</f>
        <v>0.58135830451798565</v>
      </c>
      <c r="H229" s="324">
        <f>IF(H$61=0,0,H$61/CHI_fec!H$61)</f>
        <v>0.58180101639332482</v>
      </c>
      <c r="I229" s="324">
        <f>IF(I$61=0,0,I$61/CHI_fec!I$61)</f>
        <v>0.58247128359268574</v>
      </c>
      <c r="J229" s="324">
        <f>IF(J$61=0,0,J$61/CHI_fec!J$61)</f>
        <v>0.58019884570354596</v>
      </c>
      <c r="K229" s="324">
        <f>IF(K$61=0,0,K$61/CHI_fec!K$61)</f>
        <v>0.58150151569657127</v>
      </c>
      <c r="L229" s="324">
        <f>IF(L$61=0,0,L$61/CHI_fec!L$61)</f>
        <v>0.58079592385247447</v>
      </c>
      <c r="M229" s="324">
        <f>IF(M$61=0,0,M$61/CHI_fec!M$61)</f>
        <v>0.5808350806660586</v>
      </c>
      <c r="N229" s="324">
        <f>IF(N$61=0,0,N$61/CHI_fec!N$61)</f>
        <v>0.58102906965125045</v>
      </c>
      <c r="O229" s="324">
        <f>IF(O$61=0,0,O$61/CHI_fec!O$61)</f>
        <v>0.59593212526133998</v>
      </c>
      <c r="P229" s="324">
        <f>IF(P$61=0,0,P$61/CHI_fec!P$61)</f>
        <v>0.60135901761452026</v>
      </c>
      <c r="Q229" s="324">
        <f>IF(Q$61=0,0,Q$61/CHI_fec!Q$61)</f>
        <v>0.60310599559008804</v>
      </c>
      <c r="R229" s="324">
        <f>IF(R$61=0,0,R$61/CHI_fec!R$61)</f>
        <v>0.61627123128898742</v>
      </c>
      <c r="S229" s="324">
        <f>IF(S$61=0,0,S$61/CHI_fec!S$61)</f>
        <v>0.6190371687983518</v>
      </c>
      <c r="T229" s="324">
        <f>IF(T$61=0,0,T$61/CHI_fec!T$61)</f>
        <v>0.63637186864929451</v>
      </c>
      <c r="U229" s="324">
        <f>IF(U$61=0,0,U$61/CHI_fec!U$61)</f>
        <v>0.64646092701497238</v>
      </c>
      <c r="V229" s="324">
        <f>IF(V$61=0,0,V$61/CHI_fec!V$61)</f>
        <v>0.68083382313551188</v>
      </c>
      <c r="W229" s="324">
        <f>IF(W$61=0,0,W$61/CHI_fec!W$61)</f>
        <v>0.69436289868226164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0.49265855448156409</v>
      </c>
      <c r="C230" s="307">
        <f>IF(C$62=0,0,C$62/CHI_fec!C$62)</f>
        <v>0.49394925543410201</v>
      </c>
      <c r="D230" s="307">
        <f>IF(D$62=0,0,D$62/CHI_fec!D$62)</f>
        <v>0.49394925543410229</v>
      </c>
      <c r="E230" s="307">
        <f>IF(E$62=0,0,E$62/CHI_fec!E$62)</f>
        <v>0.49394925543410223</v>
      </c>
      <c r="F230" s="307">
        <f>IF(F$62=0,0,F$62/CHI_fec!F$62)</f>
        <v>0.49394925543410206</v>
      </c>
      <c r="G230" s="307">
        <f>IF(G$62=0,0,G$62/CHI_fec!G$62)</f>
        <v>0.49394925543410217</v>
      </c>
      <c r="H230" s="307">
        <f>IF(H$62=0,0,H$62/CHI_fec!H$62)</f>
        <v>0.49394925543410217</v>
      </c>
      <c r="I230" s="307">
        <f>IF(I$62=0,0,I$62/CHI_fec!I$62)</f>
        <v>0.49394925543410217</v>
      </c>
      <c r="J230" s="307">
        <f>IF(J$62=0,0,J$62/CHI_fec!J$62)</f>
        <v>0.49394925543410217</v>
      </c>
      <c r="K230" s="307">
        <f>IF(K$62=0,0,K$62/CHI_fec!K$62)</f>
        <v>0.49394925543410201</v>
      </c>
      <c r="L230" s="307">
        <f>IF(L$62=0,0,L$62/CHI_fec!L$62)</f>
        <v>0.4939492554341019</v>
      </c>
      <c r="M230" s="307">
        <f>IF(M$62=0,0,M$62/CHI_fec!M$62)</f>
        <v>0.49394925543410229</v>
      </c>
      <c r="N230" s="307">
        <f>IF(N$62=0,0,N$62/CHI_fec!N$62)</f>
        <v>0.49394925543410217</v>
      </c>
      <c r="O230" s="307">
        <f>IF(O$62=0,0,O$62/CHI_fec!O$62)</f>
        <v>0.49955432989069187</v>
      </c>
      <c r="P230" s="307">
        <f>IF(P$62=0,0,P$62/CHI_fec!P$62)</f>
        <v>0.50459889690162263</v>
      </c>
      <c r="Q230" s="307">
        <f>IF(Q$62=0,0,Q$62/CHI_fec!Q$62)</f>
        <v>0.50913900721146055</v>
      </c>
      <c r="R230" s="307">
        <f>IF(R$62=0,0,R$62/CHI_fec!R$62)</f>
        <v>0.51322510649031428</v>
      </c>
      <c r="S230" s="307">
        <f>IF(S$62=0,0,S$62/CHI_fec!S$62)</f>
        <v>0.51690259584128295</v>
      </c>
      <c r="T230" s="307">
        <f>IF(T$62=0,0,T$62/CHI_fec!T$62)</f>
        <v>0.52021233625715457</v>
      </c>
      <c r="U230" s="307">
        <f>IF(U$62=0,0,U$62/CHI_fec!U$62)</f>
        <v>0.52319110263143909</v>
      </c>
      <c r="V230" s="307">
        <f>IF(V$62=0,0,V$62/CHI_fec!V$62)</f>
        <v>0.5258719923682954</v>
      </c>
      <c r="W230" s="307">
        <f>IF(W$62=0,0,W$62/CHI_fec!W$62)</f>
        <v>0.52828479313146559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0.13104745675488738</v>
      </c>
      <c r="C231" s="308">
        <f>IF(C$63=0,0,C$63/CHI_fec!C$63)</f>
        <v>0.13139078394513437</v>
      </c>
      <c r="D231" s="308">
        <f>IF(D$63=0,0,D$63/CHI_fec!D$63)</f>
        <v>0.13139078394513432</v>
      </c>
      <c r="E231" s="308">
        <f>IF(E$63=0,0,E$63/CHI_fec!E$63)</f>
        <v>0.13139078394513429</v>
      </c>
      <c r="F231" s="308">
        <f>IF(F$63=0,0,F$63/CHI_fec!F$63)</f>
        <v>0.13139078394513434</v>
      </c>
      <c r="G231" s="308">
        <f>IF(G$63=0,0,G$63/CHI_fec!G$63)</f>
        <v>0.13139078394513434</v>
      </c>
      <c r="H231" s="308">
        <f>IF(H$63=0,0,H$63/CHI_fec!H$63)</f>
        <v>0.13139078394513432</v>
      </c>
      <c r="I231" s="308">
        <f>IF(I$63=0,0,I$63/CHI_fec!I$63)</f>
        <v>0.13139078394513434</v>
      </c>
      <c r="J231" s="308">
        <f>IF(J$63=0,0,J$63/CHI_fec!J$63)</f>
        <v>0.13139078394513429</v>
      </c>
      <c r="K231" s="308">
        <f>IF(K$63=0,0,K$63/CHI_fec!K$63)</f>
        <v>0.13139078394513426</v>
      </c>
      <c r="L231" s="308">
        <f>IF(L$63=0,0,L$63/CHI_fec!L$63)</f>
        <v>0.13139078394513432</v>
      </c>
      <c r="M231" s="308">
        <f>IF(M$63=0,0,M$63/CHI_fec!M$63)</f>
        <v>0.13139078394513429</v>
      </c>
      <c r="N231" s="308">
        <f>IF(N$63=0,0,N$63/CHI_fec!N$63)</f>
        <v>0.13139078394513429</v>
      </c>
      <c r="O231" s="308">
        <f>IF(O$63=0,0,O$63/CHI_fec!O$63)</f>
        <v>0.13502709170587829</v>
      </c>
      <c r="P231" s="308">
        <f>IF(P$63=0,0,P$63/CHI_fec!P$63)</f>
        <v>0.1356332997682082</v>
      </c>
      <c r="Q231" s="308">
        <f>IF(Q$63=0,0,Q$63/CHI_fec!Q$63)</f>
        <v>0.13563329976820826</v>
      </c>
      <c r="R231" s="308">
        <f>IF(R$63=0,0,R$63/CHI_fec!R$63)</f>
        <v>0.13884535594664479</v>
      </c>
      <c r="S231" s="308">
        <f>IF(S$63=0,0,S$63/CHI_fec!S$63)</f>
        <v>0.14119098725278456</v>
      </c>
      <c r="T231" s="308">
        <f>IF(T$63=0,0,T$63/CHI_fec!T$63)</f>
        <v>0.14384727468276354</v>
      </c>
      <c r="U231" s="308">
        <f>IF(U$63=0,0,U$63/CHI_fec!U$63)</f>
        <v>0.14623793336974458</v>
      </c>
      <c r="V231" s="308">
        <f>IF(V$63=0,0,V$63/CHI_fec!V$63)</f>
        <v>0.14838952618802759</v>
      </c>
      <c r="W231" s="308">
        <f>IF(W$63=0,0,W$63/CHI_fec!W$63)</f>
        <v>0.15032595972448221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0.69693874543893186</v>
      </c>
      <c r="C232" s="308">
        <f>IF(C$64=0,0,C$64/CHI_fec!C$64)</f>
        <v>0.69876463376344333</v>
      </c>
      <c r="D232" s="308">
        <f>IF(D$64=0,0,D$64/CHI_fec!D$64)</f>
        <v>0.69876463376344311</v>
      </c>
      <c r="E232" s="308">
        <f>IF(E$64=0,0,E$64/CHI_fec!E$64)</f>
        <v>0.69876463376344355</v>
      </c>
      <c r="F232" s="308">
        <f>IF(F$64=0,0,F$64/CHI_fec!F$64)</f>
        <v>0.69876463376344322</v>
      </c>
      <c r="G232" s="308">
        <f>IF(G$64=0,0,G$64/CHI_fec!G$64)</f>
        <v>0.69876463376344311</v>
      </c>
      <c r="H232" s="308">
        <f>IF(H$64=0,0,H$64/CHI_fec!H$64)</f>
        <v>0.69876463376344333</v>
      </c>
      <c r="I232" s="308">
        <f>IF(I$64=0,0,I$64/CHI_fec!I$64)</f>
        <v>0.69876463376344311</v>
      </c>
      <c r="J232" s="308">
        <f>IF(J$64=0,0,J$64/CHI_fec!J$64)</f>
        <v>0.69876463376344333</v>
      </c>
      <c r="K232" s="308">
        <f>IF(K$64=0,0,K$64/CHI_fec!K$64)</f>
        <v>0.69876463376344322</v>
      </c>
      <c r="L232" s="308">
        <f>IF(L$64=0,0,L$64/CHI_fec!L$64)</f>
        <v>0.69876463376344322</v>
      </c>
      <c r="M232" s="308">
        <f>IF(M$64=0,0,M$64/CHI_fec!M$64)</f>
        <v>0.69876463376344311</v>
      </c>
      <c r="N232" s="308">
        <f>IF(N$64=0,0,N$64/CHI_fec!N$64)</f>
        <v>0.69876463376344333</v>
      </c>
      <c r="O232" s="308">
        <f>IF(O$64=0,0,O$64/CHI_fec!O$64)</f>
        <v>0.70550417230283191</v>
      </c>
      <c r="P232" s="308">
        <f>IF(P$64=0,0,P$64/CHI_fec!P$64)</f>
        <v>0.71156975698828195</v>
      </c>
      <c r="Q232" s="308">
        <f>IF(Q$64=0,0,Q$64/CHI_fec!Q$64)</f>
        <v>0.71702878320518681</v>
      </c>
      <c r="R232" s="308">
        <f>IF(R$64=0,0,R$64/CHI_fec!R$64)</f>
        <v>0.72194190680040116</v>
      </c>
      <c r="S232" s="308">
        <f>IF(S$64=0,0,S$64/CHI_fec!S$64)</f>
        <v>0.72636371803609412</v>
      </c>
      <c r="T232" s="308">
        <f>IF(T$64=0,0,T$64/CHI_fec!T$64)</f>
        <v>0.73034334814821777</v>
      </c>
      <c r="U232" s="308">
        <f>IF(U$64=0,0,U$64/CHI_fec!U$64)</f>
        <v>0.73392501524912901</v>
      </c>
      <c r="V232" s="308">
        <f>IF(V$64=0,0,V$64/CHI_fec!V$64)</f>
        <v>0.7371485156399491</v>
      </c>
      <c r="W232" s="308">
        <f>IF(W$64=0,0,W$64/CHI_fec!W$64)</f>
        <v>0.74004966599168731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0.51232840943884361</v>
      </c>
      <c r="C233" s="308">
        <f>IF(C$65=0,0,C$65/CHI_fec!C$65)</f>
        <v>0.513670642837736</v>
      </c>
      <c r="D233" s="308">
        <f>IF(D$65=0,0,D$65/CHI_fec!D$65)</f>
        <v>0.51367064283773556</v>
      </c>
      <c r="E233" s="308">
        <f>IF(E$65=0,0,E$65/CHI_fec!E$65)</f>
        <v>0.51367064283773578</v>
      </c>
      <c r="F233" s="308">
        <f>IF(F$65=0,0,F$65/CHI_fec!F$65)</f>
        <v>0.51367064283773567</v>
      </c>
      <c r="G233" s="308">
        <f>IF(G$65=0,0,G$65/CHI_fec!G$65)</f>
        <v>0.513670642837736</v>
      </c>
      <c r="H233" s="308">
        <f>IF(H$65=0,0,H$65/CHI_fec!H$65)</f>
        <v>0.51367064283773589</v>
      </c>
      <c r="I233" s="308">
        <f>IF(I$65=0,0,I$65/CHI_fec!I$65)</f>
        <v>0.51367064283773556</v>
      </c>
      <c r="J233" s="308">
        <f>IF(J$65=0,0,J$65/CHI_fec!J$65)</f>
        <v>0.51367064283773589</v>
      </c>
      <c r="K233" s="308">
        <f>IF(K$65=0,0,K$65/CHI_fec!K$65)</f>
        <v>0.51367064283773567</v>
      </c>
      <c r="L233" s="308">
        <f>IF(L$65=0,0,L$65/CHI_fec!L$65)</f>
        <v>0.51367064283773578</v>
      </c>
      <c r="M233" s="308">
        <f>IF(M$65=0,0,M$65/CHI_fec!M$65)</f>
        <v>0.51367064283773578</v>
      </c>
      <c r="N233" s="308">
        <f>IF(N$65=0,0,N$65/CHI_fec!N$65)</f>
        <v>0.51367064283773578</v>
      </c>
      <c r="O233" s="308">
        <f>IF(O$65=0,0,O$65/CHI_fec!O$65)</f>
        <v>0.52745579647919083</v>
      </c>
      <c r="P233" s="308">
        <f>IF(P$65=0,0,P$65/CHI_fec!P$65)</f>
        <v>0.53025670591349672</v>
      </c>
      <c r="Q233" s="308">
        <f>IF(Q$65=0,0,Q$65/CHI_fec!Q$65)</f>
        <v>0.53025670591349672</v>
      </c>
      <c r="R233" s="308">
        <f>IF(R$65=0,0,R$65/CHI_fec!R$65)</f>
        <v>0.54238325324737546</v>
      </c>
      <c r="S233" s="308">
        <f>IF(S$65=0,0,S$65/CHI_fec!S$65)</f>
        <v>0.55198441631429307</v>
      </c>
      <c r="T233" s="308">
        <f>IF(T$65=0,0,T$65/CHI_fec!T$65)</f>
        <v>0.56193819260809252</v>
      </c>
      <c r="U233" s="308">
        <f>IF(U$65=0,0,U$65/CHI_fec!U$65)</f>
        <v>0.57089659127251191</v>
      </c>
      <c r="V233" s="308">
        <f>IF(V$65=0,0,V$65/CHI_fec!V$65)</f>
        <v>0.57895915007048948</v>
      </c>
      <c r="W233" s="308">
        <f>IF(W$65=0,0,W$65/CHI_fec!W$65)</f>
        <v>0.58621545298866906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0.86365765024868679</v>
      </c>
      <c r="C234" s="309">
        <f>IF(C$66=0,0,C$66/CHI_fec!C$66)</f>
        <v>0.86710897040759694</v>
      </c>
      <c r="D234" s="309">
        <f>IF(D$66=0,0,D$66/CHI_fec!D$66)</f>
        <v>0.86519821783056539</v>
      </c>
      <c r="E234" s="309">
        <f>IF(E$66=0,0,E$66/CHI_fec!E$66)</f>
        <v>0.86468304518063999</v>
      </c>
      <c r="F234" s="309">
        <f>IF(F$66=0,0,F$66/CHI_fec!F$66)</f>
        <v>0.85971541864566248</v>
      </c>
      <c r="G234" s="309">
        <f>IF(G$66=0,0,G$66/CHI_fec!G$66)</f>
        <v>0.86257613049581305</v>
      </c>
      <c r="H234" s="309">
        <f>IF(H$66=0,0,H$66/CHI_fec!H$66)</f>
        <v>0.86116567716772174</v>
      </c>
      <c r="I234" s="309">
        <f>IF(I$66=0,0,I$66/CHI_fec!I$66)</f>
        <v>0.86082092538026678</v>
      </c>
      <c r="J234" s="309">
        <f>IF(J$66=0,0,J$66/CHI_fec!J$66)</f>
        <v>0.8674047430050128</v>
      </c>
      <c r="K234" s="309">
        <f>IF(K$66=0,0,K$66/CHI_fec!K$66)</f>
        <v>0.86089775548408676</v>
      </c>
      <c r="L234" s="309">
        <f>IF(L$66=0,0,L$66/CHI_fec!L$66)</f>
        <v>0.86378819437643206</v>
      </c>
      <c r="M234" s="309">
        <f>IF(M$66=0,0,M$66/CHI_fec!M$66)</f>
        <v>0.863843102282978</v>
      </c>
      <c r="N234" s="309">
        <f>IF(N$66=0,0,N$66/CHI_fec!N$66)</f>
        <v>0.86398088202448398</v>
      </c>
      <c r="O234" s="309">
        <f>IF(O$66=0,0,O$66/CHI_fec!O$66)</f>
        <v>0.89271691734985259</v>
      </c>
      <c r="P234" s="309">
        <f>IF(P$66=0,0,P$66/CHI_fec!P$66)</f>
        <v>0.88338719241947117</v>
      </c>
      <c r="Q234" s="309">
        <f>IF(Q$66=0,0,Q$66/CHI_fec!Q$66)</f>
        <v>0.87887496854977443</v>
      </c>
      <c r="R234" s="309">
        <f>IF(R$66=0,0,R$66/CHI_fec!R$66)</f>
        <v>0.92715421796061914</v>
      </c>
      <c r="S234" s="309">
        <f>IF(S$66=0,0,S$66/CHI_fec!S$66)</f>
        <v>0.93280616899245761</v>
      </c>
      <c r="T234" s="309">
        <f>IF(T$66=0,0,T$66/CHI_fec!T$66)</f>
        <v>0.99257751986014975</v>
      </c>
      <c r="U234" s="309">
        <f>IF(U$66=0,0,U$66/CHI_fec!U$66)</f>
        <v>0.99135771653336424</v>
      </c>
      <c r="V234" s="309">
        <f>IF(V$66=0,0,V$66/CHI_fec!V$66)</f>
        <v>1.0372748041039306</v>
      </c>
      <c r="W234" s="309">
        <f>IF(W$66=0,0,W$66/CHI_fec!W$66)</f>
        <v>1.0552241191461464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0.68209021991799557</v>
      </c>
      <c r="C235" s="310">
        <f>IF(C$72=0,0,C$72/CHI_fec!C$72)</f>
        <v>0.6774487746792609</v>
      </c>
      <c r="D235" s="310">
        <f>IF(D$72=0,0,D$72/CHI_fec!D$72)</f>
        <v>0.68370304811341653</v>
      </c>
      <c r="E235" s="310">
        <f>IF(E$72=0,0,E$72/CHI_fec!E$72)</f>
        <v>0.67506464572128844</v>
      </c>
      <c r="F235" s="310">
        <f>IF(F$72=0,0,F$72/CHI_fec!F$72)</f>
        <v>0.67918609496882087</v>
      </c>
      <c r="G235" s="310">
        <f>IF(G$72=0,0,G$72/CHI_fec!G$72)</f>
        <v>0.70517821230785827</v>
      </c>
      <c r="H235" s="310">
        <f>IF(H$72=0,0,H$72/CHI_fec!H$72)</f>
        <v>0.71039449148229927</v>
      </c>
      <c r="I235" s="310">
        <f>IF(I$72=0,0,I$72/CHI_fec!I$72)</f>
        <v>0.7146064943719459</v>
      </c>
      <c r="J235" s="310">
        <f>IF(J$72=0,0,J$72/CHI_fec!J$72)</f>
        <v>0.70730359240888019</v>
      </c>
      <c r="K235" s="310">
        <f>IF(K$72=0,0,K$72/CHI_fec!K$72)</f>
        <v>0.70790223476062175</v>
      </c>
      <c r="L235" s="310">
        <f>IF(L$72=0,0,L$72/CHI_fec!L$72)</f>
        <v>0.70723327042255657</v>
      </c>
      <c r="M235" s="310">
        <f>IF(M$72=0,0,M$72/CHI_fec!M$72)</f>
        <v>0.7072406640115545</v>
      </c>
      <c r="N235" s="310">
        <f>IF(N$72=0,0,N$72/CHI_fec!N$72)</f>
        <v>0.71068614018648513</v>
      </c>
      <c r="O235" s="310">
        <f>IF(O$72=0,0,O$72/CHI_fec!O$72)</f>
        <v>0.73435117947862538</v>
      </c>
      <c r="P235" s="310">
        <f>IF(P$72=0,0,P$72/CHI_fec!P$72)</f>
        <v>0.74495025796017211</v>
      </c>
      <c r="Q235" s="310">
        <f>IF(Q$72=0,0,Q$72/CHI_fec!Q$72)</f>
        <v>0.74306130415007388</v>
      </c>
      <c r="R235" s="310">
        <f>IF(R$72=0,0,R$72/CHI_fec!R$72)</f>
        <v>0.75663774115288218</v>
      </c>
      <c r="S235" s="310">
        <f>IF(S$72=0,0,S$72/CHI_fec!S$72)</f>
        <v>0.75296164337644389</v>
      </c>
      <c r="T235" s="310">
        <f>IF(T$72=0,0,T$72/CHI_fec!T$72)</f>
        <v>0.77409741904794416</v>
      </c>
      <c r="U235" s="310">
        <f>IF(U$72=0,0,U$72/CHI_fec!U$72)</f>
        <v>0.79632257972567522</v>
      </c>
      <c r="V235" s="310">
        <f>IF(V$72=0,0,V$72/CHI_fec!V$72)</f>
        <v>0.82202779214275812</v>
      </c>
      <c r="W235" s="310">
        <f>IF(W$72=0,0,W$72/CHI_fec!W$72)</f>
        <v>0.83061109811274014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0.55224365293848576</v>
      </c>
      <c r="C236" s="310">
        <f>IF(C$85=0,0,C$85/CHI_fec!C$85)</f>
        <v>0.55774659548246586</v>
      </c>
      <c r="D236" s="310">
        <f>IF(D$85=0,0,D$85/CHI_fec!D$85)</f>
        <v>0.55123514904950233</v>
      </c>
      <c r="E236" s="310">
        <f>IF(E$85=0,0,E$85/CHI_fec!E$85)</f>
        <v>0.54004566500316398</v>
      </c>
      <c r="F236" s="310">
        <f>IF(F$85=0,0,F$85/CHI_fec!F$85)</f>
        <v>0.51764962708703577</v>
      </c>
      <c r="G236" s="310">
        <f>IF(G$85=0,0,G$85/CHI_fec!G$85)</f>
        <v>0.54369544077958787</v>
      </c>
      <c r="H236" s="310">
        <f>IF(H$85=0,0,H$85/CHI_fec!H$85)</f>
        <v>0.54247940499972458</v>
      </c>
      <c r="I236" s="310">
        <f>IF(I$85=0,0,I$85/CHI_fec!I$85)</f>
        <v>0.54310302684082767</v>
      </c>
      <c r="J236" s="310">
        <f>IF(J$85=0,0,J$85/CHI_fec!J$85)</f>
        <v>0.56799478473278875</v>
      </c>
      <c r="K236" s="310">
        <f>IF(K$85=0,0,K$85/CHI_fec!K$85)</f>
        <v>0.53645077647172079</v>
      </c>
      <c r="L236" s="310">
        <f>IF(L$85=0,0,L$85/CHI_fec!L$85)</f>
        <v>0.55255998052976019</v>
      </c>
      <c r="M236" s="310">
        <f>IF(M$85=0,0,M$85/CHI_fec!M$85)</f>
        <v>0.55184373792542007</v>
      </c>
      <c r="N236" s="310">
        <f>IF(N$85=0,0,N$85/CHI_fec!N$85)</f>
        <v>0.55390128873301703</v>
      </c>
      <c r="O236" s="310">
        <f>IF(O$85=0,0,O$85/CHI_fec!O$85)</f>
        <v>0.57669789906235136</v>
      </c>
      <c r="P236" s="310">
        <f>IF(P$85=0,0,P$85/CHI_fec!P$85)</f>
        <v>0.55187424257495021</v>
      </c>
      <c r="Q236" s="310">
        <f>IF(Q$85=0,0,Q$85/CHI_fec!Q$85)</f>
        <v>0.54132809245641966</v>
      </c>
      <c r="R236" s="310">
        <f>IF(R$85=0,0,R$85/CHI_fec!R$85)</f>
        <v>0.59462312631028647</v>
      </c>
      <c r="S236" s="310">
        <f>IF(S$85=0,0,S$85/CHI_fec!S$85)</f>
        <v>0.61840031957167485</v>
      </c>
      <c r="T236" s="310">
        <f>IF(T$85=0,0,T$85/CHI_fec!T$85)</f>
        <v>0.63184061296332672</v>
      </c>
      <c r="U236" s="310">
        <f>IF(U$85=0,0,U$85/CHI_fec!U$85)</f>
        <v>0.64207695525441855</v>
      </c>
      <c r="V236" s="310">
        <f>IF(V$85=0,0,V$85/CHI_fec!V$85)</f>
        <v>0.61462383845430857</v>
      </c>
      <c r="W236" s="310">
        <f>IF(W$85=0,0,W$85/CHI_fec!W$85)</f>
        <v>0.62702951002843377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0.94085523092294332</v>
      </c>
      <c r="C237" s="310">
        <f>IF(C$93=0,0,C$93/CHI_fec!C$93)</f>
        <v>0.94552308539127594</v>
      </c>
      <c r="D237" s="310">
        <f>IF(D$93=0,0,D$93/CHI_fec!D$93)</f>
        <v>0.94078707661134919</v>
      </c>
      <c r="E237" s="310">
        <f>IF(E$93=0,0,E$93/CHI_fec!E$93)</f>
        <v>0.94043045936668557</v>
      </c>
      <c r="F237" s="310">
        <f>IF(F$93=0,0,F$93/CHI_fec!F$93)</f>
        <v>0.92493025024127429</v>
      </c>
      <c r="G237" s="310">
        <f>IF(G$93=0,0,G$93/CHI_fec!G$93)</f>
        <v>0.93296699196663624</v>
      </c>
      <c r="H237" s="310">
        <f>IF(H$93=0,0,H$93/CHI_fec!H$93)</f>
        <v>0.9307004776833212</v>
      </c>
      <c r="I237" s="310">
        <f>IF(I$93=0,0,I$93/CHI_fec!I$93)</f>
        <v>0.92982508182289603</v>
      </c>
      <c r="J237" s="310">
        <f>IF(J$93=0,0,J$93/CHI_fec!J$93)</f>
        <v>0.95157900438609266</v>
      </c>
      <c r="K237" s="310">
        <f>IF(K$93=0,0,K$93/CHI_fec!K$93)</f>
        <v>0.92948297662329649</v>
      </c>
      <c r="L237" s="310">
        <f>IF(L$93=0,0,L$93/CHI_fec!L$93)</f>
        <v>0.94049366848787275</v>
      </c>
      <c r="M237" s="310">
        <f>IF(M$93=0,0,M$93/CHI_fec!M$93)</f>
        <v>0.94035639935462045</v>
      </c>
      <c r="N237" s="310">
        <f>IF(N$93=0,0,N$93/CHI_fec!N$93)</f>
        <v>0.94140514088611948</v>
      </c>
      <c r="O237" s="310">
        <f>IF(O$93=0,0,O$93/CHI_fec!O$93)</f>
        <v>0.97442761611566941</v>
      </c>
      <c r="P237" s="310">
        <f>IF(P$93=0,0,P$93/CHI_fec!P$93)</f>
        <v>0.94769492960557178</v>
      </c>
      <c r="Q237" s="310">
        <f>IF(Q$93=0,0,Q$93/CHI_fec!Q$93)</f>
        <v>0.93457242658734985</v>
      </c>
      <c r="R237" s="310">
        <f>IF(R$93=0,0,R$93/CHI_fec!R$93)</f>
        <v>1.003719853463463</v>
      </c>
      <c r="S237" s="310">
        <f>IF(S$93=0,0,S$93/CHI_fec!S$93)</f>
        <v>1.0232109511179404</v>
      </c>
      <c r="T237" s="310">
        <f>IF(T$93=0,0,T$93/CHI_fec!T$93)</f>
        <v>1.0811229183006947</v>
      </c>
      <c r="U237" s="310">
        <f>IF(U$93=0,0,U$93/CHI_fec!U$93)</f>
        <v>1.0783658231135509</v>
      </c>
      <c r="V237" s="310">
        <f>IF(V$93=0,0,V$93/CHI_fec!V$93)</f>
        <v>1.0766698037052143</v>
      </c>
      <c r="W237" s="310">
        <f>IF(W$93=0,0,W$93/CHI_fec!W$93)</f>
        <v>1.0795841195096372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0.7085535467096491</v>
      </c>
      <c r="C238" s="311">
        <f>IF(C$107=0,0,C$107/CHI_fec!C$107)</f>
        <v>0.71040986429379172</v>
      </c>
      <c r="D238" s="311">
        <f>IF(D$107=0,0,D$107/CHI_fec!D$107)</f>
        <v>0.7104098642937916</v>
      </c>
      <c r="E238" s="311">
        <f>IF(E$107=0,0,E$107/CHI_fec!E$107)</f>
        <v>0.71040986429379205</v>
      </c>
      <c r="F238" s="311">
        <f>IF(F$107=0,0,F$107/CHI_fec!F$107)</f>
        <v>0.71040986429379183</v>
      </c>
      <c r="G238" s="311">
        <f>IF(G$107=0,0,G$107/CHI_fec!G$107)</f>
        <v>0.71040986429379194</v>
      </c>
      <c r="H238" s="311">
        <f>IF(H$107=0,0,H$107/CHI_fec!H$107)</f>
        <v>0.7104098642937916</v>
      </c>
      <c r="I238" s="311">
        <f>IF(I$107=0,0,I$107/CHI_fec!I$107)</f>
        <v>0.71040986429379183</v>
      </c>
      <c r="J238" s="311">
        <f>IF(J$107=0,0,J$107/CHI_fec!J$107)</f>
        <v>0.71040986429379194</v>
      </c>
      <c r="K238" s="311">
        <f>IF(K$107=0,0,K$107/CHI_fec!K$107)</f>
        <v>0.7104098642937916</v>
      </c>
      <c r="L238" s="311">
        <f>IF(L$107=0,0,L$107/CHI_fec!L$107)</f>
        <v>0.71040986429379183</v>
      </c>
      <c r="M238" s="311">
        <f>IF(M$107=0,0,M$107/CHI_fec!M$107)</f>
        <v>0.71040986429379205</v>
      </c>
      <c r="N238" s="311">
        <f>IF(N$107=0,0,N$107/CHI_fec!N$107)</f>
        <v>0.71040986429379183</v>
      </c>
      <c r="O238" s="311">
        <f>IF(O$107=0,0,O$107/CHI_fec!O$107)</f>
        <v>0.71845637786441274</v>
      </c>
      <c r="P238" s="311">
        <f>IF(P$107=0,0,P$107/CHI_fec!P$107)</f>
        <v>0.72569824007797112</v>
      </c>
      <c r="Q238" s="311">
        <f>IF(Q$107=0,0,Q$107/CHI_fec!Q$107)</f>
        <v>0.73221591607017422</v>
      </c>
      <c r="R238" s="311">
        <f>IF(R$107=0,0,R$107/CHI_fec!R$107)</f>
        <v>0.73808182446315673</v>
      </c>
      <c r="S238" s="311">
        <f>IF(S$107=0,0,S$107/CHI_fec!S$107)</f>
        <v>0.74336114201684078</v>
      </c>
      <c r="T238" s="311">
        <f>IF(T$107=0,0,T$107/CHI_fec!T$107)</f>
        <v>0.74811252781515691</v>
      </c>
      <c r="U238" s="311">
        <f>IF(U$107=0,0,U$107/CHI_fec!U$107)</f>
        <v>0.75238877503364177</v>
      </c>
      <c r="V238" s="311">
        <f>IF(V$107=0,0,V$107/CHI_fec!V$107)</f>
        <v>0.75623739753027719</v>
      </c>
      <c r="W238" s="311">
        <f>IF(W$107=0,0,W$107/CHI_fec!W$107)</f>
        <v>0.75970115777724956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0.56101666882657852</v>
      </c>
      <c r="C240" s="324">
        <f>IF(C$110=0,0,C$110/CHI_fec!C$110)</f>
        <v>0.56204874176297792</v>
      </c>
      <c r="D240" s="324">
        <f>IF(D$110=0,0,D$110/CHI_fec!D$110)</f>
        <v>0.56535507800303519</v>
      </c>
      <c r="E240" s="324">
        <f>IF(E$110=0,0,E$110/CHI_fec!E$110)</f>
        <v>0.56379034132150541</v>
      </c>
      <c r="F240" s="324">
        <f>IF(F$110=0,0,F$110/CHI_fec!F$110)</f>
        <v>0.56029845836500503</v>
      </c>
      <c r="G240" s="324">
        <f>IF(G$110=0,0,G$110/CHI_fec!G$110)</f>
        <v>0.56661377824934489</v>
      </c>
      <c r="H240" s="324">
        <f>IF(H$110=0,0,H$110/CHI_fec!H$110)</f>
        <v>0.56644222214404893</v>
      </c>
      <c r="I240" s="324">
        <f>IF(I$110=0,0,I$110/CHI_fec!I$110)</f>
        <v>0.56671492393122036</v>
      </c>
      <c r="J240" s="324">
        <f>IF(J$110=0,0,J$110/CHI_fec!J$110)</f>
        <v>0.57000852767738674</v>
      </c>
      <c r="K240" s="324">
        <f>IF(K$110=0,0,K$110/CHI_fec!K$110)</f>
        <v>0.56187393100525274</v>
      </c>
      <c r="L240" s="324">
        <f>IF(L$110=0,0,L$110/CHI_fec!L$110)</f>
        <v>0.58853583540737509</v>
      </c>
      <c r="M240" s="324">
        <f>IF(M$110=0,0,M$110/CHI_fec!M$110)</f>
        <v>0.58193849767843731</v>
      </c>
      <c r="N240" s="324">
        <f>IF(N$110=0,0,N$110/CHI_fec!N$110)</f>
        <v>0.58686037398169832</v>
      </c>
      <c r="O240" s="324">
        <f>IF(O$110=0,0,O$110/CHI_fec!O$110)</f>
        <v>0.5807955421124591</v>
      </c>
      <c r="P240" s="324">
        <f>IF(P$110=0,0,P$110/CHI_fec!P$110)</f>
        <v>0.57279293689164112</v>
      </c>
      <c r="Q240" s="324">
        <f>IF(Q$110=0,0,Q$110/CHI_fec!Q$110)</f>
        <v>0.56623002129677991</v>
      </c>
      <c r="R240" s="324">
        <f>IF(R$110=0,0,R$110/CHI_fec!R$110)</f>
        <v>0.55640378716064043</v>
      </c>
      <c r="S240" s="324">
        <f>IF(S$110=0,0,S$110/CHI_fec!S$110)</f>
        <v>0.55478157678685758</v>
      </c>
      <c r="T240" s="324">
        <f>IF(T$110=0,0,T$110/CHI_fec!T$110)</f>
        <v>0.56183211895366558</v>
      </c>
      <c r="U240" s="324">
        <f>IF(U$110=0,0,U$110/CHI_fec!U$110)</f>
        <v>0.57620776335371526</v>
      </c>
      <c r="V240" s="324">
        <f>IF(V$110=0,0,V$110/CHI_fec!V$110)</f>
        <v>0.59476821203377384</v>
      </c>
      <c r="W240" s="324">
        <f>IF(W$110=0,0,W$110/CHI_fec!W$110)</f>
        <v>0.61745176466362761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0.42373555946500258</v>
      </c>
      <c r="C241" s="307">
        <f>IF(C$111=0,0,C$111/CHI_fec!C$111)</f>
        <v>0.42462553833177685</v>
      </c>
      <c r="D241" s="307">
        <f>IF(D$111=0,0,D$111/CHI_fec!D$111)</f>
        <v>0.42739426838786393</v>
      </c>
      <c r="E241" s="307">
        <f>IF(E$111=0,0,E$111/CHI_fec!E$111)</f>
        <v>0.42739426838786382</v>
      </c>
      <c r="F241" s="307">
        <f>IF(F$111=0,0,F$111/CHI_fec!F$111)</f>
        <v>0.42739426838786387</v>
      </c>
      <c r="G241" s="307">
        <f>IF(G$111=0,0,G$111/CHI_fec!G$111)</f>
        <v>0.42739426838786393</v>
      </c>
      <c r="H241" s="307">
        <f>IF(H$111=0,0,H$111/CHI_fec!H$111)</f>
        <v>0.42739426838786387</v>
      </c>
      <c r="I241" s="307">
        <f>IF(I$111=0,0,I$111/CHI_fec!I$111)</f>
        <v>0.42739426838786398</v>
      </c>
      <c r="J241" s="307">
        <f>IF(J$111=0,0,J$111/CHI_fec!J$111)</f>
        <v>0.42739426838786398</v>
      </c>
      <c r="K241" s="307">
        <f>IF(K$111=0,0,K$111/CHI_fec!K$111)</f>
        <v>0.42739426838786387</v>
      </c>
      <c r="L241" s="307">
        <f>IF(L$111=0,0,L$111/CHI_fec!L$111)</f>
        <v>0.43965484154907747</v>
      </c>
      <c r="M241" s="307">
        <f>IF(M$111=0,0,M$111/CHI_fec!M$111)</f>
        <v>0.44326619859364375</v>
      </c>
      <c r="N241" s="307">
        <f>IF(N$111=0,0,N$111/CHI_fec!N$111)</f>
        <v>0.4432661985936438</v>
      </c>
      <c r="O241" s="307">
        <f>IF(O$111=0,0,O$111/CHI_fec!O$111)</f>
        <v>0.44326619859364386</v>
      </c>
      <c r="P241" s="307">
        <f>IF(P$111=0,0,P$111/CHI_fec!P$111)</f>
        <v>0.44326619859364386</v>
      </c>
      <c r="Q241" s="307">
        <f>IF(Q$111=0,0,Q$111/CHI_fec!Q$111)</f>
        <v>0.44326619859364375</v>
      </c>
      <c r="R241" s="307">
        <f>IF(R$111=0,0,R$111/CHI_fec!R$111)</f>
        <v>0.44326619859364386</v>
      </c>
      <c r="S241" s="307">
        <f>IF(S$111=0,0,S$111/CHI_fec!S$111)</f>
        <v>0.44326619859364369</v>
      </c>
      <c r="T241" s="307">
        <f>IF(T$111=0,0,T$111/CHI_fec!T$111)</f>
        <v>0.4432661985936438</v>
      </c>
      <c r="U241" s="307">
        <f>IF(U$111=0,0,U$111/CHI_fec!U$111)</f>
        <v>0.45393957873427937</v>
      </c>
      <c r="V241" s="307">
        <f>IF(V$111=0,0,V$111/CHI_fec!V$111)</f>
        <v>0.46354562086085133</v>
      </c>
      <c r="W241" s="307">
        <f>IF(W$111=0,0,W$111/CHI_fec!W$111)</f>
        <v>0.4721910587747663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0.11419390101351548</v>
      </c>
      <c r="C242" s="308">
        <f>IF(C$112=0,0,C$112/CHI_fec!C$112)</f>
        <v>0.11443374436946335</v>
      </c>
      <c r="D242" s="308">
        <f>IF(D$112=0,0,D$112/CHI_fec!D$112)</f>
        <v>0.11517989861329687</v>
      </c>
      <c r="E242" s="308">
        <f>IF(E$112=0,0,E$112/CHI_fec!E$112)</f>
        <v>0.11517989861329683</v>
      </c>
      <c r="F242" s="308">
        <f>IF(F$112=0,0,F$112/CHI_fec!F$112)</f>
        <v>0.11517989861329686</v>
      </c>
      <c r="G242" s="308">
        <f>IF(G$112=0,0,G$112/CHI_fec!G$112)</f>
        <v>0.11517989861329682</v>
      </c>
      <c r="H242" s="308">
        <f>IF(H$112=0,0,H$112/CHI_fec!H$112)</f>
        <v>0.11517989861329683</v>
      </c>
      <c r="I242" s="308">
        <f>IF(I$112=0,0,I$112/CHI_fec!I$112)</f>
        <v>0.11517989861329681</v>
      </c>
      <c r="J242" s="308">
        <f>IF(J$112=0,0,J$112/CHI_fec!J$112)</f>
        <v>0.11517989861329683</v>
      </c>
      <c r="K242" s="308">
        <f>IF(K$112=0,0,K$112/CHI_fec!K$112)</f>
        <v>0.11517989861329683</v>
      </c>
      <c r="L242" s="308">
        <f>IF(L$112=0,0,L$112/CHI_fec!L$112)</f>
        <v>0.11945727771525526</v>
      </c>
      <c r="M242" s="308">
        <f>IF(M$112=0,0,M$112/CHI_fec!M$112)</f>
        <v>0.11945727771525523</v>
      </c>
      <c r="N242" s="308">
        <f>IF(N$112=0,0,N$112/CHI_fec!N$112)</f>
        <v>0.11945727771525524</v>
      </c>
      <c r="O242" s="308">
        <f>IF(O$112=0,0,O$112/CHI_fec!O$112)</f>
        <v>0.11945727771525523</v>
      </c>
      <c r="P242" s="308">
        <f>IF(P$112=0,0,P$112/CHI_fec!P$112)</f>
        <v>0.11945727771525524</v>
      </c>
      <c r="Q242" s="308">
        <f>IF(Q$112=0,0,Q$112/CHI_fec!Q$112)</f>
        <v>0.11945727771525523</v>
      </c>
      <c r="R242" s="308">
        <f>IF(R$112=0,0,R$112/CHI_fec!R$112)</f>
        <v>0.11945727771525526</v>
      </c>
      <c r="S242" s="308">
        <f>IF(S$112=0,0,S$112/CHI_fec!S$112)</f>
        <v>0.11945727771525524</v>
      </c>
      <c r="T242" s="308">
        <f>IF(T$112=0,0,T$112/CHI_fec!T$112)</f>
        <v>0.11945727771525524</v>
      </c>
      <c r="U242" s="308">
        <f>IF(U$112=0,0,U$112/CHI_fec!U$112)</f>
        <v>0.12428693609898715</v>
      </c>
      <c r="V242" s="308">
        <f>IF(V$112=0,0,V$112/CHI_fec!V$112)</f>
        <v>0.12689982549772222</v>
      </c>
      <c r="W242" s="308">
        <f>IF(W$112=0,0,W$112/CHI_fec!W$112)</f>
        <v>0.13098522910320742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0.59908777708651917</v>
      </c>
      <c r="C243" s="308">
        <f>IF(C$113=0,0,C$113/CHI_fec!C$113)</f>
        <v>0.60034605114221318</v>
      </c>
      <c r="D243" s="308">
        <f>IF(D$113=0,0,D$113/CHI_fec!D$113)</f>
        <v>0.60426054993185496</v>
      </c>
      <c r="E243" s="308">
        <f>IF(E$113=0,0,E$113/CHI_fec!E$113)</f>
        <v>0.60426054993185474</v>
      </c>
      <c r="F243" s="308">
        <f>IF(F$113=0,0,F$113/CHI_fec!F$113)</f>
        <v>0.60426054993185463</v>
      </c>
      <c r="G243" s="308">
        <f>IF(G$113=0,0,G$113/CHI_fec!G$113)</f>
        <v>0.60426054993185474</v>
      </c>
      <c r="H243" s="308">
        <f>IF(H$113=0,0,H$113/CHI_fec!H$113)</f>
        <v>0.60426054993185485</v>
      </c>
      <c r="I243" s="308">
        <f>IF(I$113=0,0,I$113/CHI_fec!I$113)</f>
        <v>0.60426054993185485</v>
      </c>
      <c r="J243" s="308">
        <f>IF(J$113=0,0,J$113/CHI_fec!J$113)</f>
        <v>0.60426054993185474</v>
      </c>
      <c r="K243" s="308">
        <f>IF(K$113=0,0,K$113/CHI_fec!K$113)</f>
        <v>0.60426054993185485</v>
      </c>
      <c r="L243" s="308">
        <f>IF(L$113=0,0,L$113/CHI_fec!L$113)</f>
        <v>0.62045049685440234</v>
      </c>
      <c r="M243" s="308">
        <f>IF(M$113=0,0,M$113/CHI_fec!M$113)</f>
        <v>0.62670067602620116</v>
      </c>
      <c r="N243" s="308">
        <f>IF(N$113=0,0,N$113/CHI_fec!N$113)</f>
        <v>0.62670067602620116</v>
      </c>
      <c r="O243" s="308">
        <f>IF(O$113=0,0,O$113/CHI_fec!O$113)</f>
        <v>0.62670067602620128</v>
      </c>
      <c r="P243" s="308">
        <f>IF(P$113=0,0,P$113/CHI_fec!P$113)</f>
        <v>0.62670067602620116</v>
      </c>
      <c r="Q243" s="308">
        <f>IF(Q$113=0,0,Q$113/CHI_fec!Q$113)</f>
        <v>0.62670067602620116</v>
      </c>
      <c r="R243" s="308">
        <f>IF(R$113=0,0,R$113/CHI_fec!R$113)</f>
        <v>0.62670067602620105</v>
      </c>
      <c r="S243" s="308">
        <f>IF(S$113=0,0,S$113/CHI_fec!S$113)</f>
        <v>0.62670067602620116</v>
      </c>
      <c r="T243" s="308">
        <f>IF(T$113=0,0,T$113/CHI_fec!T$113)</f>
        <v>0.62670067602620116</v>
      </c>
      <c r="U243" s="308">
        <f>IF(U$113=0,0,U$113/CHI_fec!U$113)</f>
        <v>0.64064661033931403</v>
      </c>
      <c r="V243" s="308">
        <f>IF(V$113=0,0,V$113/CHI_fec!V$113)</f>
        <v>0.65319795122111568</v>
      </c>
      <c r="W243" s="308">
        <f>IF(W$113=0,0,W$113/CHI_fec!W$113)</f>
        <v>0.66449415801473721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0.45120272343229328</v>
      </c>
      <c r="C244" s="308">
        <f>IF(C$114=0,0,C$114/CHI_fec!C$114)</f>
        <v>0.45215039204191571</v>
      </c>
      <c r="D244" s="308">
        <f>IF(D$114=0,0,D$114/CHI_fec!D$114)</f>
        <v>0.45509859526406837</v>
      </c>
      <c r="E244" s="308">
        <f>IF(E$114=0,0,E$114/CHI_fec!E$114)</f>
        <v>0.45509859526406826</v>
      </c>
      <c r="F244" s="308">
        <f>IF(F$114=0,0,F$114/CHI_fec!F$114)</f>
        <v>0.45509859526406832</v>
      </c>
      <c r="G244" s="308">
        <f>IF(G$114=0,0,G$114/CHI_fec!G$114)</f>
        <v>0.45509859526406832</v>
      </c>
      <c r="H244" s="308">
        <f>IF(H$114=0,0,H$114/CHI_fec!H$114)</f>
        <v>0.45509859526406821</v>
      </c>
      <c r="I244" s="308">
        <f>IF(I$114=0,0,I$114/CHI_fec!I$114)</f>
        <v>0.45509859526406826</v>
      </c>
      <c r="J244" s="308">
        <f>IF(J$114=0,0,J$114/CHI_fec!J$114)</f>
        <v>0.45509859526406826</v>
      </c>
      <c r="K244" s="308">
        <f>IF(K$114=0,0,K$114/CHI_fec!K$114)</f>
        <v>0.45509859526406859</v>
      </c>
      <c r="L244" s="308">
        <f>IF(L$114=0,0,L$114/CHI_fec!L$114)</f>
        <v>0.4719993673966153</v>
      </c>
      <c r="M244" s="308">
        <f>IF(M$114=0,0,M$114/CHI_fec!M$114)</f>
        <v>0.47199936739661497</v>
      </c>
      <c r="N244" s="308">
        <f>IF(N$114=0,0,N$114/CHI_fec!N$114)</f>
        <v>0.47199936739661491</v>
      </c>
      <c r="O244" s="308">
        <f>IF(O$114=0,0,O$114/CHI_fec!O$114)</f>
        <v>0.47199936739661491</v>
      </c>
      <c r="P244" s="308">
        <f>IF(P$114=0,0,P$114/CHI_fec!P$114)</f>
        <v>0.4719993673966148</v>
      </c>
      <c r="Q244" s="308">
        <f>IF(Q$114=0,0,Q$114/CHI_fec!Q$114)</f>
        <v>0.47199936739661491</v>
      </c>
      <c r="R244" s="308">
        <f>IF(R$114=0,0,R$114/CHI_fec!R$114)</f>
        <v>0.4719993673966148</v>
      </c>
      <c r="S244" s="308">
        <f>IF(S$114=0,0,S$114/CHI_fec!S$114)</f>
        <v>0.47199936739661508</v>
      </c>
      <c r="T244" s="308">
        <f>IF(T$114=0,0,T$114/CHI_fec!T$114)</f>
        <v>0.47199936739661497</v>
      </c>
      <c r="U244" s="308">
        <f>IF(U$114=0,0,U$114/CHI_fec!U$114)</f>
        <v>0.4899516485821821</v>
      </c>
      <c r="V244" s="308">
        <f>IF(V$114=0,0,V$114/CHI_fec!V$114)</f>
        <v>0.50140634797018013</v>
      </c>
      <c r="W244" s="308">
        <f>IF(W$114=0,0,W$114/CHI_fec!W$114)</f>
        <v>0.51641793109839085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0.74242272547356447</v>
      </c>
      <c r="C245" s="309">
        <f>IF(C$115=0,0,C$115/CHI_fec!C$115)</f>
        <v>0.74500331358271354</v>
      </c>
      <c r="D245" s="309">
        <f>IF(D$115=0,0,D$115/CHI_fec!D$115)</f>
        <v>0.74820864995182779</v>
      </c>
      <c r="E245" s="309">
        <f>IF(E$115=0,0,E$115/CHI_fec!E$115)</f>
        <v>0.74776313743810641</v>
      </c>
      <c r="F245" s="309">
        <f>IF(F$115=0,0,F$115/CHI_fec!F$115)</f>
        <v>0.74346721880743738</v>
      </c>
      <c r="G245" s="309">
        <f>IF(G$115=0,0,G$115/CHI_fec!G$115)</f>
        <v>0.74594111358344528</v>
      </c>
      <c r="H245" s="309">
        <f>IF(H$115=0,0,H$115/CHI_fec!H$115)</f>
        <v>0.74472137762157786</v>
      </c>
      <c r="I245" s="309">
        <f>IF(I$115=0,0,I$115/CHI_fec!I$115)</f>
        <v>0.74442324216065769</v>
      </c>
      <c r="J245" s="309">
        <f>IF(J$115=0,0,J$115/CHI_fec!J$115)</f>
        <v>0.75011681525757434</v>
      </c>
      <c r="K245" s="309">
        <f>IF(K$115=0,0,K$115/CHI_fec!K$115)</f>
        <v>0.74448968352296108</v>
      </c>
      <c r="L245" s="309">
        <f>IF(L$115=0,0,L$115/CHI_fec!L$115)</f>
        <v>0.77472985851697718</v>
      </c>
      <c r="M245" s="309">
        <f>IF(M$115=0,0,M$115/CHI_fec!M$115)</f>
        <v>0.77477910530565341</v>
      </c>
      <c r="N245" s="309">
        <f>IF(N$115=0,0,N$115/CHI_fec!N$115)</f>
        <v>0.77490267967300241</v>
      </c>
      <c r="O245" s="309">
        <f>IF(O$115=0,0,O$115/CHI_fec!O$115)</f>
        <v>0.77563138009333588</v>
      </c>
      <c r="P245" s="309">
        <f>IF(P$115=0,0,P$115/CHI_fec!P$115)</f>
        <v>0.76752530829946219</v>
      </c>
      <c r="Q245" s="309">
        <f>IF(Q$115=0,0,Q$115/CHI_fec!Q$115)</f>
        <v>0.76360489146930721</v>
      </c>
      <c r="R245" s="309">
        <f>IF(R$115=0,0,R$115/CHI_fec!R$115)</f>
        <v>0.77384314076861904</v>
      </c>
      <c r="S245" s="309">
        <f>IF(S$115=0,0,S$115/CHI_fec!S$115)</f>
        <v>0.77856050434548796</v>
      </c>
      <c r="T245" s="309">
        <f>IF(T$115=0,0,T$115/CHI_fec!T$115)</f>
        <v>0.77722052363363714</v>
      </c>
      <c r="U245" s="309">
        <f>IF(U$115=0,0,U$115/CHI_fec!U$115)</f>
        <v>0.81028389914256416</v>
      </c>
      <c r="V245" s="309">
        <f>IF(V$115=0,0,V$115/CHI_fec!V$115)</f>
        <v>0.81249797490435338</v>
      </c>
      <c r="W245" s="309">
        <f>IF(W$115=0,0,W$115/CHI_fec!W$115)</f>
        <v>0.87576641965922519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0.60295276501145845</v>
      </c>
      <c r="C246" s="310">
        <f>IF(C$121=0,0,C$121/CHI_fec!C$121)</f>
        <v>0.59854424669930661</v>
      </c>
      <c r="D246" s="310">
        <f>IF(D$121=0,0,D$121/CHI_fec!D$121)</f>
        <v>0.60800689032290089</v>
      </c>
      <c r="E246" s="310">
        <f>IF(E$121=0,0,E$121/CHI_fec!E$121)</f>
        <v>0.60033555742975486</v>
      </c>
      <c r="F246" s="310">
        <f>IF(F$121=0,0,F$121/CHI_fec!F$121)</f>
        <v>0.60400608420663815</v>
      </c>
      <c r="G246" s="310">
        <f>IF(G$121=0,0,G$121/CHI_fec!G$121)</f>
        <v>0.62708887263972668</v>
      </c>
      <c r="H246" s="310">
        <f>IF(H$121=0,0,H$121/CHI_fec!H$121)</f>
        <v>0.6317223318159263</v>
      </c>
      <c r="I246" s="310">
        <f>IF(I$121=0,0,I$121/CHI_fec!I$121)</f>
        <v>0.63546333799955501</v>
      </c>
      <c r="J246" s="310">
        <f>IF(J$121=0,0,J$121/CHI_fec!J$121)</f>
        <v>0.6289493922327074</v>
      </c>
      <c r="K246" s="310">
        <f>IF(K$121=0,0,K$121/CHI_fec!K$121)</f>
        <v>0.62951169399025586</v>
      </c>
      <c r="L246" s="310">
        <f>IF(L$121=0,0,L$121/CHI_fec!L$121)</f>
        <v>0.65226013659649196</v>
      </c>
      <c r="M246" s="310">
        <f>IF(M$121=0,0,M$121/CHI_fec!M$121)</f>
        <v>0.65226739851156079</v>
      </c>
      <c r="N246" s="310">
        <f>IF(N$121=0,0,N$121/CHI_fec!N$121)</f>
        <v>0.65543821466613872</v>
      </c>
      <c r="O246" s="310">
        <f>IF(O$121=0,0,O$121/CHI_fec!O$121)</f>
        <v>0.65704138661424771</v>
      </c>
      <c r="P246" s="310">
        <f>IF(P$121=0,0,P$121/CHI_fec!P$121)</f>
        <v>0.66555897694373112</v>
      </c>
      <c r="Q246" s="310">
        <f>IF(Q$121=0,0,Q$121/CHI_fec!Q$121)</f>
        <v>0.66388298588123307</v>
      </c>
      <c r="R246" s="310">
        <f>IF(R$121=0,0,R$121/CHI_fec!R$121)</f>
        <v>0.65792623086318247</v>
      </c>
      <c r="S246" s="310">
        <f>IF(S$121=0,0,S$121/CHI_fec!S$121)</f>
        <v>0.64622199651766632</v>
      </c>
      <c r="T246" s="310">
        <f>IF(T$121=0,0,T$121/CHI_fec!T$121)</f>
        <v>0.64986595969362881</v>
      </c>
      <c r="U246" s="310">
        <f>IF(U$121=0,0,U$121/CHI_fec!U$121)</f>
        <v>0.68478438714939627</v>
      </c>
      <c r="V246" s="310">
        <f>IF(V$121=0,0,V$121/CHI_fec!V$121)</f>
        <v>0.72790760626850359</v>
      </c>
      <c r="W246" s="310">
        <f>IF(W$121=0,0,W$121/CHI_fec!W$121)</f>
        <v>0.75017234099902741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0.46115403091657353</v>
      </c>
      <c r="C247" s="310">
        <f>IF(C$134=0,0,C$134/CHI_fec!C$134)</f>
        <v>0.4655079437752635</v>
      </c>
      <c r="D247" s="310">
        <f>IF(D$134=0,0,D$134/CHI_fec!D$134)</f>
        <v>0.46307320713576605</v>
      </c>
      <c r="E247" s="310">
        <f>IF(E$134=0,0,E$134/CHI_fec!E$134)</f>
        <v>0.45367331623173529</v>
      </c>
      <c r="F247" s="310">
        <f>IF(F$134=0,0,F$134/CHI_fec!F$134)</f>
        <v>0.43485919466703021</v>
      </c>
      <c r="G247" s="310">
        <f>IF(G$134=0,0,G$134/CHI_fec!G$134)</f>
        <v>0.4567393641371153</v>
      </c>
      <c r="H247" s="310">
        <f>IF(H$134=0,0,H$134/CHI_fec!H$134)</f>
        <v>0.45571781536696876</v>
      </c>
      <c r="I247" s="310">
        <f>IF(I$134=0,0,I$134/CHI_fec!I$134)</f>
        <v>0.45624169808108322</v>
      </c>
      <c r="J247" s="310">
        <f>IF(J$134=0,0,J$134/CHI_fec!J$134)</f>
        <v>0.47715238597562915</v>
      </c>
      <c r="K247" s="310">
        <f>IF(K$134=0,0,K$134/CHI_fec!K$134)</f>
        <v>0.45065337716503828</v>
      </c>
      <c r="L247" s="310">
        <f>IF(L$134=0,0,L$134/CHI_fec!L$134)</f>
        <v>0.48142440355821314</v>
      </c>
      <c r="M247" s="310">
        <f>IF(M$134=0,0,M$134/CHI_fec!M$134)</f>
        <v>0.48080036873711202</v>
      </c>
      <c r="N247" s="310">
        <f>IF(N$134=0,0,N$134/CHI_fec!N$134)</f>
        <v>0.4825930341584993</v>
      </c>
      <c r="O247" s="310">
        <f>IF(O$134=0,0,O$134/CHI_fec!O$134)</f>
        <v>0.48673840967492266</v>
      </c>
      <c r="P247" s="310">
        <f>IF(P$134=0,0,P$134/CHI_fec!P$134)</f>
        <v>0.46578701189691912</v>
      </c>
      <c r="Q247" s="310">
        <f>IF(Q$134=0,0,Q$134/CHI_fec!Q$134)</f>
        <v>0.45688596275969728</v>
      </c>
      <c r="R247" s="310">
        <f>IF(R$134=0,0,R$134/CHI_fec!R$134)</f>
        <v>0.48211250705253905</v>
      </c>
      <c r="S247" s="310">
        <f>IF(S$134=0,0,S$134/CHI_fec!S$134)</f>
        <v>0.5013907385015105</v>
      </c>
      <c r="T247" s="310">
        <f>IF(T$134=0,0,T$134/CHI_fec!T$134)</f>
        <v>0.49355490690284232</v>
      </c>
      <c r="U247" s="310">
        <f>IF(U$134=0,0,U$134/CHI_fec!U$134)</f>
        <v>0.5097996630236199</v>
      </c>
      <c r="V247" s="310">
        <f>IF(V$134=0,0,V$134/CHI_fec!V$134)</f>
        <v>0.48114810259780566</v>
      </c>
      <c r="W247" s="310">
        <f>IF(W$134=0,0,W$134/CHI_fec!W$134)</f>
        <v>0.50779218089392009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0.81968128000871376</v>
      </c>
      <c r="C248" s="310">
        <f>IF(C$142=0,0,C$142/CHI_fec!C$142)</f>
        <v>0.82348971901462631</v>
      </c>
      <c r="D248" s="310">
        <f>IF(D$142=0,0,D$142/CHI_fec!D$142)</f>
        <v>0.82424544712840919</v>
      </c>
      <c r="E248" s="310">
        <f>IF(E$142=0,0,E$142/CHI_fec!E$142)</f>
        <v>0.82364309325900764</v>
      </c>
      <c r="F248" s="310">
        <f>IF(F$142=0,0,F$142/CHI_fec!F$142)</f>
        <v>0.80876549101555539</v>
      </c>
      <c r="G248" s="310">
        <f>IF(G$142=0,0,G$142/CHI_fec!G$142)</f>
        <v>0.81709398662844268</v>
      </c>
      <c r="H248" s="310">
        <f>IF(H$142=0,0,H$142/CHI_fec!H$142)</f>
        <v>0.81516796690030591</v>
      </c>
      <c r="I248" s="310">
        <f>IF(I$142=0,0,I$142/CHI_fec!I$142)</f>
        <v>0.81448749490652395</v>
      </c>
      <c r="J248" s="310">
        <f>IF(J$142=0,0,J$142/CHI_fec!J$142)</f>
        <v>0.83536614187499825</v>
      </c>
      <c r="K248" s="310">
        <f>IF(K$142=0,0,K$142/CHI_fec!K$142)</f>
        <v>0.81383967678586155</v>
      </c>
      <c r="L248" s="310">
        <f>IF(L$142=0,0,L$142/CHI_fec!L$142)</f>
        <v>0.85507889654211899</v>
      </c>
      <c r="M248" s="310">
        <f>IF(M$142=0,0,M$142/CHI_fec!M$142)</f>
        <v>0.85492633320403977</v>
      </c>
      <c r="N248" s="310">
        <f>IF(N$142=0,0,N$142/CHI_fec!N$142)</f>
        <v>0.85611446515503353</v>
      </c>
      <c r="O248" s="310">
        <f>IF(O$142=0,0,O$142/CHI_fec!O$142)</f>
        <v>0.858818842809009</v>
      </c>
      <c r="P248" s="310">
        <f>IF(P$142=0,0,P$142/CHI_fec!P$142)</f>
        <v>0.83352452023409807</v>
      </c>
      <c r="Q248" s="310">
        <f>IF(Q$142=0,0,Q$142/CHI_fec!Q$142)</f>
        <v>0.82123885634201987</v>
      </c>
      <c r="R248" s="310">
        <f>IF(R$142=0,0,R$142/CHI_fec!R$142)</f>
        <v>0.84958393566589829</v>
      </c>
      <c r="S248" s="310">
        <f>IF(S$142=0,0,S$142/CHI_fec!S$142)</f>
        <v>0.86690925570358768</v>
      </c>
      <c r="T248" s="310">
        <f>IF(T$142=0,0,T$142/CHI_fec!T$142)</f>
        <v>0.86044309214726811</v>
      </c>
      <c r="U248" s="310">
        <f>IF(U$142=0,0,U$142/CHI_fec!U$142)</f>
        <v>0.89484052344558562</v>
      </c>
      <c r="V248" s="310">
        <f>IF(V$142=0,0,V$142/CHI_fec!V$142)</f>
        <v>0.85905350894400279</v>
      </c>
      <c r="W248" s="310">
        <f>IF(W$142=0,0,W$142/CHI_fec!W$142)</f>
        <v>0.9072706874102332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0.62333136013896484</v>
      </c>
      <c r="C249" s="311">
        <f>IF(C$156=0,0,C$156/CHI_fec!C$156)</f>
        <v>0.62464055339671687</v>
      </c>
      <c r="D249" s="311">
        <f>IF(D$156=0,0,D$156/CHI_fec!D$156)</f>
        <v>0.62871346215589086</v>
      </c>
      <c r="E249" s="311">
        <f>IF(E$156=0,0,E$156/CHI_fec!E$156)</f>
        <v>0.62871346215589063</v>
      </c>
      <c r="F249" s="311">
        <f>IF(F$156=0,0,F$156/CHI_fec!F$156)</f>
        <v>0.62871346215589052</v>
      </c>
      <c r="G249" s="311">
        <f>IF(G$156=0,0,G$156/CHI_fec!G$156)</f>
        <v>0.62871346215589063</v>
      </c>
      <c r="H249" s="311">
        <f>IF(H$156=0,0,H$156/CHI_fec!H$156)</f>
        <v>0.62871346215589075</v>
      </c>
      <c r="I249" s="311">
        <f>IF(I$156=0,0,I$156/CHI_fec!I$156)</f>
        <v>0.62871346215589075</v>
      </c>
      <c r="J249" s="311">
        <f>IF(J$156=0,0,J$156/CHI_fec!J$156)</f>
        <v>0.62871346215589063</v>
      </c>
      <c r="K249" s="311">
        <f>IF(K$156=0,0,K$156/CHI_fec!K$156)</f>
        <v>0.62871346215589063</v>
      </c>
      <c r="L249" s="311">
        <f>IF(L$156=0,0,L$156/CHI_fec!L$156)</f>
        <v>0.64492961594030174</v>
      </c>
      <c r="M249" s="311">
        <f>IF(M$156=0,0,M$156/CHI_fec!M$156)</f>
        <v>0.65206168399427189</v>
      </c>
      <c r="N249" s="311">
        <f>IF(N$156=0,0,N$156/CHI_fec!N$156)</f>
        <v>0.652061683994272</v>
      </c>
      <c r="O249" s="311">
        <f>IF(O$156=0,0,O$156/CHI_fec!O$156)</f>
        <v>0.65206168399427189</v>
      </c>
      <c r="P249" s="311">
        <f>IF(P$156=0,0,P$156/CHI_fec!P$156)</f>
        <v>0.65206168399427211</v>
      </c>
      <c r="Q249" s="311">
        <f>IF(Q$156=0,0,Q$156/CHI_fec!Q$156)</f>
        <v>0.65206168399427233</v>
      </c>
      <c r="R249" s="311">
        <f>IF(R$156=0,0,R$156/CHI_fec!R$156)</f>
        <v>0.65206168399427189</v>
      </c>
      <c r="S249" s="311">
        <f>IF(S$156=0,0,S$156/CHI_fec!S$156)</f>
        <v>0.65206168399427189</v>
      </c>
      <c r="T249" s="311">
        <f>IF(T$156=0,0,T$156/CHI_fec!T$156)</f>
        <v>0.65206168399427189</v>
      </c>
      <c r="U249" s="311">
        <f>IF(U$156=0,0,U$156/CHI_fec!U$156)</f>
        <v>0.66594301559484459</v>
      </c>
      <c r="V249" s="311">
        <f>IF(V$156=0,0,V$156/CHI_fec!V$156)</f>
        <v>0.67843621403536003</v>
      </c>
      <c r="W249" s="311">
        <f>IF(W$156=0,0,W$156/CHI_fec!W$156)</f>
        <v>0.68968009263182417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SE: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1025.1023097835575</v>
      </c>
      <c r="C5" s="225">
        <f t="shared" si="0"/>
        <v>1031.6781309212902</v>
      </c>
      <c r="D5" s="225">
        <f t="shared" si="0"/>
        <v>1079.2337789570086</v>
      </c>
      <c r="E5" s="225">
        <f t="shared" si="0"/>
        <v>1211.9634894529786</v>
      </c>
      <c r="F5" s="225">
        <f t="shared" si="0"/>
        <v>1451.5908065074386</v>
      </c>
      <c r="G5" s="225">
        <f t="shared" si="0"/>
        <v>1257.5747151979176</v>
      </c>
      <c r="H5" s="225">
        <f t="shared" si="0"/>
        <v>1241.4495374689891</v>
      </c>
      <c r="I5" s="225">
        <f t="shared" si="0"/>
        <v>1201.0444206293166</v>
      </c>
      <c r="J5" s="225">
        <f t="shared" si="0"/>
        <v>1007.722641377597</v>
      </c>
      <c r="K5" s="225">
        <f t="shared" si="0"/>
        <v>970.2771103657318</v>
      </c>
      <c r="L5" s="225">
        <f t="shared" si="0"/>
        <v>1097.1148480779425</v>
      </c>
      <c r="M5" s="225">
        <f t="shared" si="0"/>
        <v>1042.8729361023834</v>
      </c>
      <c r="N5" s="225">
        <f t="shared" si="0"/>
        <v>1011.0675619073131</v>
      </c>
      <c r="O5" s="225">
        <f t="shared" si="0"/>
        <v>1128.7154300880736</v>
      </c>
      <c r="P5" s="225">
        <f t="shared" si="0"/>
        <v>1197.2656020139666</v>
      </c>
      <c r="Q5" s="225">
        <f t="shared" si="0"/>
        <v>1187.6055089645815</v>
      </c>
      <c r="R5" s="225">
        <f t="shared" si="0"/>
        <v>1189.4170654178465</v>
      </c>
      <c r="S5" s="225">
        <f t="shared" si="0"/>
        <v>1077.6876246484417</v>
      </c>
      <c r="T5" s="225">
        <f t="shared" si="0"/>
        <v>1121.9525475197725</v>
      </c>
      <c r="U5" s="225">
        <f t="shared" si="0"/>
        <v>1158.8938988484251</v>
      </c>
      <c r="V5" s="225">
        <f t="shared" si="0"/>
        <v>788.4201676046323</v>
      </c>
      <c r="W5" s="225">
        <f t="shared" si="0"/>
        <v>1193.3651121814416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1.1646069521436679</v>
      </c>
      <c r="C10" s="262">
        <v>0.91372038141757395</v>
      </c>
      <c r="D10" s="262">
        <v>1.311796338100897</v>
      </c>
      <c r="E10" s="262">
        <v>1.882954562508409</v>
      </c>
      <c r="F10" s="262">
        <v>3.628149673444121</v>
      </c>
      <c r="G10" s="262">
        <v>2.5239225685651498</v>
      </c>
      <c r="H10" s="262">
        <v>2.7859246026591151</v>
      </c>
      <c r="I10" s="262">
        <v>2.8259495413340532</v>
      </c>
      <c r="J10" s="262">
        <v>0.98072652112353775</v>
      </c>
      <c r="K10" s="262">
        <v>2.02094910958176</v>
      </c>
      <c r="L10" s="262">
        <v>1.5206434020888551</v>
      </c>
      <c r="M10" s="262">
        <v>1.463321857062436</v>
      </c>
      <c r="N10" s="262">
        <v>1.4468397590683071</v>
      </c>
      <c r="O10" s="262">
        <v>1.3096775923611199</v>
      </c>
      <c r="P10" s="262">
        <v>3.3015873208856732</v>
      </c>
      <c r="Q10" s="262">
        <v>4.274165606028844</v>
      </c>
      <c r="R10" s="262">
        <v>1.8584262403993019</v>
      </c>
      <c r="S10" s="262">
        <v>0.67643409039328806</v>
      </c>
      <c r="T10" s="262">
        <v>0.95882081385354734</v>
      </c>
      <c r="U10" s="262">
        <v>1.1406590256192899</v>
      </c>
      <c r="V10" s="262">
        <v>3.3439021827812478</v>
      </c>
      <c r="W10" s="262">
        <v>4.1354576909213012</v>
      </c>
      <c r="DA10" s="68" t="s">
        <v>1274</v>
      </c>
    </row>
    <row r="11" spans="1:105" ht="12" customHeight="1" x14ac:dyDescent="0.25">
      <c r="A11" s="37" t="s">
        <v>160</v>
      </c>
      <c r="B11" s="228">
        <v>0.34147753387511498</v>
      </c>
      <c r="C11" s="228">
        <v>0.22197695025945829</v>
      </c>
      <c r="D11" s="228">
        <v>0.38579320067343081</v>
      </c>
      <c r="E11" s="228">
        <v>0.81185534380890023</v>
      </c>
      <c r="F11" s="228">
        <v>1.1351720517551931</v>
      </c>
      <c r="G11" s="228">
        <v>0.41695160999287978</v>
      </c>
      <c r="H11" s="228">
        <v>0.44366034051129588</v>
      </c>
      <c r="I11" s="228">
        <v>0.35721695191629871</v>
      </c>
      <c r="J11" s="228">
        <v>0.2125553496348469</v>
      </c>
      <c r="K11" s="228">
        <v>0.38020064409108312</v>
      </c>
      <c r="L11" s="228">
        <v>0.39699455130622519</v>
      </c>
      <c r="M11" s="228">
        <v>0.37404934183870842</v>
      </c>
      <c r="N11" s="228">
        <v>0.32853269349729608</v>
      </c>
      <c r="O11" s="228">
        <v>0.26979317016625931</v>
      </c>
      <c r="P11" s="228">
        <v>0.39166184509091262</v>
      </c>
      <c r="Q11" s="228">
        <v>0.40060906326678031</v>
      </c>
      <c r="R11" s="228">
        <v>0.19090710151107709</v>
      </c>
      <c r="S11" s="228">
        <v>0.11308352533280119</v>
      </c>
      <c r="T11" s="228">
        <v>0.12189836195726921</v>
      </c>
      <c r="U11" s="228">
        <v>0.13115853281722051</v>
      </c>
      <c r="V11" s="228">
        <v>0.35149334840017188</v>
      </c>
      <c r="W11" s="228">
        <v>0.34952937418646052</v>
      </c>
      <c r="DA11" s="69" t="s">
        <v>1275</v>
      </c>
    </row>
    <row r="12" spans="1:105" ht="12" customHeight="1" x14ac:dyDescent="0.25">
      <c r="A12" s="37" t="s">
        <v>162</v>
      </c>
      <c r="B12" s="228">
        <v>0.82312941826855313</v>
      </c>
      <c r="C12" s="228">
        <v>0.69174343115811565</v>
      </c>
      <c r="D12" s="228">
        <v>0.92600313742746621</v>
      </c>
      <c r="E12" s="228">
        <v>1.071099218699509</v>
      </c>
      <c r="F12" s="228">
        <v>2.4929776216889281</v>
      </c>
      <c r="G12" s="228">
        <v>2.10697095857227</v>
      </c>
      <c r="H12" s="228">
        <v>2.3422642621478191</v>
      </c>
      <c r="I12" s="228">
        <v>2.4687325894177539</v>
      </c>
      <c r="J12" s="228">
        <v>0.76817117148869085</v>
      </c>
      <c r="K12" s="228">
        <v>1.640748465490677</v>
      </c>
      <c r="L12" s="228">
        <v>1.1236488507826301</v>
      </c>
      <c r="M12" s="228">
        <v>1.0892725152237279</v>
      </c>
      <c r="N12" s="228">
        <v>1.118307065571011</v>
      </c>
      <c r="O12" s="228">
        <v>1.0398844221948611</v>
      </c>
      <c r="P12" s="228">
        <v>2.9099254757947599</v>
      </c>
      <c r="Q12" s="228">
        <v>3.873556542762064</v>
      </c>
      <c r="R12" s="228">
        <v>1.6675191388882249</v>
      </c>
      <c r="S12" s="228">
        <v>0.56335056506048686</v>
      </c>
      <c r="T12" s="228">
        <v>0.83692245189627812</v>
      </c>
      <c r="U12" s="228">
        <v>1.009500492802069</v>
      </c>
      <c r="V12" s="228">
        <v>2.992408834381076</v>
      </c>
      <c r="W12" s="228">
        <v>3.7859283167348399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232.65595323743099</v>
      </c>
      <c r="C25" s="296">
        <v>224.8981618371005</v>
      </c>
      <c r="D25" s="296">
        <v>232.23563346984349</v>
      </c>
      <c r="E25" s="296">
        <v>352.13987368405441</v>
      </c>
      <c r="F25" s="296">
        <v>449.59275250952987</v>
      </c>
      <c r="G25" s="296">
        <v>331.54959179997752</v>
      </c>
      <c r="H25" s="296">
        <v>324.10143609291941</v>
      </c>
      <c r="I25" s="296">
        <v>315.43657115143009</v>
      </c>
      <c r="J25" s="296">
        <v>237.28287764870689</v>
      </c>
      <c r="K25" s="296">
        <v>245.48900723010439</v>
      </c>
      <c r="L25" s="296">
        <v>223.04934608270199</v>
      </c>
      <c r="M25" s="296">
        <v>216.38210882010719</v>
      </c>
      <c r="N25" s="296">
        <v>212.0846637504165</v>
      </c>
      <c r="O25" s="296">
        <v>208.01307898311271</v>
      </c>
      <c r="P25" s="296">
        <v>268.7247805229274</v>
      </c>
      <c r="Q25" s="296">
        <v>292.50428555824021</v>
      </c>
      <c r="R25" s="296">
        <v>239.44545074741569</v>
      </c>
      <c r="S25" s="296">
        <v>179.87620059936151</v>
      </c>
      <c r="T25" s="296">
        <v>192.84662250225861</v>
      </c>
      <c r="U25" s="296">
        <v>185.61688776609549</v>
      </c>
      <c r="V25" s="296">
        <v>128.70084497972769</v>
      </c>
      <c r="W25" s="296">
        <v>114.8124662760074</v>
      </c>
      <c r="DA25" s="70" t="s">
        <v>1280</v>
      </c>
    </row>
    <row r="26" spans="1:105" ht="12" customHeight="1" x14ac:dyDescent="0.25">
      <c r="A26" s="46" t="s">
        <v>30</v>
      </c>
      <c r="B26" s="231">
        <v>6.6707102961564289</v>
      </c>
      <c r="C26" s="231">
        <v>22.030460263838471</v>
      </c>
      <c r="D26" s="231">
        <v>16.477669604098729</v>
      </c>
      <c r="E26" s="231">
        <v>25.510311785619859</v>
      </c>
      <c r="F26" s="231">
        <v>21.444646726609189</v>
      </c>
      <c r="G26" s="231">
        <v>14.597057032009671</v>
      </c>
      <c r="H26" s="231">
        <v>18.393578103262868</v>
      </c>
      <c r="I26" s="231">
        <v>13.49624411517793</v>
      </c>
      <c r="J26" s="231">
        <v>17.764405352575871</v>
      </c>
      <c r="K26" s="231">
        <v>18.357733684716859</v>
      </c>
      <c r="L26" s="231">
        <v>15.547058946421579</v>
      </c>
      <c r="M26" s="231">
        <v>17.088761964917222</v>
      </c>
      <c r="N26" s="231">
        <v>12.410483770181109</v>
      </c>
      <c r="O26" s="231">
        <v>15.741668566456459</v>
      </c>
      <c r="P26" s="231">
        <v>10.54970604901831</v>
      </c>
      <c r="Q26" s="231">
        <v>6.4896249638897094</v>
      </c>
      <c r="R26" s="231">
        <v>6.2973169160941236</v>
      </c>
      <c r="S26" s="231">
        <v>7.6346315787063261</v>
      </c>
      <c r="T26" s="231">
        <v>7.2299700865062642</v>
      </c>
      <c r="U26" s="231">
        <v>7.265811628011976</v>
      </c>
      <c r="V26" s="231">
        <v>4.8926756543860881</v>
      </c>
      <c r="W26" s="231">
        <v>1.6334456998440281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55.816305628750648</v>
      </c>
      <c r="H28" s="231">
        <v>32.183761748128148</v>
      </c>
      <c r="I28" s="231">
        <v>31.562466853297131</v>
      </c>
      <c r="J28" s="231">
        <v>44.069611680782813</v>
      </c>
      <c r="K28" s="231">
        <v>41.152338484186338</v>
      </c>
      <c r="L28" s="231">
        <v>21.174472148148521</v>
      </c>
      <c r="M28" s="231">
        <v>26.893262331830972</v>
      </c>
      <c r="N28" s="231">
        <v>26.14648063840384</v>
      </c>
      <c r="O28" s="231">
        <v>22.441875102374858</v>
      </c>
      <c r="P28" s="231">
        <v>23.79549586175148</v>
      </c>
      <c r="Q28" s="231">
        <v>40.018178162125338</v>
      </c>
      <c r="R28" s="231">
        <v>24.891281793858489</v>
      </c>
      <c r="S28" s="231">
        <v>34.062106427625267</v>
      </c>
      <c r="T28" s="231">
        <v>37.19132441628161</v>
      </c>
      <c r="U28" s="231">
        <v>42.397830755689569</v>
      </c>
      <c r="V28" s="231">
        <v>19.544136640237809</v>
      </c>
      <c r="W28" s="231">
        <v>19.072355636677791</v>
      </c>
      <c r="DA28" s="73" t="s">
        <v>1283</v>
      </c>
    </row>
    <row r="29" spans="1:105" ht="12" customHeight="1" x14ac:dyDescent="0.25">
      <c r="A29" s="46" t="s">
        <v>160</v>
      </c>
      <c r="B29" s="231">
        <v>37.138685349926718</v>
      </c>
      <c r="C29" s="231">
        <v>26.028976780797251</v>
      </c>
      <c r="D29" s="231">
        <v>38.787262063259128</v>
      </c>
      <c r="E29" s="231">
        <v>70.905387008150711</v>
      </c>
      <c r="F29" s="231">
        <v>66.376443225945749</v>
      </c>
      <c r="G29" s="231">
        <v>32.875935648526863</v>
      </c>
      <c r="H29" s="231">
        <v>35.392819088746123</v>
      </c>
      <c r="I29" s="231">
        <v>28.766561690481531</v>
      </c>
      <c r="J29" s="231">
        <v>30.4792834042461</v>
      </c>
      <c r="K29" s="231">
        <v>27.807818421864329</v>
      </c>
      <c r="L29" s="231">
        <v>40.164488597140171</v>
      </c>
      <c r="M29" s="231">
        <v>36.87952831475377</v>
      </c>
      <c r="N29" s="231">
        <v>33.367816977831339</v>
      </c>
      <c r="O29" s="231">
        <v>30.50944532820137</v>
      </c>
      <c r="P29" s="231">
        <v>25.974342956844051</v>
      </c>
      <c r="Q29" s="231">
        <v>21.22633825497223</v>
      </c>
      <c r="R29" s="231">
        <v>17.299356348613319</v>
      </c>
      <c r="S29" s="231">
        <v>17.033527460921601</v>
      </c>
      <c r="T29" s="231">
        <v>14.2691236545956</v>
      </c>
      <c r="U29" s="231">
        <v>14.233344791111209</v>
      </c>
      <c r="V29" s="231">
        <v>8.8527208531496306</v>
      </c>
      <c r="W29" s="231">
        <v>7.0265056995738089</v>
      </c>
      <c r="DA29" s="73" t="s">
        <v>1284</v>
      </c>
    </row>
    <row r="30" spans="1:105" ht="12" customHeight="1" x14ac:dyDescent="0.25">
      <c r="A30" s="46" t="s">
        <v>70</v>
      </c>
      <c r="B30" s="231">
        <v>99.13994423797233</v>
      </c>
      <c r="C30" s="231">
        <v>95.542397614614003</v>
      </c>
      <c r="D30" s="231">
        <v>83.723385053334979</v>
      </c>
      <c r="E30" s="231">
        <v>162.02293665537789</v>
      </c>
      <c r="F30" s="231">
        <v>215.25073025150169</v>
      </c>
      <c r="G30" s="231">
        <v>52.939207549005857</v>
      </c>
      <c r="H30" s="231">
        <v>48.395735962483307</v>
      </c>
      <c r="I30" s="231">
        <v>42.491590367181608</v>
      </c>
      <c r="J30" s="231">
        <v>34.591783578132713</v>
      </c>
      <c r="K30" s="231">
        <v>38.085042877716837</v>
      </c>
      <c r="L30" s="231">
        <v>32.46612737164854</v>
      </c>
      <c r="M30" s="231">
        <v>28.123343931197219</v>
      </c>
      <c r="N30" s="231">
        <v>26.575425486212819</v>
      </c>
      <c r="O30" s="231">
        <v>21.703617997885178</v>
      </c>
      <c r="P30" s="231">
        <v>15.4140757272557</v>
      </c>
      <c r="Q30" s="231">
        <v>19.529102559394889</v>
      </c>
      <c r="R30" s="231">
        <v>16.314859600316218</v>
      </c>
      <c r="S30" s="231">
        <v>10.267337031414909</v>
      </c>
      <c r="T30" s="231">
        <v>10.23219867069969</v>
      </c>
      <c r="U30" s="231">
        <v>12.135228735802791</v>
      </c>
      <c r="V30" s="231">
        <v>20.013487227448699</v>
      </c>
      <c r="W30" s="231">
        <v>10.948841348133509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6.0761717414148206</v>
      </c>
      <c r="H31" s="231">
        <v>0</v>
      </c>
      <c r="I31" s="231">
        <v>3.7691146223937023E-2</v>
      </c>
      <c r="J31" s="231">
        <v>3.8482980677615457E-2</v>
      </c>
      <c r="K31" s="231">
        <v>8.197562709147288E-2</v>
      </c>
      <c r="L31" s="231">
        <v>1.608852058338725E-2</v>
      </c>
      <c r="M31" s="231">
        <v>0</v>
      </c>
      <c r="N31" s="231">
        <v>2.2587356221667049E-3</v>
      </c>
      <c r="O31" s="231">
        <v>2.1586591165950169E-2</v>
      </c>
      <c r="P31" s="231">
        <v>9.8847936207736783E-3</v>
      </c>
      <c r="Q31" s="231">
        <v>0</v>
      </c>
      <c r="R31" s="231">
        <v>23.53768727610597</v>
      </c>
      <c r="S31" s="231">
        <v>26.022317826062419</v>
      </c>
      <c r="T31" s="231">
        <v>25.955913538519031</v>
      </c>
      <c r="U31" s="231">
        <v>3.3518207914776228E-2</v>
      </c>
      <c r="V31" s="231">
        <v>3.0935843029261952E-2</v>
      </c>
      <c r="W31" s="231">
        <v>2.3703309651058779E-2</v>
      </c>
      <c r="DA31" s="73" t="s">
        <v>1286</v>
      </c>
    </row>
    <row r="32" spans="1:105" ht="12" customHeight="1" x14ac:dyDescent="0.25">
      <c r="A32" s="46" t="s">
        <v>162</v>
      </c>
      <c r="B32" s="231">
        <v>89.522564253155323</v>
      </c>
      <c r="C32" s="231">
        <v>81.113708819037242</v>
      </c>
      <c r="D32" s="231">
        <v>93.099428139488452</v>
      </c>
      <c r="E32" s="231">
        <v>93.54708964494219</v>
      </c>
      <c r="F32" s="231">
        <v>145.77084355955779</v>
      </c>
      <c r="G32" s="231">
        <v>166.13112885814189</v>
      </c>
      <c r="H32" s="231">
        <v>186.85315706311721</v>
      </c>
      <c r="I32" s="231">
        <v>198.8062099231739</v>
      </c>
      <c r="J32" s="231">
        <v>110.1515764199664</v>
      </c>
      <c r="K32" s="231">
        <v>120.0040981345286</v>
      </c>
      <c r="L32" s="231">
        <v>113.68111049875979</v>
      </c>
      <c r="M32" s="231">
        <v>107.3972122774081</v>
      </c>
      <c r="N32" s="231">
        <v>113.5821981421652</v>
      </c>
      <c r="O32" s="231">
        <v>117.5948853970289</v>
      </c>
      <c r="P32" s="231">
        <v>192.98127513443711</v>
      </c>
      <c r="Q32" s="231">
        <v>205.241041617858</v>
      </c>
      <c r="R32" s="231">
        <v>151.10494881242761</v>
      </c>
      <c r="S32" s="231">
        <v>84.856280274630976</v>
      </c>
      <c r="T32" s="231">
        <v>97.968092135656377</v>
      </c>
      <c r="U32" s="231">
        <v>109.5511536475651</v>
      </c>
      <c r="V32" s="231">
        <v>75.366888761476176</v>
      </c>
      <c r="W32" s="231">
        <v>76.107614582127169</v>
      </c>
      <c r="DA32" s="73" t="s">
        <v>1287</v>
      </c>
    </row>
    <row r="33" spans="1:105" ht="12" customHeight="1" x14ac:dyDescent="0.25">
      <c r="A33" s="46" t="s">
        <v>36</v>
      </c>
      <c r="B33" s="231">
        <v>0.1840491002201845</v>
      </c>
      <c r="C33" s="231">
        <v>0.1826183588134874</v>
      </c>
      <c r="D33" s="231">
        <v>0.1478886096622061</v>
      </c>
      <c r="E33" s="231">
        <v>0.15414858996375791</v>
      </c>
      <c r="F33" s="231">
        <v>0.7500887459154969</v>
      </c>
      <c r="G33" s="231">
        <v>3.113785342127712</v>
      </c>
      <c r="H33" s="231">
        <v>2.882384127181818</v>
      </c>
      <c r="I33" s="231">
        <v>0.27580705589406079</v>
      </c>
      <c r="J33" s="231">
        <v>0.18773423232537051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74.479854912114973</v>
      </c>
      <c r="C36" s="263">
        <v>69.408681834271306</v>
      </c>
      <c r="D36" s="263">
        <v>79.224718958810058</v>
      </c>
      <c r="E36" s="263">
        <v>124.7258612585795</v>
      </c>
      <c r="F36" s="263">
        <v>191.0899901789488</v>
      </c>
      <c r="G36" s="263">
        <v>123.54445735265421</v>
      </c>
      <c r="H36" s="263">
        <v>120.6094625909215</v>
      </c>
      <c r="I36" s="263">
        <v>116.8172263947438</v>
      </c>
      <c r="J36" s="263">
        <v>62.160936983259667</v>
      </c>
      <c r="K36" s="263">
        <v>94.197066805886635</v>
      </c>
      <c r="L36" s="263">
        <v>73.325513694112772</v>
      </c>
      <c r="M36" s="263">
        <v>72.065496312914902</v>
      </c>
      <c r="N36" s="263">
        <v>69.108059955758819</v>
      </c>
      <c r="O36" s="263">
        <v>63.659929375671503</v>
      </c>
      <c r="P36" s="263">
        <v>109.7436610264669</v>
      </c>
      <c r="Q36" s="263">
        <v>132.1711670635234</v>
      </c>
      <c r="R36" s="263">
        <v>78.565021638910466</v>
      </c>
      <c r="S36" s="263">
        <v>42.314062257426741</v>
      </c>
      <c r="T36" s="263">
        <v>53.504106478557702</v>
      </c>
      <c r="U36" s="263">
        <v>60.165380090744357</v>
      </c>
      <c r="V36" s="263">
        <v>131.32394601988639</v>
      </c>
      <c r="W36" s="263">
        <v>137.42549330645269</v>
      </c>
      <c r="DA36" s="70" t="s">
        <v>1291</v>
      </c>
    </row>
    <row r="37" spans="1:105" ht="12" customHeight="1" x14ac:dyDescent="0.25">
      <c r="A37" s="60" t="s">
        <v>1014</v>
      </c>
      <c r="B37" s="264">
        <v>74.479854912114973</v>
      </c>
      <c r="C37" s="264">
        <v>69.408681834271306</v>
      </c>
      <c r="D37" s="264">
        <v>79.224718958810058</v>
      </c>
      <c r="E37" s="264">
        <v>124.7258612585795</v>
      </c>
      <c r="F37" s="264">
        <v>191.0899901789488</v>
      </c>
      <c r="G37" s="264">
        <v>123.54445735265421</v>
      </c>
      <c r="H37" s="264">
        <v>120.6094625909215</v>
      </c>
      <c r="I37" s="264">
        <v>116.8172263947438</v>
      </c>
      <c r="J37" s="264">
        <v>62.160936983259667</v>
      </c>
      <c r="K37" s="264">
        <v>94.197066805886635</v>
      </c>
      <c r="L37" s="264">
        <v>73.325513694112772</v>
      </c>
      <c r="M37" s="264">
        <v>72.065496312914902</v>
      </c>
      <c r="N37" s="264">
        <v>69.108059955758819</v>
      </c>
      <c r="O37" s="264">
        <v>63.659929375671503</v>
      </c>
      <c r="P37" s="264">
        <v>109.7436610264669</v>
      </c>
      <c r="Q37" s="264">
        <v>132.1711670635234</v>
      </c>
      <c r="R37" s="264">
        <v>78.565021638910466</v>
      </c>
      <c r="S37" s="264">
        <v>42.314062257426741</v>
      </c>
      <c r="T37" s="264">
        <v>53.504106478557702</v>
      </c>
      <c r="U37" s="264">
        <v>60.165380090744357</v>
      </c>
      <c r="V37" s="264">
        <v>131.32394601988639</v>
      </c>
      <c r="W37" s="264">
        <v>137.42549330645269</v>
      </c>
      <c r="DA37" s="72" t="s">
        <v>1292</v>
      </c>
    </row>
    <row r="38" spans="1:105" ht="12" customHeight="1" x14ac:dyDescent="0.25">
      <c r="A38" s="59" t="s">
        <v>30</v>
      </c>
      <c r="B38" s="232">
        <v>2.1371766917917041</v>
      </c>
      <c r="C38" s="232">
        <v>6.8046258992452406</v>
      </c>
      <c r="D38" s="232">
        <v>5.6247637903815031</v>
      </c>
      <c r="E38" s="232">
        <v>9.0395586570614253</v>
      </c>
      <c r="F38" s="232">
        <v>9.1298302572612329</v>
      </c>
      <c r="G38" s="232">
        <v>5.5943278740582283</v>
      </c>
      <c r="H38" s="232">
        <v>6.9063137960923413</v>
      </c>
      <c r="I38" s="232">
        <v>5.0031049441278652</v>
      </c>
      <c r="J38" s="232">
        <v>4.658177836627595</v>
      </c>
      <c r="K38" s="232">
        <v>7.0464348760034454</v>
      </c>
      <c r="L38" s="232">
        <v>5.1113277729959394</v>
      </c>
      <c r="M38" s="232">
        <v>5.691367549240673</v>
      </c>
      <c r="N38" s="232">
        <v>4.0440151384072589</v>
      </c>
      <c r="O38" s="232">
        <v>4.8180504773119628</v>
      </c>
      <c r="P38" s="232">
        <v>4.3085194865364684</v>
      </c>
      <c r="Q38" s="232">
        <v>2.9324059428561582</v>
      </c>
      <c r="R38" s="232">
        <v>2.2914823988983382</v>
      </c>
      <c r="S38" s="232">
        <v>2.0997343070626791</v>
      </c>
      <c r="T38" s="232">
        <v>2.3178827134664872</v>
      </c>
      <c r="U38" s="232">
        <v>2.3555468321747619</v>
      </c>
      <c r="V38" s="232">
        <v>4.9935954555372746</v>
      </c>
      <c r="W38" s="232">
        <v>1.955566688667616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21.391621182347521</v>
      </c>
      <c r="H39" s="297">
        <v>12.08417179753717</v>
      </c>
      <c r="I39" s="297">
        <v>11.70031696337028</v>
      </c>
      <c r="J39" s="297">
        <v>11.555922324776301</v>
      </c>
      <c r="K39" s="297">
        <v>15.79591893554271</v>
      </c>
      <c r="L39" s="297">
        <v>6.9614238900323642</v>
      </c>
      <c r="M39" s="297">
        <v>8.9567307943563303</v>
      </c>
      <c r="N39" s="297">
        <v>8.5199550215627458</v>
      </c>
      <c r="O39" s="297">
        <v>6.8687818316271647</v>
      </c>
      <c r="P39" s="297">
        <v>9.7181245748258878</v>
      </c>
      <c r="Q39" s="297">
        <v>18.082638691428581</v>
      </c>
      <c r="R39" s="297">
        <v>9.0574978005113351</v>
      </c>
      <c r="S39" s="297">
        <v>9.3680189671999994</v>
      </c>
      <c r="T39" s="297">
        <v>11.92330354399572</v>
      </c>
      <c r="U39" s="297">
        <v>13.74520577200431</v>
      </c>
      <c r="V39" s="297">
        <v>19.947267876136561</v>
      </c>
      <c r="W39" s="297">
        <v>22.833488349854871</v>
      </c>
      <c r="DA39" s="122" t="s">
        <v>1294</v>
      </c>
    </row>
    <row r="40" spans="1:105" ht="12" customHeight="1" x14ac:dyDescent="0.25">
      <c r="A40" s="59" t="s">
        <v>160</v>
      </c>
      <c r="B40" s="297">
        <v>11.898572891013179</v>
      </c>
      <c r="C40" s="297">
        <v>8.0396617870118856</v>
      </c>
      <c r="D40" s="297">
        <v>13.240293829364671</v>
      </c>
      <c r="E40" s="297">
        <v>25.125267395717369</v>
      </c>
      <c r="F40" s="297">
        <v>28.259064719479429</v>
      </c>
      <c r="G40" s="297">
        <v>12.599715324875801</v>
      </c>
      <c r="H40" s="297">
        <v>13.289089995591841</v>
      </c>
      <c r="I40" s="297">
        <v>10.6638651309924</v>
      </c>
      <c r="J40" s="297">
        <v>7.9922699134628434</v>
      </c>
      <c r="K40" s="297">
        <v>10.673756625880481</v>
      </c>
      <c r="L40" s="297">
        <v>13.204675351282001</v>
      </c>
      <c r="M40" s="297">
        <v>12.282630603246799</v>
      </c>
      <c r="N40" s="297">
        <v>10.873061799426001</v>
      </c>
      <c r="O40" s="297">
        <v>9.3380220149783923</v>
      </c>
      <c r="P40" s="297">
        <v>10.60796976328621</v>
      </c>
      <c r="Q40" s="297">
        <v>9.5913463089626756</v>
      </c>
      <c r="R40" s="297">
        <v>6.2949302239825746</v>
      </c>
      <c r="S40" s="297">
        <v>4.6846899698140758</v>
      </c>
      <c r="T40" s="297">
        <v>4.5745908571642921</v>
      </c>
      <c r="U40" s="297">
        <v>4.6143929887605282</v>
      </c>
      <c r="V40" s="297">
        <v>9.0353233576393546</v>
      </c>
      <c r="W40" s="297">
        <v>8.4121562688810272</v>
      </c>
      <c r="DA40" s="122" t="s">
        <v>1295</v>
      </c>
    </row>
    <row r="41" spans="1:105" ht="12" customHeight="1" x14ac:dyDescent="0.25">
      <c r="A41" s="59" t="s">
        <v>70</v>
      </c>
      <c r="B41" s="297">
        <v>31.762671236525701</v>
      </c>
      <c r="C41" s="297">
        <v>29.51051705222584</v>
      </c>
      <c r="D41" s="297">
        <v>28.579542858355829</v>
      </c>
      <c r="E41" s="297">
        <v>57.412698519476251</v>
      </c>
      <c r="F41" s="297">
        <v>91.640708984459579</v>
      </c>
      <c r="G41" s="297">
        <v>20.288972206693021</v>
      </c>
      <c r="H41" s="297">
        <v>18.17134964569237</v>
      </c>
      <c r="I41" s="297">
        <v>15.75178131305605</v>
      </c>
      <c r="J41" s="297">
        <v>9.0706486592139886</v>
      </c>
      <c r="K41" s="297">
        <v>14.618567792551</v>
      </c>
      <c r="L41" s="297">
        <v>10.67372414861307</v>
      </c>
      <c r="M41" s="297">
        <v>9.3664062589642221</v>
      </c>
      <c r="N41" s="297">
        <v>8.6597287395099194</v>
      </c>
      <c r="O41" s="297">
        <v>6.6428235744291424</v>
      </c>
      <c r="P41" s="297">
        <v>6.29513707104757</v>
      </c>
      <c r="Q41" s="297">
        <v>8.8244323396914073</v>
      </c>
      <c r="R41" s="297">
        <v>5.9366892460305376</v>
      </c>
      <c r="S41" s="297">
        <v>2.8238009371881252</v>
      </c>
      <c r="T41" s="297">
        <v>3.2803782222881011</v>
      </c>
      <c r="U41" s="297">
        <v>3.9341922237746849</v>
      </c>
      <c r="V41" s="297">
        <v>20.42629962173141</v>
      </c>
      <c r="W41" s="297">
        <v>13.10798970664346</v>
      </c>
      <c r="DA41" s="122" t="s">
        <v>1296</v>
      </c>
    </row>
    <row r="42" spans="1:105" ht="12" customHeight="1" x14ac:dyDescent="0.25">
      <c r="A42" s="59" t="s">
        <v>162</v>
      </c>
      <c r="B42" s="297">
        <v>28.681434092784379</v>
      </c>
      <c r="C42" s="297">
        <v>25.05387709578833</v>
      </c>
      <c r="D42" s="297">
        <v>31.780118480708062</v>
      </c>
      <c r="E42" s="297">
        <v>33.14833668632447</v>
      </c>
      <c r="F42" s="297">
        <v>62.060386217748587</v>
      </c>
      <c r="G42" s="297">
        <v>63.669820764679677</v>
      </c>
      <c r="H42" s="297">
        <v>70.158537356007798</v>
      </c>
      <c r="I42" s="297">
        <v>73.698158043197211</v>
      </c>
      <c r="J42" s="297">
        <v>28.883918249178961</v>
      </c>
      <c r="K42" s="297">
        <v>46.062388575908997</v>
      </c>
      <c r="L42" s="297">
        <v>37.374362531189398</v>
      </c>
      <c r="M42" s="297">
        <v>35.768361107106877</v>
      </c>
      <c r="N42" s="297">
        <v>37.011299256852887</v>
      </c>
      <c r="O42" s="297">
        <v>35.992251477324842</v>
      </c>
      <c r="P42" s="297">
        <v>78.813910130770751</v>
      </c>
      <c r="Q42" s="297">
        <v>92.740343780584581</v>
      </c>
      <c r="R42" s="297">
        <v>54.984421969487677</v>
      </c>
      <c r="S42" s="297">
        <v>23.337818076161859</v>
      </c>
      <c r="T42" s="297">
        <v>31.4079511416431</v>
      </c>
      <c r="U42" s="297">
        <v>35.516042274030077</v>
      </c>
      <c r="V42" s="297">
        <v>76.921459708841766</v>
      </c>
      <c r="W42" s="297">
        <v>91.116292292405703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6.6177172322648072</v>
      </c>
      <c r="C44" s="263">
        <f t="shared" si="1"/>
        <v>6.2904960400419103</v>
      </c>
      <c r="D44" s="263">
        <f t="shared" si="1"/>
        <v>6.7095784337543485</v>
      </c>
      <c r="E44" s="263">
        <f t="shared" si="1"/>
        <v>9.8597488385547596</v>
      </c>
      <c r="F44" s="263">
        <f t="shared" si="1"/>
        <v>13.704142782161401</v>
      </c>
      <c r="G44" s="263">
        <f t="shared" si="1"/>
        <v>10.334674156808058</v>
      </c>
      <c r="H44" s="263">
        <f t="shared" si="1"/>
        <v>10.381633602155695</v>
      </c>
      <c r="I44" s="263">
        <f t="shared" si="1"/>
        <v>10.280778425166361</v>
      </c>
      <c r="J44" s="263">
        <f t="shared" si="1"/>
        <v>6.6740530756576861</v>
      </c>
      <c r="K44" s="263">
        <f t="shared" si="1"/>
        <v>7.737721638757753</v>
      </c>
      <c r="L44" s="263">
        <f t="shared" si="1"/>
        <v>6.6767480237653052</v>
      </c>
      <c r="M44" s="263">
        <f t="shared" si="1"/>
        <v>6.4754838281698861</v>
      </c>
      <c r="N44" s="263">
        <f t="shared" si="1"/>
        <v>6.3950400591546188</v>
      </c>
      <c r="O44" s="263">
        <f t="shared" si="1"/>
        <v>6.2134083173904173</v>
      </c>
      <c r="P44" s="263">
        <f t="shared" si="1"/>
        <v>9.555443623471529</v>
      </c>
      <c r="Q44" s="263">
        <f t="shared" si="1"/>
        <v>11.08381156211038</v>
      </c>
      <c r="R44" s="263">
        <f t="shared" si="1"/>
        <v>7.5970463251086038</v>
      </c>
      <c r="S44" s="263">
        <f t="shared" si="1"/>
        <v>5.0382572116612465</v>
      </c>
      <c r="T44" s="263">
        <f t="shared" si="1"/>
        <v>5.6268050006140111</v>
      </c>
      <c r="U44" s="263">
        <f t="shared" si="1"/>
        <v>5.6133717182190175</v>
      </c>
      <c r="V44" s="263">
        <f t="shared" si="1"/>
        <v>6.125371842295924</v>
      </c>
      <c r="W44" s="263">
        <f t="shared" si="1"/>
        <v>6.5502070315611984</v>
      </c>
      <c r="DA44" s="70"/>
    </row>
    <row r="45" spans="1:105" ht="12" customHeight="1" x14ac:dyDescent="0.25">
      <c r="A45" s="60" t="s">
        <v>1024</v>
      </c>
      <c r="B45" s="264">
        <v>0.8069782208116103</v>
      </c>
      <c r="C45" s="264">
        <v>0.67351308986866254</v>
      </c>
      <c r="D45" s="264">
        <v>0.90933719137526647</v>
      </c>
      <c r="E45" s="264">
        <v>1.064818500297102</v>
      </c>
      <c r="F45" s="264">
        <v>2.4752612086576118</v>
      </c>
      <c r="G45" s="264">
        <v>2.0539999660323631</v>
      </c>
      <c r="H45" s="264">
        <v>2.2869821128331251</v>
      </c>
      <c r="I45" s="264">
        <v>2.402537769282056</v>
      </c>
      <c r="J45" s="264">
        <v>0.74775351307511861</v>
      </c>
      <c r="K45" s="264">
        <v>1.6064684670878451</v>
      </c>
      <c r="L45" s="264">
        <v>1.105940491326195</v>
      </c>
      <c r="M45" s="264">
        <v>1.0711950334689699</v>
      </c>
      <c r="N45" s="264">
        <v>1.0980828472847071</v>
      </c>
      <c r="O45" s="264">
        <v>1.0181416752935739</v>
      </c>
      <c r="P45" s="264">
        <v>2.8438613759490039</v>
      </c>
      <c r="Q45" s="264">
        <v>3.7783201725306692</v>
      </c>
      <c r="R45" s="264">
        <v>1.6167350439565029</v>
      </c>
      <c r="S45" s="264">
        <v>0.54572804354653481</v>
      </c>
      <c r="T45" s="264">
        <v>0.81033081627503545</v>
      </c>
      <c r="U45" s="264">
        <v>0.97746502458598183</v>
      </c>
      <c r="V45" s="264">
        <v>2.9109816222120291</v>
      </c>
      <c r="W45" s="264">
        <v>3.68268841659452</v>
      </c>
      <c r="DA45" s="72" t="s">
        <v>1299</v>
      </c>
    </row>
    <row r="46" spans="1:105" ht="12" customHeight="1" x14ac:dyDescent="0.25">
      <c r="A46" s="60" t="s">
        <v>1026</v>
      </c>
      <c r="B46" s="264">
        <v>5.8107390114531974</v>
      </c>
      <c r="C46" s="264">
        <v>5.6169829501732478</v>
      </c>
      <c r="D46" s="264">
        <v>5.8002412423790819</v>
      </c>
      <c r="E46" s="264">
        <v>8.7949303382576574</v>
      </c>
      <c r="F46" s="264">
        <v>11.22888157350379</v>
      </c>
      <c r="G46" s="264">
        <v>8.2806741907756951</v>
      </c>
      <c r="H46" s="264">
        <v>8.0946514893225689</v>
      </c>
      <c r="I46" s="264">
        <v>7.878240655884305</v>
      </c>
      <c r="J46" s="264">
        <v>5.9262995625825674</v>
      </c>
      <c r="K46" s="264">
        <v>6.1312531716699077</v>
      </c>
      <c r="L46" s="264">
        <v>5.57080753243911</v>
      </c>
      <c r="M46" s="264">
        <v>5.4042887947009159</v>
      </c>
      <c r="N46" s="264">
        <v>5.2969572118699118</v>
      </c>
      <c r="O46" s="264">
        <v>5.1952666420968434</v>
      </c>
      <c r="P46" s="264">
        <v>6.7115822475225251</v>
      </c>
      <c r="Q46" s="264">
        <v>7.3054913895797116</v>
      </c>
      <c r="R46" s="264">
        <v>5.9803112811521011</v>
      </c>
      <c r="S46" s="264">
        <v>4.4925291681147117</v>
      </c>
      <c r="T46" s="264">
        <v>4.8164741843389756</v>
      </c>
      <c r="U46" s="264">
        <v>4.6359066936330358</v>
      </c>
      <c r="V46" s="264">
        <v>3.214390220083895</v>
      </c>
      <c r="W46" s="264">
        <v>2.8675186149666789</v>
      </c>
      <c r="DA46" s="72" t="s">
        <v>1300</v>
      </c>
    </row>
    <row r="47" spans="1:105" ht="12" customHeight="1" x14ac:dyDescent="0.25">
      <c r="A47" s="64" t="s">
        <v>30</v>
      </c>
      <c r="B47" s="231">
        <v>0.1666054790887786</v>
      </c>
      <c r="C47" s="231">
        <v>0.55022557176826292</v>
      </c>
      <c r="D47" s="231">
        <v>0.41154088796799682</v>
      </c>
      <c r="E47" s="231">
        <v>0.63713720549312358</v>
      </c>
      <c r="F47" s="231">
        <v>0.53559448441868773</v>
      </c>
      <c r="G47" s="231">
        <v>0.36457132331251918</v>
      </c>
      <c r="H47" s="231">
        <v>0.45939199215662008</v>
      </c>
      <c r="I47" s="231">
        <v>0.33707777985860238</v>
      </c>
      <c r="J47" s="231">
        <v>0.4436779792698351</v>
      </c>
      <c r="K47" s="231">
        <v>0.45849675367984871</v>
      </c>
      <c r="L47" s="231">
        <v>0.38829826048396993</v>
      </c>
      <c r="M47" s="231">
        <v>0.42680333094956652</v>
      </c>
      <c r="N47" s="231">
        <v>0.30996018451676582</v>
      </c>
      <c r="O47" s="231">
        <v>0.39315876671819799</v>
      </c>
      <c r="P47" s="231">
        <v>0.26348600861218768</v>
      </c>
      <c r="Q47" s="231">
        <v>0.16208275104351619</v>
      </c>
      <c r="R47" s="231">
        <v>0.1572797281249417</v>
      </c>
      <c r="S47" s="231">
        <v>0.19068006184732361</v>
      </c>
      <c r="T47" s="231">
        <v>0.18057336873915239</v>
      </c>
      <c r="U47" s="231">
        <v>0.18146853535990631</v>
      </c>
      <c r="V47" s="231">
        <v>0.1221978672787925</v>
      </c>
      <c r="W47" s="231">
        <v>4.0796405675842862E-2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1.394049797905603</v>
      </c>
      <c r="H49" s="231">
        <v>0.80381110959285762</v>
      </c>
      <c r="I49" s="231">
        <v>0.78829385145793629</v>
      </c>
      <c r="J49" s="231">
        <v>1.100668210934562</v>
      </c>
      <c r="K49" s="231">
        <v>1.0278073495009821</v>
      </c>
      <c r="L49" s="231">
        <v>0.52884669249194416</v>
      </c>
      <c r="M49" s="231">
        <v>0.67167732612170916</v>
      </c>
      <c r="N49" s="231">
        <v>0.65302595073821446</v>
      </c>
      <c r="O49" s="231">
        <v>0.56050093424624103</v>
      </c>
      <c r="P49" s="231">
        <v>0.59430852370945009</v>
      </c>
      <c r="Q49" s="231">
        <v>0.99948093215838907</v>
      </c>
      <c r="R49" s="231">
        <v>0.62167651483666519</v>
      </c>
      <c r="S49" s="231">
        <v>0.85072403210454106</v>
      </c>
      <c r="T49" s="231">
        <v>0.92887835736038493</v>
      </c>
      <c r="U49" s="231">
        <v>1.0589143572082009</v>
      </c>
      <c r="V49" s="231">
        <v>0.48812796595282049</v>
      </c>
      <c r="W49" s="231">
        <v>0.47634491787645739</v>
      </c>
      <c r="DA49" s="73" t="s">
        <v>1303</v>
      </c>
    </row>
    <row r="50" spans="1:105" ht="12" customHeight="1" x14ac:dyDescent="0.25">
      <c r="A50" s="64" t="s">
        <v>160</v>
      </c>
      <c r="B50" s="231">
        <v>0.92756366125165146</v>
      </c>
      <c r="C50" s="231">
        <v>0.65009121281343818</v>
      </c>
      <c r="D50" s="231">
        <v>0.9687379741726625</v>
      </c>
      <c r="E50" s="231">
        <v>1.7709097604305839</v>
      </c>
      <c r="F50" s="231">
        <v>1.6577963414540231</v>
      </c>
      <c r="G50" s="231">
        <v>0.82109861859397848</v>
      </c>
      <c r="H50" s="231">
        <v>0.88395947639647621</v>
      </c>
      <c r="I50" s="231">
        <v>0.71846423834970752</v>
      </c>
      <c r="J50" s="231">
        <v>0.76124061582661806</v>
      </c>
      <c r="K50" s="231">
        <v>0.69451897997397771</v>
      </c>
      <c r="L50" s="231">
        <v>1.0031351337409971</v>
      </c>
      <c r="M50" s="231">
        <v>0.92109103988341523</v>
      </c>
      <c r="N50" s="231">
        <v>0.83338368583349254</v>
      </c>
      <c r="O50" s="231">
        <v>0.76199393017662109</v>
      </c>
      <c r="P50" s="231">
        <v>0.64872669629119906</v>
      </c>
      <c r="Q50" s="231">
        <v>0.53014208341617786</v>
      </c>
      <c r="R50" s="231">
        <v>0.43206306741410933</v>
      </c>
      <c r="S50" s="231">
        <v>0.42542381203900559</v>
      </c>
      <c r="T50" s="231">
        <v>0.35638096650977352</v>
      </c>
      <c r="U50" s="231">
        <v>0.35548736531478459</v>
      </c>
      <c r="V50" s="231">
        <v>0.22110266126053171</v>
      </c>
      <c r="W50" s="231">
        <v>0.17549170874232739</v>
      </c>
      <c r="DA50" s="73" t="s">
        <v>1304</v>
      </c>
    </row>
    <row r="51" spans="1:105" ht="12" customHeight="1" x14ac:dyDescent="0.25">
      <c r="A51" s="64" t="s">
        <v>70</v>
      </c>
      <c r="B51" s="231">
        <v>2.4760868293319822</v>
      </c>
      <c r="C51" s="231">
        <v>2.386235681235477</v>
      </c>
      <c r="D51" s="231">
        <v>2.091047888225976</v>
      </c>
      <c r="E51" s="231">
        <v>4.0466318857219132</v>
      </c>
      <c r="F51" s="231">
        <v>5.3760318535230152</v>
      </c>
      <c r="G51" s="231">
        <v>1.322192337053574</v>
      </c>
      <c r="H51" s="231">
        <v>1.208716076386851</v>
      </c>
      <c r="I51" s="231">
        <v>1.0612560666061961</v>
      </c>
      <c r="J51" s="231">
        <v>0.86395307541549371</v>
      </c>
      <c r="K51" s="231">
        <v>0.95119957741452177</v>
      </c>
      <c r="L51" s="231">
        <v>0.81086338107464018</v>
      </c>
      <c r="M51" s="231">
        <v>0.70239944192079973</v>
      </c>
      <c r="N51" s="231">
        <v>0.66373913699561438</v>
      </c>
      <c r="O51" s="231">
        <v>0.54206246620857679</v>
      </c>
      <c r="P51" s="231">
        <v>0.38497691508651433</v>
      </c>
      <c r="Q51" s="231">
        <v>0.48775247966570978</v>
      </c>
      <c r="R51" s="231">
        <v>0.40747459855107221</v>
      </c>
      <c r="S51" s="231">
        <v>0.25643365236089799</v>
      </c>
      <c r="T51" s="231">
        <v>0.25555604815363292</v>
      </c>
      <c r="U51" s="231">
        <v>0.30308550478429069</v>
      </c>
      <c r="V51" s="231">
        <v>0.49985031274517422</v>
      </c>
      <c r="W51" s="231">
        <v>0.27345468132889172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0.15175647855482521</v>
      </c>
      <c r="H52" s="231">
        <v>0</v>
      </c>
      <c r="I52" s="231">
        <v>9.4136174339071936E-4</v>
      </c>
      <c r="J52" s="231">
        <v>9.611383417823644E-4</v>
      </c>
      <c r="K52" s="231">
        <v>2.0473964568731491E-3</v>
      </c>
      <c r="L52" s="231">
        <v>4.0182162927527231E-4</v>
      </c>
      <c r="M52" s="231">
        <v>0</v>
      </c>
      <c r="N52" s="231">
        <v>5.6413442311053991E-5</v>
      </c>
      <c r="O52" s="231">
        <v>5.3913964232099034E-4</v>
      </c>
      <c r="P52" s="231">
        <v>2.4687937322530708E-4</v>
      </c>
      <c r="Q52" s="231">
        <v>0</v>
      </c>
      <c r="R52" s="231">
        <v>0.58786958077567919</v>
      </c>
      <c r="S52" s="231">
        <v>0.64992490093740507</v>
      </c>
      <c r="T52" s="231">
        <v>0.64826640916538358</v>
      </c>
      <c r="U52" s="231">
        <v>8.3713980069801449E-4</v>
      </c>
      <c r="V52" s="231">
        <v>7.7264349972972933E-4</v>
      </c>
      <c r="W52" s="231">
        <v>5.9200611105533047E-4</v>
      </c>
      <c r="DA52" s="73" t="s">
        <v>1306</v>
      </c>
    </row>
    <row r="53" spans="1:105" ht="12" customHeight="1" x14ac:dyDescent="0.25">
      <c r="A53" s="64" t="s">
        <v>162</v>
      </c>
      <c r="B53" s="231">
        <v>2.2358862916362452</v>
      </c>
      <c r="C53" s="231">
        <v>2.025869467941062</v>
      </c>
      <c r="D53" s="231">
        <v>2.325220874455896</v>
      </c>
      <c r="E53" s="231">
        <v>2.3364015218344361</v>
      </c>
      <c r="F53" s="231">
        <v>3.640724922862999</v>
      </c>
      <c r="G53" s="231">
        <v>4.1492367508327019</v>
      </c>
      <c r="H53" s="231">
        <v>4.6667833513454413</v>
      </c>
      <c r="I53" s="231">
        <v>4.9653188910271284</v>
      </c>
      <c r="J53" s="231">
        <v>2.751109753995284</v>
      </c>
      <c r="K53" s="231">
        <v>2.997183114643704</v>
      </c>
      <c r="L53" s="231">
        <v>2.839262243018283</v>
      </c>
      <c r="M53" s="231">
        <v>2.6823176558254249</v>
      </c>
      <c r="N53" s="231">
        <v>2.8367918403435128</v>
      </c>
      <c r="O53" s="231">
        <v>2.9370114051048848</v>
      </c>
      <c r="P53" s="231">
        <v>4.8198372244499481</v>
      </c>
      <c r="Q53" s="231">
        <v>5.1260331432959196</v>
      </c>
      <c r="R53" s="231">
        <v>3.773947791449634</v>
      </c>
      <c r="S53" s="231">
        <v>2.1193427088255379</v>
      </c>
      <c r="T53" s="231">
        <v>2.4468190344106482</v>
      </c>
      <c r="U53" s="231">
        <v>2.7361137911651539</v>
      </c>
      <c r="V53" s="231">
        <v>1.8823387693468461</v>
      </c>
      <c r="W53" s="231">
        <v>1.900838895232104</v>
      </c>
      <c r="DA53" s="73" t="s">
        <v>1307</v>
      </c>
    </row>
    <row r="54" spans="1:105" ht="12" customHeight="1" x14ac:dyDescent="0.25">
      <c r="A54" s="64" t="s">
        <v>36</v>
      </c>
      <c r="B54" s="231">
        <v>4.5967501445401413E-3</v>
      </c>
      <c r="C54" s="231">
        <v>4.5610164150072796E-3</v>
      </c>
      <c r="D54" s="231">
        <v>3.6936175565504491E-3</v>
      </c>
      <c r="E54" s="231">
        <v>3.8499647775993521E-3</v>
      </c>
      <c r="F54" s="231">
        <v>1.8733971245064849E-2</v>
      </c>
      <c r="G54" s="231">
        <v>7.7768884522494433E-2</v>
      </c>
      <c r="H54" s="231">
        <v>7.1989483444321489E-2</v>
      </c>
      <c r="I54" s="231">
        <v>6.8884668413454952E-3</v>
      </c>
      <c r="J54" s="231">
        <v>4.6887887989910332E-3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710.18417744960311</v>
      </c>
      <c r="C59" s="281">
        <v>730.1670708284588</v>
      </c>
      <c r="D59" s="281">
        <v>759.75205175649978</v>
      </c>
      <c r="E59" s="281">
        <v>723.35505110928159</v>
      </c>
      <c r="F59" s="281">
        <v>793.57577136335453</v>
      </c>
      <c r="G59" s="281">
        <v>789.62206931991261</v>
      </c>
      <c r="H59" s="281">
        <v>783.57108058033339</v>
      </c>
      <c r="I59" s="281">
        <v>755.68389511664236</v>
      </c>
      <c r="J59" s="281">
        <v>700.62404714884929</v>
      </c>
      <c r="K59" s="281">
        <v>620.83236558140129</v>
      </c>
      <c r="L59" s="281">
        <v>792.5425968752736</v>
      </c>
      <c r="M59" s="281">
        <v>746.48652528412902</v>
      </c>
      <c r="N59" s="281">
        <v>722.0329583829149</v>
      </c>
      <c r="O59" s="281">
        <v>849.5193358195379</v>
      </c>
      <c r="P59" s="281">
        <v>805.94012952021501</v>
      </c>
      <c r="Q59" s="281">
        <v>747.57207917467861</v>
      </c>
      <c r="R59" s="281">
        <v>861.95112046601241</v>
      </c>
      <c r="S59" s="281">
        <v>849.78267048959901</v>
      </c>
      <c r="T59" s="281">
        <v>869.01619272448852</v>
      </c>
      <c r="U59" s="281">
        <v>906.35760024774709</v>
      </c>
      <c r="V59" s="281">
        <v>518.92610257994102</v>
      </c>
      <c r="W59" s="281">
        <v>930.44148787649908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59.181566487598275</v>
      </c>
      <c r="C61" s="225">
        <f t="shared" si="2"/>
        <v>58.143898326426601</v>
      </c>
      <c r="D61" s="225">
        <f t="shared" si="2"/>
        <v>66.075752195722657</v>
      </c>
      <c r="E61" s="225">
        <f t="shared" si="2"/>
        <v>93.40970687861963</v>
      </c>
      <c r="F61" s="225">
        <f t="shared" si="2"/>
        <v>121.94826252195216</v>
      </c>
      <c r="G61" s="225">
        <f t="shared" si="2"/>
        <v>92.519778074855822</v>
      </c>
      <c r="H61" s="225">
        <f t="shared" si="2"/>
        <v>88.396930433573729</v>
      </c>
      <c r="I61" s="225">
        <f t="shared" si="2"/>
        <v>81.571851873397577</v>
      </c>
      <c r="J61" s="225">
        <f t="shared" si="2"/>
        <v>50.957115114263992</v>
      </c>
      <c r="K61" s="225">
        <f t="shared" si="2"/>
        <v>61.983373105931399</v>
      </c>
      <c r="L61" s="225">
        <f t="shared" si="2"/>
        <v>57.903867460456972</v>
      </c>
      <c r="M61" s="225">
        <f t="shared" si="2"/>
        <v>54.839560462035287</v>
      </c>
      <c r="N61" s="225">
        <f t="shared" si="2"/>
        <v>59.180795319177186</v>
      </c>
      <c r="O61" s="225">
        <f t="shared" si="2"/>
        <v>47.585788265359483</v>
      </c>
      <c r="P61" s="225">
        <f t="shared" si="2"/>
        <v>50.630733005539732</v>
      </c>
      <c r="Q61" s="225">
        <f t="shared" si="2"/>
        <v>51.417153114535367</v>
      </c>
      <c r="R61" s="225">
        <f t="shared" si="2"/>
        <v>41.293082382835991</v>
      </c>
      <c r="S61" s="225">
        <f t="shared" si="2"/>
        <v>23.768310110070271</v>
      </c>
      <c r="T61" s="225">
        <f t="shared" si="2"/>
        <v>32.031591471518276</v>
      </c>
      <c r="U61" s="225">
        <f t="shared" si="2"/>
        <v>23.857949434599011</v>
      </c>
      <c r="V61" s="225">
        <f t="shared" si="2"/>
        <v>51.294102469493275</v>
      </c>
      <c r="W61" s="225">
        <f t="shared" si="2"/>
        <v>48.698878358056518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0.24662377289960591</v>
      </c>
      <c r="C66" s="262">
        <v>0.19847614633741659</v>
      </c>
      <c r="D66" s="262">
        <v>0.30599503772357067</v>
      </c>
      <c r="E66" s="262">
        <v>0.4063313171055401</v>
      </c>
      <c r="F66" s="262">
        <v>0.76089130705718866</v>
      </c>
      <c r="G66" s="262">
        <v>0.56330744974337876</v>
      </c>
      <c r="H66" s="262">
        <v>0.60698035511026516</v>
      </c>
      <c r="I66" s="262">
        <v>0.58400310504782726</v>
      </c>
      <c r="J66" s="262">
        <v>0.1828486771700735</v>
      </c>
      <c r="K66" s="262">
        <v>0.40481733504958878</v>
      </c>
      <c r="L66" s="262">
        <v>0.32576137613363437</v>
      </c>
      <c r="M66" s="262">
        <v>0.3051585262299969</v>
      </c>
      <c r="N66" s="262">
        <v>0.33375349918989539</v>
      </c>
      <c r="O66" s="262">
        <v>0.25125722721460969</v>
      </c>
      <c r="P66" s="262">
        <v>0.48240737192749689</v>
      </c>
      <c r="Q66" s="262">
        <v>0.56473648624818751</v>
      </c>
      <c r="R66" s="262">
        <v>0.26394386913383339</v>
      </c>
      <c r="S66" s="262">
        <v>7.9153632359324239E-2</v>
      </c>
      <c r="T66" s="262">
        <v>0.13650775364380069</v>
      </c>
      <c r="U66" s="262">
        <v>0.1214010840535957</v>
      </c>
      <c r="V66" s="262">
        <v>0.73101751271180204</v>
      </c>
      <c r="W66" s="262">
        <v>0.88152213744755359</v>
      </c>
      <c r="DA66" s="68" t="s">
        <v>1318</v>
      </c>
    </row>
    <row r="67" spans="1:105" ht="12" customHeight="1" x14ac:dyDescent="0.25">
      <c r="A67" s="37" t="s">
        <v>160</v>
      </c>
      <c r="B67" s="228">
        <v>7.2313219159235068E-2</v>
      </c>
      <c r="C67" s="228">
        <v>4.8217299908400957E-2</v>
      </c>
      <c r="D67" s="228">
        <v>8.9991717132300503E-2</v>
      </c>
      <c r="E67" s="228">
        <v>0.17519395195048329</v>
      </c>
      <c r="F67" s="228">
        <v>0.2380669553179893</v>
      </c>
      <c r="G67" s="228">
        <v>9.3058301794499892E-2</v>
      </c>
      <c r="H67" s="228">
        <v>9.6662024081646716E-2</v>
      </c>
      <c r="I67" s="228">
        <v>7.3821491163765449E-2</v>
      </c>
      <c r="J67" s="228">
        <v>3.9629258176509037E-2</v>
      </c>
      <c r="K67" s="228">
        <v>7.6158182705027042E-2</v>
      </c>
      <c r="L67" s="228">
        <v>8.5046560668609592E-2</v>
      </c>
      <c r="M67" s="228">
        <v>7.8003581605718006E-2</v>
      </c>
      <c r="N67" s="228">
        <v>7.578512780407172E-2</v>
      </c>
      <c r="O67" s="228">
        <v>5.1758909408539763E-2</v>
      </c>
      <c r="P67" s="228">
        <v>5.7227188927990252E-2</v>
      </c>
      <c r="Q67" s="228">
        <v>5.2931630545466637E-2</v>
      </c>
      <c r="R67" s="228">
        <v>2.711367173072881E-2</v>
      </c>
      <c r="S67" s="228">
        <v>1.3232585283933059E-2</v>
      </c>
      <c r="T67" s="228">
        <v>1.7354725015582939E-2</v>
      </c>
      <c r="U67" s="228">
        <v>1.3959288191530181E-2</v>
      </c>
      <c r="V67" s="228">
        <v>7.6840702639370678E-2</v>
      </c>
      <c r="W67" s="228">
        <v>7.4506355538342298E-2</v>
      </c>
      <c r="DA67" s="69" t="s">
        <v>1319</v>
      </c>
    </row>
    <row r="68" spans="1:105" ht="12" customHeight="1" x14ac:dyDescent="0.25">
      <c r="A68" s="37" t="s">
        <v>162</v>
      </c>
      <c r="B68" s="228">
        <v>0.1743105537403708</v>
      </c>
      <c r="C68" s="228">
        <v>0.1502588464290156</v>
      </c>
      <c r="D68" s="228">
        <v>0.2160033205912702</v>
      </c>
      <c r="E68" s="228">
        <v>0.23113736515505681</v>
      </c>
      <c r="F68" s="228">
        <v>0.52282435173919939</v>
      </c>
      <c r="G68" s="228">
        <v>0.4702491479488789</v>
      </c>
      <c r="H68" s="228">
        <v>0.51031833102861845</v>
      </c>
      <c r="I68" s="228">
        <v>0.5101816138840618</v>
      </c>
      <c r="J68" s="228">
        <v>0.14321941899356441</v>
      </c>
      <c r="K68" s="228">
        <v>0.32865915234456172</v>
      </c>
      <c r="L68" s="228">
        <v>0.24071481546502491</v>
      </c>
      <c r="M68" s="228">
        <v>0.2271549446242789</v>
      </c>
      <c r="N68" s="228">
        <v>0.25796837138582368</v>
      </c>
      <c r="O68" s="228">
        <v>0.19949831780607</v>
      </c>
      <c r="P68" s="228">
        <v>0.42518018299950672</v>
      </c>
      <c r="Q68" s="228">
        <v>0.51180485570272083</v>
      </c>
      <c r="R68" s="228">
        <v>0.2368301974031046</v>
      </c>
      <c r="S68" s="228">
        <v>6.5921047075391176E-2</v>
      </c>
      <c r="T68" s="228">
        <v>0.11915302862821769</v>
      </c>
      <c r="U68" s="228">
        <v>0.10744179586206561</v>
      </c>
      <c r="V68" s="228">
        <v>0.65417681007243134</v>
      </c>
      <c r="W68" s="228">
        <v>0.8070157819092113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44.710550983452272</v>
      </c>
      <c r="C72" s="263">
        <f t="shared" si="3"/>
        <v>44.332396149986756</v>
      </c>
      <c r="D72" s="263">
        <f t="shared" si="3"/>
        <v>49.160593757749233</v>
      </c>
      <c r="E72" s="263">
        <f t="shared" si="3"/>
        <v>68.959793575858612</v>
      </c>
      <c r="F72" s="263">
        <f t="shared" si="3"/>
        <v>85.565170935286801</v>
      </c>
      <c r="G72" s="263">
        <f t="shared" si="3"/>
        <v>67.151892756454558</v>
      </c>
      <c r="H72" s="263">
        <f t="shared" si="3"/>
        <v>64.08059345146107</v>
      </c>
      <c r="I72" s="263">
        <f t="shared" si="3"/>
        <v>59.156584225849848</v>
      </c>
      <c r="J72" s="263">
        <f t="shared" si="3"/>
        <v>40.146768762310629</v>
      </c>
      <c r="K72" s="263">
        <f t="shared" si="3"/>
        <v>44.624777797263619</v>
      </c>
      <c r="L72" s="263">
        <f t="shared" si="3"/>
        <v>43.362414480671262</v>
      </c>
      <c r="M72" s="263">
        <f t="shared" si="3"/>
        <v>40.949376286611418</v>
      </c>
      <c r="N72" s="263">
        <f t="shared" si="3"/>
        <v>44.397135565305121</v>
      </c>
      <c r="O72" s="263">
        <f t="shared" si="3"/>
        <v>36.214717439471791</v>
      </c>
      <c r="P72" s="263">
        <f t="shared" si="3"/>
        <v>35.631914505076942</v>
      </c>
      <c r="Q72" s="263">
        <f t="shared" si="3"/>
        <v>35.072524599480239</v>
      </c>
      <c r="R72" s="263">
        <f t="shared" si="3"/>
        <v>30.861223017250481</v>
      </c>
      <c r="S72" s="263">
        <f t="shared" si="3"/>
        <v>19.1011432397889</v>
      </c>
      <c r="T72" s="263">
        <f t="shared" si="3"/>
        <v>24.915648594300539</v>
      </c>
      <c r="U72" s="263">
        <f t="shared" si="3"/>
        <v>17.92769698500646</v>
      </c>
      <c r="V72" s="263">
        <f t="shared" si="3"/>
        <v>25.532650926216132</v>
      </c>
      <c r="W72" s="263">
        <f t="shared" si="3"/>
        <v>22.209510162487941</v>
      </c>
      <c r="DA72" s="70"/>
    </row>
    <row r="73" spans="1:105" ht="12" customHeight="1" x14ac:dyDescent="0.25">
      <c r="A73" s="60" t="s">
        <v>1054</v>
      </c>
      <c r="B73" s="264">
        <v>44.710550983452272</v>
      </c>
      <c r="C73" s="264">
        <v>44.332396149986756</v>
      </c>
      <c r="D73" s="264">
        <v>49.160593757749233</v>
      </c>
      <c r="E73" s="264">
        <v>68.959793575858612</v>
      </c>
      <c r="F73" s="264">
        <v>85.565170935286801</v>
      </c>
      <c r="G73" s="264">
        <v>67.151892756454558</v>
      </c>
      <c r="H73" s="264">
        <v>64.08059345146107</v>
      </c>
      <c r="I73" s="264">
        <v>59.156584225849848</v>
      </c>
      <c r="J73" s="264">
        <v>40.146768762310629</v>
      </c>
      <c r="K73" s="264">
        <v>44.624777797263619</v>
      </c>
      <c r="L73" s="264">
        <v>43.362414480671262</v>
      </c>
      <c r="M73" s="264">
        <v>40.949376286611418</v>
      </c>
      <c r="N73" s="264">
        <v>44.397135565305121</v>
      </c>
      <c r="O73" s="264">
        <v>36.214717439471791</v>
      </c>
      <c r="P73" s="264">
        <v>35.631914505076942</v>
      </c>
      <c r="Q73" s="264">
        <v>35.072524599480239</v>
      </c>
      <c r="R73" s="264">
        <v>30.861223017250481</v>
      </c>
      <c r="S73" s="264">
        <v>19.1011432397889</v>
      </c>
      <c r="T73" s="264">
        <v>24.915648594300539</v>
      </c>
      <c r="U73" s="264">
        <v>17.92769698500646</v>
      </c>
      <c r="V73" s="264">
        <v>25.532650926216132</v>
      </c>
      <c r="W73" s="264">
        <v>22.209510162487941</v>
      </c>
      <c r="DA73" s="72" t="s">
        <v>1324</v>
      </c>
    </row>
    <row r="74" spans="1:105" ht="12" customHeight="1" x14ac:dyDescent="0.25">
      <c r="A74" s="64" t="s">
        <v>30</v>
      </c>
      <c r="B74" s="231">
        <v>1.281940688136054</v>
      </c>
      <c r="C74" s="231">
        <v>4.3426904150975281</v>
      </c>
      <c r="D74" s="231">
        <v>3.488060851724109</v>
      </c>
      <c r="E74" s="231">
        <v>4.9957018964870432</v>
      </c>
      <c r="F74" s="231">
        <v>4.0812821215801511</v>
      </c>
      <c r="G74" s="231">
        <v>2.9564808180030182</v>
      </c>
      <c r="H74" s="231">
        <v>3.6367361242267391</v>
      </c>
      <c r="I74" s="231">
        <v>2.5310689208223538</v>
      </c>
      <c r="J74" s="231">
        <v>3.005625525772964</v>
      </c>
      <c r="K74" s="231">
        <v>3.3370528309398431</v>
      </c>
      <c r="L74" s="231">
        <v>3.0224612886342972</v>
      </c>
      <c r="M74" s="231">
        <v>3.2339741385712109</v>
      </c>
      <c r="N74" s="231">
        <v>2.597971586593177</v>
      </c>
      <c r="O74" s="231">
        <v>2.740597283338694</v>
      </c>
      <c r="P74" s="231">
        <v>1.39885210162165</v>
      </c>
      <c r="Q74" s="231">
        <v>0.77813400495325102</v>
      </c>
      <c r="R74" s="231">
        <v>0.81163747797777819</v>
      </c>
      <c r="S74" s="231">
        <v>0.81072532598513669</v>
      </c>
      <c r="T74" s="231">
        <v>0.93410707268458915</v>
      </c>
      <c r="U74" s="231">
        <v>0.70176410554453961</v>
      </c>
      <c r="V74" s="231">
        <v>0.97064614920215442</v>
      </c>
      <c r="W74" s="231">
        <v>0.31597639217457751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11.305007342324251</v>
      </c>
      <c r="H76" s="231">
        <v>6.3632996421811887</v>
      </c>
      <c r="I76" s="231">
        <v>5.9191859776028384</v>
      </c>
      <c r="J76" s="231">
        <v>7.4563007964382404</v>
      </c>
      <c r="K76" s="231">
        <v>7.4806362265063404</v>
      </c>
      <c r="L76" s="231">
        <v>4.1164713271878659</v>
      </c>
      <c r="M76" s="231">
        <v>5.0894333399636622</v>
      </c>
      <c r="N76" s="231">
        <v>5.4734219105296429</v>
      </c>
      <c r="O76" s="231">
        <v>3.9070916579740782</v>
      </c>
      <c r="P76" s="231">
        <v>3.1551949637912182</v>
      </c>
      <c r="Q76" s="231">
        <v>4.7983520492319993</v>
      </c>
      <c r="R76" s="231">
        <v>3.2081436345007859</v>
      </c>
      <c r="S76" s="231">
        <v>3.6170720292905392</v>
      </c>
      <c r="T76" s="231">
        <v>4.8050930728737526</v>
      </c>
      <c r="U76" s="231">
        <v>4.0949693304168644</v>
      </c>
      <c r="V76" s="231">
        <v>3.8773142364998838</v>
      </c>
      <c r="W76" s="231">
        <v>3.689387486173163</v>
      </c>
      <c r="DA76" s="73" t="s">
        <v>1327</v>
      </c>
    </row>
    <row r="77" spans="1:105" ht="12" customHeight="1" x14ac:dyDescent="0.25">
      <c r="A77" s="64" t="s">
        <v>160</v>
      </c>
      <c r="B77" s="231">
        <v>7.1371098039417884</v>
      </c>
      <c r="C77" s="231">
        <v>5.1308863558472737</v>
      </c>
      <c r="D77" s="231">
        <v>8.2106471120627784</v>
      </c>
      <c r="E77" s="231">
        <v>13.88545068851103</v>
      </c>
      <c r="F77" s="231">
        <v>12.632569539883811</v>
      </c>
      <c r="G77" s="231">
        <v>6.6586759855516906</v>
      </c>
      <c r="H77" s="231">
        <v>6.9977871078510736</v>
      </c>
      <c r="I77" s="231">
        <v>5.3948453830806251</v>
      </c>
      <c r="J77" s="231">
        <v>5.1569028283734157</v>
      </c>
      <c r="K77" s="231">
        <v>5.0548809989654622</v>
      </c>
      <c r="L77" s="231">
        <v>7.8082685851391256</v>
      </c>
      <c r="M77" s="231">
        <v>6.9792908964073188</v>
      </c>
      <c r="N77" s="231">
        <v>6.9851137167864117</v>
      </c>
      <c r="O77" s="231">
        <v>5.3116416871341281</v>
      </c>
      <c r="P77" s="231">
        <v>3.4441020502939819</v>
      </c>
      <c r="Q77" s="231">
        <v>2.545129447192914</v>
      </c>
      <c r="R77" s="231">
        <v>2.229648935333576</v>
      </c>
      <c r="S77" s="231">
        <v>1.808798756176843</v>
      </c>
      <c r="T77" s="231">
        <v>1.843560784801205</v>
      </c>
      <c r="U77" s="231">
        <v>1.374719162513462</v>
      </c>
      <c r="V77" s="231">
        <v>1.756269986621358</v>
      </c>
      <c r="W77" s="231">
        <v>1.3592186876842249</v>
      </c>
      <c r="DA77" s="73" t="s">
        <v>1328</v>
      </c>
    </row>
    <row r="78" spans="1:105" ht="12" customHeight="1" x14ac:dyDescent="0.25">
      <c r="A78" s="64" t="s">
        <v>70</v>
      </c>
      <c r="B78" s="231">
        <v>19.052173261282942</v>
      </c>
      <c r="C78" s="231">
        <v>18.83351729321198</v>
      </c>
      <c r="D78" s="231">
        <v>17.722910386898381</v>
      </c>
      <c r="E78" s="231">
        <v>31.729063083421028</v>
      </c>
      <c r="F78" s="231">
        <v>40.96588618279528</v>
      </c>
      <c r="G78" s="231">
        <v>10.72228129928517</v>
      </c>
      <c r="H78" s="231">
        <v>9.5686940433890229</v>
      </c>
      <c r="I78" s="231">
        <v>7.9688202774679864</v>
      </c>
      <c r="J78" s="231">
        <v>5.8527119619781622</v>
      </c>
      <c r="K78" s="231">
        <v>6.9230659042274079</v>
      </c>
      <c r="L78" s="231">
        <v>6.3116511946630158</v>
      </c>
      <c r="M78" s="231">
        <v>5.3222209514272407</v>
      </c>
      <c r="N78" s="231">
        <v>5.563215874041429</v>
      </c>
      <c r="O78" s="231">
        <v>3.7785623723759021</v>
      </c>
      <c r="P78" s="231">
        <v>2.043849575091556</v>
      </c>
      <c r="Q78" s="231">
        <v>2.3416235718152349</v>
      </c>
      <c r="R78" s="231">
        <v>2.102760854502987</v>
      </c>
      <c r="S78" s="231">
        <v>1.0902936279216771</v>
      </c>
      <c r="T78" s="231">
        <v>1.321992903574118</v>
      </c>
      <c r="U78" s="231">
        <v>1.17207386804895</v>
      </c>
      <c r="V78" s="231">
        <v>3.9704275700382752</v>
      </c>
      <c r="W78" s="231">
        <v>2.1179616732930939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1.230664863540077</v>
      </c>
      <c r="H79" s="231">
        <v>0</v>
      </c>
      <c r="I79" s="231">
        <v>7.0685509230150791E-3</v>
      </c>
      <c r="J79" s="231">
        <v>6.5110780089071259E-3</v>
      </c>
      <c r="K79" s="231">
        <v>1.49014580531479E-2</v>
      </c>
      <c r="L79" s="231">
        <v>3.1277253673677222E-3</v>
      </c>
      <c r="M79" s="231">
        <v>0</v>
      </c>
      <c r="N79" s="231">
        <v>4.7283660143163992E-4</v>
      </c>
      <c r="O79" s="231">
        <v>3.7581882032511468E-3</v>
      </c>
      <c r="P79" s="231">
        <v>1.31068716666302E-3</v>
      </c>
      <c r="Q79" s="231">
        <v>0</v>
      </c>
      <c r="R79" s="231">
        <v>3.0336839312285222</v>
      </c>
      <c r="S79" s="231">
        <v>2.7633228774607259</v>
      </c>
      <c r="T79" s="231">
        <v>3.3534858546055881</v>
      </c>
      <c r="U79" s="231">
        <v>3.2373362262909009E-3</v>
      </c>
      <c r="V79" s="231">
        <v>6.1372874536975977E-3</v>
      </c>
      <c r="W79" s="231">
        <v>4.5852067606860546E-3</v>
      </c>
      <c r="DA79" s="73" t="s">
        <v>1330</v>
      </c>
    </row>
    <row r="80" spans="1:105" ht="12" customHeight="1" x14ac:dyDescent="0.25">
      <c r="A80" s="64" t="s">
        <v>162</v>
      </c>
      <c r="B80" s="231">
        <v>17.203957678767541</v>
      </c>
      <c r="C80" s="231">
        <v>15.98930397290167</v>
      </c>
      <c r="D80" s="231">
        <v>19.70766973810878</v>
      </c>
      <c r="E80" s="231">
        <v>18.319390883082679</v>
      </c>
      <c r="F80" s="231">
        <v>27.74267840603175</v>
      </c>
      <c r="G80" s="231">
        <v>33.648117881927782</v>
      </c>
      <c r="H80" s="231">
        <v>36.94417814751916</v>
      </c>
      <c r="I80" s="231">
        <v>37.283870601980148</v>
      </c>
      <c r="J80" s="231">
        <v>18.636953121764702</v>
      </c>
      <c r="K80" s="231">
        <v>21.814240378571419</v>
      </c>
      <c r="L80" s="231">
        <v>22.100434359679589</v>
      </c>
      <c r="M80" s="231">
        <v>20.324456960241989</v>
      </c>
      <c r="N80" s="231">
        <v>23.776939640753032</v>
      </c>
      <c r="O80" s="231">
        <v>20.47306625044574</v>
      </c>
      <c r="P80" s="231">
        <v>25.58860512711188</v>
      </c>
      <c r="Q80" s="231">
        <v>24.60928552628684</v>
      </c>
      <c r="R80" s="231">
        <v>19.475348183706831</v>
      </c>
      <c r="S80" s="231">
        <v>9.0109306229539818</v>
      </c>
      <c r="T80" s="231">
        <v>12.65740890576128</v>
      </c>
      <c r="U80" s="231">
        <v>10.58093318225635</v>
      </c>
      <c r="V80" s="231">
        <v>14.951855696400759</v>
      </c>
      <c r="W80" s="231">
        <v>14.722380716402199</v>
      </c>
      <c r="DA80" s="73" t="s">
        <v>1331</v>
      </c>
    </row>
    <row r="81" spans="1:105" ht="12" customHeight="1" x14ac:dyDescent="0.25">
      <c r="A81" s="64" t="s">
        <v>36</v>
      </c>
      <c r="B81" s="231">
        <v>3.5369551323946771E-2</v>
      </c>
      <c r="C81" s="231">
        <v>3.5998112928304057E-2</v>
      </c>
      <c r="D81" s="231">
        <v>3.1305668955174053E-2</v>
      </c>
      <c r="E81" s="231">
        <v>3.0187024356826669E-2</v>
      </c>
      <c r="F81" s="231">
        <v>0.14275468499580399</v>
      </c>
      <c r="G81" s="231">
        <v>0.63066456582256114</v>
      </c>
      <c r="H81" s="231">
        <v>0.5698983862938759</v>
      </c>
      <c r="I81" s="231">
        <v>5.1724513972883759E-2</v>
      </c>
      <c r="J81" s="231">
        <v>3.1763449974232139E-2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13.052533054079211</v>
      </c>
      <c r="C85" s="263">
        <v>12.47697267235829</v>
      </c>
      <c r="D85" s="263">
        <v>15.293577820631761</v>
      </c>
      <c r="E85" s="263">
        <v>22.27395756217668</v>
      </c>
      <c r="F85" s="263">
        <v>33.164678098637609</v>
      </c>
      <c r="G85" s="263">
        <v>22.818818529820231</v>
      </c>
      <c r="H85" s="263">
        <v>21.746385359175608</v>
      </c>
      <c r="I85" s="263">
        <v>19.97827856181538</v>
      </c>
      <c r="J85" s="263">
        <v>9.5909554961983297</v>
      </c>
      <c r="K85" s="263">
        <v>15.61498330538813</v>
      </c>
      <c r="L85" s="263">
        <v>12.99953279072399</v>
      </c>
      <c r="M85" s="263">
        <v>12.43693750015164</v>
      </c>
      <c r="N85" s="263">
        <v>13.19272516134653</v>
      </c>
      <c r="O85" s="263">
        <v>10.106964464574149</v>
      </c>
      <c r="P85" s="263">
        <v>13.270002740181621</v>
      </c>
      <c r="Q85" s="263">
        <v>14.45212294756119</v>
      </c>
      <c r="R85" s="263">
        <v>9.2341283099305187</v>
      </c>
      <c r="S85" s="263">
        <v>4.0976088967093478</v>
      </c>
      <c r="T85" s="263">
        <v>6.3038722484324454</v>
      </c>
      <c r="U85" s="263">
        <v>5.2992426835050539</v>
      </c>
      <c r="V85" s="263">
        <v>23.758475011901979</v>
      </c>
      <c r="W85" s="263">
        <v>24.242497882074229</v>
      </c>
      <c r="DA85" s="70" t="s">
        <v>1336</v>
      </c>
    </row>
    <row r="86" spans="1:105" ht="12" customHeight="1" x14ac:dyDescent="0.25">
      <c r="A86" s="60" t="s">
        <v>1014</v>
      </c>
      <c r="B86" s="264">
        <v>13.052533054079211</v>
      </c>
      <c r="C86" s="264">
        <v>12.47697267235829</v>
      </c>
      <c r="D86" s="264">
        <v>15.293577820631761</v>
      </c>
      <c r="E86" s="264">
        <v>22.27395756217668</v>
      </c>
      <c r="F86" s="264">
        <v>33.164678098637609</v>
      </c>
      <c r="G86" s="264">
        <v>22.818818529820231</v>
      </c>
      <c r="H86" s="264">
        <v>21.746385359175608</v>
      </c>
      <c r="I86" s="264">
        <v>19.97827856181538</v>
      </c>
      <c r="J86" s="264">
        <v>9.5909554961983297</v>
      </c>
      <c r="K86" s="264">
        <v>15.61498330538813</v>
      </c>
      <c r="L86" s="264">
        <v>12.99953279072399</v>
      </c>
      <c r="M86" s="264">
        <v>12.43693750015164</v>
      </c>
      <c r="N86" s="264">
        <v>13.19272516134653</v>
      </c>
      <c r="O86" s="264">
        <v>10.106964464574149</v>
      </c>
      <c r="P86" s="264">
        <v>13.270002740181621</v>
      </c>
      <c r="Q86" s="264">
        <v>14.45212294756119</v>
      </c>
      <c r="R86" s="264">
        <v>9.2341283099305187</v>
      </c>
      <c r="S86" s="264">
        <v>4.0976088967093478</v>
      </c>
      <c r="T86" s="264">
        <v>6.3038722484324454</v>
      </c>
      <c r="U86" s="264">
        <v>5.2992426835050539</v>
      </c>
      <c r="V86" s="264">
        <v>23.758475011901979</v>
      </c>
      <c r="W86" s="264">
        <v>24.242497882074229</v>
      </c>
      <c r="DA86" s="72" t="s">
        <v>1337</v>
      </c>
    </row>
    <row r="87" spans="1:105" ht="12" customHeight="1" x14ac:dyDescent="0.25">
      <c r="A87" s="59" t="s">
        <v>30</v>
      </c>
      <c r="B87" s="232">
        <v>0.3745384499598608</v>
      </c>
      <c r="C87" s="232">
        <v>1.223206220703408</v>
      </c>
      <c r="D87" s="232">
        <v>1.0858071051737721</v>
      </c>
      <c r="E87" s="232">
        <v>1.6143143360683181</v>
      </c>
      <c r="F87" s="232">
        <v>1.584530311052508</v>
      </c>
      <c r="G87" s="232">
        <v>1.033279479224708</v>
      </c>
      <c r="H87" s="232">
        <v>1.2452369656153319</v>
      </c>
      <c r="I87" s="232">
        <v>0.85563942350440614</v>
      </c>
      <c r="J87" s="232">
        <v>0.71872108904188958</v>
      </c>
      <c r="K87" s="232">
        <v>1.1680826875218839</v>
      </c>
      <c r="L87" s="232">
        <v>0.90616307532985896</v>
      </c>
      <c r="M87" s="232">
        <v>0.98220627237409741</v>
      </c>
      <c r="N87" s="232">
        <v>0.77200228603560839</v>
      </c>
      <c r="O87" s="232">
        <v>0.76493746443467325</v>
      </c>
      <c r="P87" s="232">
        <v>0.52097829485273128</v>
      </c>
      <c r="Q87" s="232">
        <v>0.32064097003810282</v>
      </c>
      <c r="R87" s="232">
        <v>0.26932904809250291</v>
      </c>
      <c r="S87" s="232">
        <v>0.2033340577182651</v>
      </c>
      <c r="T87" s="232">
        <v>0.2730937394197665</v>
      </c>
      <c r="U87" s="232">
        <v>0.20747171042929879</v>
      </c>
      <c r="V87" s="232">
        <v>0.90341644799467069</v>
      </c>
      <c r="W87" s="232">
        <v>0.34497108336778748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3.9510596612625748</v>
      </c>
      <c r="H88" s="297">
        <v>2.178826196639613</v>
      </c>
      <c r="I88" s="297">
        <v>2.0010078887326079</v>
      </c>
      <c r="J88" s="297">
        <v>1.7829901239149919</v>
      </c>
      <c r="K88" s="297">
        <v>2.6184786728024698</v>
      </c>
      <c r="L88" s="297">
        <v>1.2341578472415231</v>
      </c>
      <c r="M88" s="297">
        <v>1.54573695866062</v>
      </c>
      <c r="N88" s="297">
        <v>1.626458984067386</v>
      </c>
      <c r="O88" s="297">
        <v>1.0905216918713549</v>
      </c>
      <c r="P88" s="297">
        <v>1.1750978464830391</v>
      </c>
      <c r="Q88" s="297">
        <v>1.9772278885852059</v>
      </c>
      <c r="R88" s="297">
        <v>1.064571677218404</v>
      </c>
      <c r="S88" s="297">
        <v>0.90718016225925557</v>
      </c>
      <c r="T88" s="297">
        <v>1.4048077291180101</v>
      </c>
      <c r="U88" s="297">
        <v>1.2106493968907981</v>
      </c>
      <c r="V88" s="297">
        <v>3.6087604717508288</v>
      </c>
      <c r="W88" s="297">
        <v>4.0279338254027746</v>
      </c>
      <c r="DA88" s="122" t="s">
        <v>1339</v>
      </c>
    </row>
    <row r="89" spans="1:105" ht="12" customHeight="1" x14ac:dyDescent="0.25">
      <c r="A89" s="59" t="s">
        <v>160</v>
      </c>
      <c r="B89" s="297">
        <v>2.0852150711031801</v>
      </c>
      <c r="C89" s="297">
        <v>1.4452174823181989</v>
      </c>
      <c r="D89" s="297">
        <v>2.5559126836751158</v>
      </c>
      <c r="E89" s="297">
        <v>4.4869534999667451</v>
      </c>
      <c r="F89" s="297">
        <v>4.9045100892644671</v>
      </c>
      <c r="G89" s="297">
        <v>2.3271834583808539</v>
      </c>
      <c r="H89" s="297">
        <v>2.396077935419457</v>
      </c>
      <c r="I89" s="297">
        <v>1.823752152894653</v>
      </c>
      <c r="J89" s="297">
        <v>1.233145907602234</v>
      </c>
      <c r="K89" s="297">
        <v>1.769381331823848</v>
      </c>
      <c r="L89" s="297">
        <v>2.3409943084195128</v>
      </c>
      <c r="M89" s="297">
        <v>2.1197149394037309</v>
      </c>
      <c r="N89" s="297">
        <v>2.075666949325349</v>
      </c>
      <c r="O89" s="297">
        <v>1.4825504457889951</v>
      </c>
      <c r="P89" s="297">
        <v>1.2826962989016999</v>
      </c>
      <c r="Q89" s="297">
        <v>1.048756087802003</v>
      </c>
      <c r="R89" s="297">
        <v>0.73987370177883238</v>
      </c>
      <c r="S89" s="297">
        <v>0.45365597804937818</v>
      </c>
      <c r="T89" s="297">
        <v>0.53897986996507896</v>
      </c>
      <c r="U89" s="297">
        <v>0.40642622464323092</v>
      </c>
      <c r="V89" s="297">
        <v>1.6346257535120221</v>
      </c>
      <c r="W89" s="297">
        <v>1.4839435946376209</v>
      </c>
      <c r="DA89" s="122" t="s">
        <v>1340</v>
      </c>
    </row>
    <row r="90" spans="1:105" ht="12" customHeight="1" x14ac:dyDescent="0.25">
      <c r="A90" s="59" t="s">
        <v>70</v>
      </c>
      <c r="B90" s="297">
        <v>5.5663818987000466</v>
      </c>
      <c r="C90" s="297">
        <v>5.3048394678773647</v>
      </c>
      <c r="D90" s="297">
        <v>5.5170086877757258</v>
      </c>
      <c r="E90" s="297">
        <v>10.25294992913823</v>
      </c>
      <c r="F90" s="297">
        <v>15.904729553622341</v>
      </c>
      <c r="G90" s="297">
        <v>3.7473989919236792</v>
      </c>
      <c r="H90" s="297">
        <v>3.2763695600886469</v>
      </c>
      <c r="I90" s="297">
        <v>2.6938961369758339</v>
      </c>
      <c r="J90" s="297">
        <v>1.399531471599293</v>
      </c>
      <c r="K90" s="297">
        <v>2.4233099794897588</v>
      </c>
      <c r="L90" s="297">
        <v>1.8922939653429041</v>
      </c>
      <c r="M90" s="297">
        <v>1.6164380348948071</v>
      </c>
      <c r="N90" s="297">
        <v>1.6531417797765571</v>
      </c>
      <c r="O90" s="297">
        <v>1.0546474441558009</v>
      </c>
      <c r="P90" s="297">
        <v>0.76119645910549361</v>
      </c>
      <c r="Q90" s="297">
        <v>0.96489865338301506</v>
      </c>
      <c r="R90" s="297">
        <v>0.69776790091126484</v>
      </c>
      <c r="S90" s="297">
        <v>0.27345121752585699</v>
      </c>
      <c r="T90" s="297">
        <v>0.38649529168628333</v>
      </c>
      <c r="U90" s="297">
        <v>0.34651554308966631</v>
      </c>
      <c r="V90" s="297">
        <v>3.6954245121071829</v>
      </c>
      <c r="W90" s="297">
        <v>2.312310511361535</v>
      </c>
      <c r="DA90" s="122" t="s">
        <v>1341</v>
      </c>
    </row>
    <row r="91" spans="1:105" ht="12" customHeight="1" x14ac:dyDescent="0.25">
      <c r="A91" s="59" t="s">
        <v>162</v>
      </c>
      <c r="B91" s="297">
        <v>5.0263976343161181</v>
      </c>
      <c r="C91" s="297">
        <v>4.5037095014593156</v>
      </c>
      <c r="D91" s="297">
        <v>6.1348493440071437</v>
      </c>
      <c r="E91" s="297">
        <v>5.9197397970033814</v>
      </c>
      <c r="F91" s="297">
        <v>10.7709081446983</v>
      </c>
      <c r="G91" s="297">
        <v>11.759896939028421</v>
      </c>
      <c r="H91" s="297">
        <v>12.649874701412569</v>
      </c>
      <c r="I91" s="297">
        <v>12.60398295970788</v>
      </c>
      <c r="J91" s="297">
        <v>4.4565669040399198</v>
      </c>
      <c r="K91" s="297">
        <v>7.6357306337501729</v>
      </c>
      <c r="L91" s="297">
        <v>6.6259235943901862</v>
      </c>
      <c r="M91" s="297">
        <v>6.1728412948183804</v>
      </c>
      <c r="N91" s="297">
        <v>7.0654551621416246</v>
      </c>
      <c r="O91" s="297">
        <v>5.7143074183233233</v>
      </c>
      <c r="P91" s="297">
        <v>9.5300338408386587</v>
      </c>
      <c r="Q91" s="297">
        <v>10.140599347752859</v>
      </c>
      <c r="R91" s="297">
        <v>6.4625859819295153</v>
      </c>
      <c r="S91" s="297">
        <v>2.2599874811565921</v>
      </c>
      <c r="T91" s="297">
        <v>3.700495618243306</v>
      </c>
      <c r="U91" s="297">
        <v>3.1281798084520598</v>
      </c>
      <c r="V91" s="297">
        <v>13.916247826537271</v>
      </c>
      <c r="W91" s="297">
        <v>16.073338867304511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1.1718586771671848</v>
      </c>
      <c r="C93" s="263">
        <f t="shared" si="4"/>
        <v>1.1360533577441374</v>
      </c>
      <c r="D93" s="263">
        <f t="shared" si="4"/>
        <v>1.3155855796180989</v>
      </c>
      <c r="E93" s="263">
        <f t="shared" si="4"/>
        <v>1.7696244234787954</v>
      </c>
      <c r="F93" s="263">
        <f t="shared" si="4"/>
        <v>2.4575221809705603</v>
      </c>
      <c r="G93" s="263">
        <f t="shared" si="4"/>
        <v>1.9857593388376527</v>
      </c>
      <c r="H93" s="263">
        <f t="shared" si="4"/>
        <v>1.9629712678267914</v>
      </c>
      <c r="I93" s="263">
        <f t="shared" si="4"/>
        <v>1.8529859806845232</v>
      </c>
      <c r="J93" s="263">
        <f t="shared" si="4"/>
        <v>1.0365421785849604</v>
      </c>
      <c r="K93" s="263">
        <f t="shared" si="4"/>
        <v>1.338794668230068</v>
      </c>
      <c r="L93" s="263">
        <f t="shared" si="4"/>
        <v>1.2161588129280845</v>
      </c>
      <c r="M93" s="263">
        <f t="shared" si="4"/>
        <v>1.1480881490422337</v>
      </c>
      <c r="N93" s="263">
        <f t="shared" si="4"/>
        <v>1.2571810933356422</v>
      </c>
      <c r="O93" s="263">
        <f t="shared" si="4"/>
        <v>1.0128491340989345</v>
      </c>
      <c r="P93" s="263">
        <f t="shared" si="4"/>
        <v>1.2464083883536821</v>
      </c>
      <c r="Q93" s="263">
        <f t="shared" si="4"/>
        <v>1.327769081245747</v>
      </c>
      <c r="R93" s="263">
        <f t="shared" si="4"/>
        <v>0.93378718652116144</v>
      </c>
      <c r="S93" s="263">
        <f t="shared" si="4"/>
        <v>0.49040434121269744</v>
      </c>
      <c r="T93" s="263">
        <f t="shared" si="4"/>
        <v>0.6755628751414916</v>
      </c>
      <c r="U93" s="263">
        <f t="shared" si="4"/>
        <v>0.5096086820339033</v>
      </c>
      <c r="V93" s="263">
        <f t="shared" si="4"/>
        <v>1.2719590186633565</v>
      </c>
      <c r="W93" s="263">
        <f t="shared" si="4"/>
        <v>1.3653481760467956</v>
      </c>
      <c r="DA93" s="70"/>
    </row>
    <row r="94" spans="1:105" ht="12" customHeight="1" x14ac:dyDescent="0.25">
      <c r="A94" s="60" t="s">
        <v>1024</v>
      </c>
      <c r="B94" s="264">
        <v>0.191178381758175</v>
      </c>
      <c r="C94" s="264">
        <v>0.16366750258773341</v>
      </c>
      <c r="D94" s="264">
        <v>0.2372981385468618</v>
      </c>
      <c r="E94" s="264">
        <v>0.25706174536850329</v>
      </c>
      <c r="F94" s="264">
        <v>0.58073750120680701</v>
      </c>
      <c r="G94" s="264">
        <v>0.51285111970058073</v>
      </c>
      <c r="H94" s="264">
        <v>0.5574288637704875</v>
      </c>
      <c r="I94" s="264">
        <v>0.55544669257631518</v>
      </c>
      <c r="J94" s="264">
        <v>0.15596378749978809</v>
      </c>
      <c r="K94" s="264">
        <v>0.35999572010306341</v>
      </c>
      <c r="L94" s="264">
        <v>0.26504851553337527</v>
      </c>
      <c r="M94" s="264">
        <v>0.2499053812111765</v>
      </c>
      <c r="N94" s="264">
        <v>0.28337524519005453</v>
      </c>
      <c r="O94" s="264">
        <v>0.21851627495256881</v>
      </c>
      <c r="P94" s="264">
        <v>0.46485871664956258</v>
      </c>
      <c r="Q94" s="264">
        <v>0.55848905609714461</v>
      </c>
      <c r="R94" s="264">
        <v>0.25687776269317408</v>
      </c>
      <c r="S94" s="264">
        <v>7.1440262644779748E-2</v>
      </c>
      <c r="T94" s="264">
        <v>0.12906355705415609</v>
      </c>
      <c r="U94" s="264">
        <v>0.11638294921378339</v>
      </c>
      <c r="V94" s="264">
        <v>0.71192638425981203</v>
      </c>
      <c r="W94" s="264">
        <v>0.87820524204226535</v>
      </c>
      <c r="DA94" s="72" t="s">
        <v>1344</v>
      </c>
    </row>
    <row r="95" spans="1:105" ht="12" customHeight="1" x14ac:dyDescent="0.25">
      <c r="A95" s="60" t="s">
        <v>1026</v>
      </c>
      <c r="B95" s="264">
        <v>0.98068029540900992</v>
      </c>
      <c r="C95" s="264">
        <v>0.97238585515640397</v>
      </c>
      <c r="D95" s="264">
        <v>1.0782874410712371</v>
      </c>
      <c r="E95" s="264">
        <v>1.5125626781102921</v>
      </c>
      <c r="F95" s="264">
        <v>1.8767846797637531</v>
      </c>
      <c r="G95" s="264">
        <v>1.4729082191370719</v>
      </c>
      <c r="H95" s="264">
        <v>1.405542404056304</v>
      </c>
      <c r="I95" s="264">
        <v>1.297539288108208</v>
      </c>
      <c r="J95" s="264">
        <v>0.88057839108517244</v>
      </c>
      <c r="K95" s="264">
        <v>0.97879894812700463</v>
      </c>
      <c r="L95" s="264">
        <v>0.95111029739470909</v>
      </c>
      <c r="M95" s="264">
        <v>0.89818276783105722</v>
      </c>
      <c r="N95" s="264">
        <v>0.97380584814558768</v>
      </c>
      <c r="O95" s="264">
        <v>0.79433285914636576</v>
      </c>
      <c r="P95" s="264">
        <v>0.78154967170411949</v>
      </c>
      <c r="Q95" s="264">
        <v>0.7692800251486025</v>
      </c>
      <c r="R95" s="264">
        <v>0.67690942382798736</v>
      </c>
      <c r="S95" s="264">
        <v>0.41896407856791767</v>
      </c>
      <c r="T95" s="264">
        <v>0.54649931808733554</v>
      </c>
      <c r="U95" s="264">
        <v>0.39322573282011991</v>
      </c>
      <c r="V95" s="264">
        <v>0.56003263440354434</v>
      </c>
      <c r="W95" s="264">
        <v>0.48714293400453029</v>
      </c>
      <c r="DA95" s="72" t="s">
        <v>1345</v>
      </c>
    </row>
    <row r="96" spans="1:105" ht="12" customHeight="1" x14ac:dyDescent="0.25">
      <c r="A96" s="64" t="s">
        <v>30</v>
      </c>
      <c r="B96" s="231">
        <v>2.8118060392576812E-2</v>
      </c>
      <c r="C96" s="231">
        <v>9.5252481248194187E-2</v>
      </c>
      <c r="D96" s="231">
        <v>7.6507054179211914E-2</v>
      </c>
      <c r="E96" s="231">
        <v>0.1095756215000681</v>
      </c>
      <c r="F96" s="231">
        <v>8.9518757174789979E-2</v>
      </c>
      <c r="G96" s="231">
        <v>6.4847388775042078E-2</v>
      </c>
      <c r="H96" s="231">
        <v>7.9768094514229435E-2</v>
      </c>
      <c r="I96" s="231">
        <v>5.5516413069731561E-2</v>
      </c>
      <c r="J96" s="231">
        <v>6.5925327773187242E-2</v>
      </c>
      <c r="K96" s="231">
        <v>7.3194847391900075E-2</v>
      </c>
      <c r="L96" s="231">
        <v>6.6294603045648035E-2</v>
      </c>
      <c r="M96" s="231">
        <v>7.0933921497252542E-2</v>
      </c>
      <c r="N96" s="231">
        <v>5.6983854749349062E-2</v>
      </c>
      <c r="O96" s="231">
        <v>6.011220381552531E-2</v>
      </c>
      <c r="P96" s="231">
        <v>3.06823929045195E-2</v>
      </c>
      <c r="Q96" s="231">
        <v>1.7067575081500998E-2</v>
      </c>
      <c r="R96" s="231">
        <v>1.7802439562036729E-2</v>
      </c>
      <c r="S96" s="231">
        <v>1.77824324392005E-2</v>
      </c>
      <c r="T96" s="231">
        <v>2.0488685105289998E-2</v>
      </c>
      <c r="U96" s="231">
        <v>1.539247929616365E-2</v>
      </c>
      <c r="V96" s="231">
        <v>2.129013244970946E-2</v>
      </c>
      <c r="W96" s="231">
        <v>6.9306196144781071E-3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0.2479637959320789</v>
      </c>
      <c r="H98" s="231">
        <v>0.13957248201168221</v>
      </c>
      <c r="I98" s="231">
        <v>0.12983130212921851</v>
      </c>
      <c r="J98" s="231">
        <v>0.163546346597603</v>
      </c>
      <c r="K98" s="231">
        <v>0.16408011941460371</v>
      </c>
      <c r="L98" s="231">
        <v>9.0290596478746515E-2</v>
      </c>
      <c r="M98" s="231">
        <v>0.1116315250319164</v>
      </c>
      <c r="N98" s="231">
        <v>0.1200539223527568</v>
      </c>
      <c r="O98" s="231">
        <v>8.5698067168758496E-2</v>
      </c>
      <c r="P98" s="231">
        <v>6.920598071602814E-2</v>
      </c>
      <c r="Q98" s="231">
        <v>0.1052469540547345</v>
      </c>
      <c r="R98" s="231">
        <v>7.036735575817854E-2</v>
      </c>
      <c r="S98" s="231">
        <v>7.9336782664860356E-2</v>
      </c>
      <c r="T98" s="231">
        <v>0.105394811527097</v>
      </c>
      <c r="U98" s="231">
        <v>8.9818972128756447E-2</v>
      </c>
      <c r="V98" s="231">
        <v>8.5044929825435711E-2</v>
      </c>
      <c r="W98" s="231">
        <v>8.092294839215225E-2</v>
      </c>
      <c r="DA98" s="73" t="s">
        <v>1348</v>
      </c>
    </row>
    <row r="99" spans="1:105" ht="12" customHeight="1" x14ac:dyDescent="0.25">
      <c r="A99" s="64" t="s">
        <v>160</v>
      </c>
      <c r="B99" s="231">
        <v>0.15654521800652019</v>
      </c>
      <c r="C99" s="231">
        <v>0.11254075462019369</v>
      </c>
      <c r="D99" s="231">
        <v>0.18009216299608949</v>
      </c>
      <c r="E99" s="231">
        <v>0.30456318662089532</v>
      </c>
      <c r="F99" s="231">
        <v>0.27708251756354307</v>
      </c>
      <c r="G99" s="231">
        <v>0.14605126058411869</v>
      </c>
      <c r="H99" s="231">
        <v>0.15348931688801259</v>
      </c>
      <c r="I99" s="231">
        <v>0.11833042643387549</v>
      </c>
      <c r="J99" s="231">
        <v>0.11311139938750769</v>
      </c>
      <c r="K99" s="231">
        <v>0.11087365470305981</v>
      </c>
      <c r="L99" s="231">
        <v>0.17126640075496261</v>
      </c>
      <c r="M99" s="231">
        <v>0.1530836213708778</v>
      </c>
      <c r="N99" s="231">
        <v>0.15321133899197359</v>
      </c>
      <c r="O99" s="231">
        <v>0.1165054382974033</v>
      </c>
      <c r="P99" s="231">
        <v>7.5542862742871142E-2</v>
      </c>
      <c r="Q99" s="231">
        <v>5.5824816362721408E-2</v>
      </c>
      <c r="R99" s="231">
        <v>4.8905073376764752E-2</v>
      </c>
      <c r="S99" s="231">
        <v>3.9674154299719377E-2</v>
      </c>
      <c r="T99" s="231">
        <v>4.0436623912607217E-2</v>
      </c>
      <c r="U99" s="231">
        <v>3.0153061520022249E-2</v>
      </c>
      <c r="V99" s="231">
        <v>3.8521989360749812E-2</v>
      </c>
      <c r="W99" s="231">
        <v>2.981307442748693E-2</v>
      </c>
      <c r="DA99" s="73" t="s">
        <v>1349</v>
      </c>
    </row>
    <row r="100" spans="1:105" ht="12" customHeight="1" x14ac:dyDescent="0.25">
      <c r="A100" s="64" t="s">
        <v>70</v>
      </c>
      <c r="B100" s="231">
        <v>0.41788997207781498</v>
      </c>
      <c r="C100" s="231">
        <v>0.41309397662161612</v>
      </c>
      <c r="D100" s="231">
        <v>0.3887339478362406</v>
      </c>
      <c r="E100" s="231">
        <v>0.69594460979057782</v>
      </c>
      <c r="F100" s="231">
        <v>0.8985448955505918</v>
      </c>
      <c r="G100" s="231">
        <v>0.2351822950232309</v>
      </c>
      <c r="H100" s="231">
        <v>0.20987953614398991</v>
      </c>
      <c r="I100" s="231">
        <v>0.17478793823545041</v>
      </c>
      <c r="J100" s="231">
        <v>0.1283732624529918</v>
      </c>
      <c r="K100" s="231">
        <v>0.15185038356173591</v>
      </c>
      <c r="L100" s="231">
        <v>0.13843962603797061</v>
      </c>
      <c r="M100" s="231">
        <v>0.11673748366038759</v>
      </c>
      <c r="N100" s="231">
        <v>0.12202346128094579</v>
      </c>
      <c r="O100" s="231">
        <v>8.2878908491519687E-2</v>
      </c>
      <c r="P100" s="231">
        <v>4.4829754073355002E-2</v>
      </c>
      <c r="Q100" s="231">
        <v>5.1361122724575131E-2</v>
      </c>
      <c r="R100" s="231">
        <v>4.6121912850765452E-2</v>
      </c>
      <c r="S100" s="231">
        <v>2.3914477759590162E-2</v>
      </c>
      <c r="T100" s="231">
        <v>2.899656485301438E-2</v>
      </c>
      <c r="U100" s="231">
        <v>2.570824384572756E-2</v>
      </c>
      <c r="V100" s="231">
        <v>8.7087275746753998E-2</v>
      </c>
      <c r="W100" s="231">
        <v>4.645532729397054E-2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2.6993377522291109E-2</v>
      </c>
      <c r="H101" s="231">
        <v>0</v>
      </c>
      <c r="I101" s="231">
        <v>1.5504144893811839E-4</v>
      </c>
      <c r="J101" s="231">
        <v>1.42813849634047E-4</v>
      </c>
      <c r="K101" s="231">
        <v>3.2684827102655561E-4</v>
      </c>
      <c r="L101" s="231">
        <v>6.8603463159370618E-5</v>
      </c>
      <c r="M101" s="231">
        <v>0</v>
      </c>
      <c r="N101" s="231">
        <v>1.0371188182042139E-5</v>
      </c>
      <c r="O101" s="231">
        <v>8.2432021889666525E-5</v>
      </c>
      <c r="P101" s="231">
        <v>2.8748585054736011E-5</v>
      </c>
      <c r="Q101" s="231">
        <v>0</v>
      </c>
      <c r="R101" s="231">
        <v>6.6540760254908293E-2</v>
      </c>
      <c r="S101" s="231">
        <v>6.0610666524365323E-2</v>
      </c>
      <c r="T101" s="231">
        <v>7.3555288991220769E-2</v>
      </c>
      <c r="U101" s="231">
        <v>7.1007665459373688E-5</v>
      </c>
      <c r="V101" s="231">
        <v>1.34615135369943E-4</v>
      </c>
      <c r="W101" s="231">
        <v>1.005718297286299E-4</v>
      </c>
      <c r="DA101" s="73" t="s">
        <v>1351</v>
      </c>
    </row>
    <row r="102" spans="1:105" ht="12" customHeight="1" x14ac:dyDescent="0.25">
      <c r="A102" s="64" t="s">
        <v>162</v>
      </c>
      <c r="B102" s="231">
        <v>0.37735124992895219</v>
      </c>
      <c r="C102" s="231">
        <v>0.35070906080609682</v>
      </c>
      <c r="D102" s="231">
        <v>0.43226761816790787</v>
      </c>
      <c r="E102" s="231">
        <v>0.40181713863431928</v>
      </c>
      <c r="F102" s="231">
        <v>0.60850733118305278</v>
      </c>
      <c r="G102" s="231">
        <v>0.73803711782972536</v>
      </c>
      <c r="H102" s="231">
        <v>0.81033283514580967</v>
      </c>
      <c r="I102" s="231">
        <v>0.81778364237724654</v>
      </c>
      <c r="J102" s="231">
        <v>0.40878254217311022</v>
      </c>
      <c r="K102" s="231">
        <v>0.47847309478467859</v>
      </c>
      <c r="L102" s="231">
        <v>0.48475046761422191</v>
      </c>
      <c r="M102" s="231">
        <v>0.44579621627062288</v>
      </c>
      <c r="N102" s="231">
        <v>0.52152289958238041</v>
      </c>
      <c r="O102" s="231">
        <v>0.44905580935126932</v>
      </c>
      <c r="P102" s="231">
        <v>0.56125993268229102</v>
      </c>
      <c r="Q102" s="231">
        <v>0.53977955692507051</v>
      </c>
      <c r="R102" s="231">
        <v>0.42717188202533363</v>
      </c>
      <c r="S102" s="231">
        <v>0.19764556488018201</v>
      </c>
      <c r="T102" s="231">
        <v>0.2776273436981061</v>
      </c>
      <c r="U102" s="231">
        <v>0.2320819683639905</v>
      </c>
      <c r="V102" s="231">
        <v>0.32795369188552542</v>
      </c>
      <c r="W102" s="231">
        <v>0.32292039244671389</v>
      </c>
      <c r="DA102" s="73" t="s">
        <v>1352</v>
      </c>
    </row>
    <row r="103" spans="1:105" ht="12" customHeight="1" x14ac:dyDescent="0.25">
      <c r="A103" s="64" t="s">
        <v>36</v>
      </c>
      <c r="B103" s="231">
        <v>7.7579500314567558E-4</v>
      </c>
      <c r="C103" s="231">
        <v>7.8958186030321802E-4</v>
      </c>
      <c r="D103" s="231">
        <v>6.8665789178709482E-4</v>
      </c>
      <c r="E103" s="231">
        <v>6.6212156443181281E-4</v>
      </c>
      <c r="F103" s="231">
        <v>3.1311782917754481E-3</v>
      </c>
      <c r="G103" s="231">
        <v>1.383298347058547E-2</v>
      </c>
      <c r="H103" s="231">
        <v>1.2500139352580221E-2</v>
      </c>
      <c r="I103" s="231">
        <v>1.1345244137471911E-3</v>
      </c>
      <c r="J103" s="231">
        <v>6.966988511384717E-4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24.986850820477009</v>
      </c>
      <c r="C110" s="225">
        <v>25.39801614295769</v>
      </c>
      <c r="D110" s="225">
        <v>34.22367276566095</v>
      </c>
      <c r="E110" s="225">
        <v>33.791105859297623</v>
      </c>
      <c r="F110" s="225">
        <v>38.064375816147738</v>
      </c>
      <c r="G110" s="225">
        <v>35.410464968262538</v>
      </c>
      <c r="H110" s="225">
        <v>40.601696240030883</v>
      </c>
      <c r="I110" s="225">
        <v>38.384811255896032</v>
      </c>
      <c r="J110" s="225">
        <v>23.76291433806718</v>
      </c>
      <c r="K110" s="225">
        <v>34.678308231778558</v>
      </c>
      <c r="L110" s="225">
        <v>32.828541698696199</v>
      </c>
      <c r="M110" s="225">
        <v>26.625122641164062</v>
      </c>
      <c r="N110" s="225">
        <v>24.534026358749369</v>
      </c>
      <c r="O110" s="225">
        <v>21.896960587141031</v>
      </c>
      <c r="P110" s="225">
        <v>29.671313621846561</v>
      </c>
      <c r="Q110" s="225">
        <v>31.676432737448248</v>
      </c>
      <c r="R110" s="225">
        <v>14.61618018658878</v>
      </c>
      <c r="S110" s="225">
        <v>9.4191174924777759</v>
      </c>
      <c r="T110" s="225">
        <v>10.72686653500983</v>
      </c>
      <c r="U110" s="225">
        <v>16.652280206306241</v>
      </c>
      <c r="V110" s="225">
        <v>16.87015186666898</v>
      </c>
      <c r="W110" s="225">
        <v>19.15706197753725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0.19566906582825069</v>
      </c>
      <c r="C115" s="262">
        <v>0.1632378992187839</v>
      </c>
      <c r="D115" s="262">
        <v>0.29731562938083139</v>
      </c>
      <c r="E115" s="262">
        <v>0.27637260930291241</v>
      </c>
      <c r="F115" s="262">
        <v>0.44296926454877628</v>
      </c>
      <c r="G115" s="262">
        <v>0.40165158670449369</v>
      </c>
      <c r="H115" s="262">
        <v>0.51799257041128621</v>
      </c>
      <c r="I115" s="262">
        <v>0.50980372576350841</v>
      </c>
      <c r="J115" s="262">
        <v>0.1605477636950787</v>
      </c>
      <c r="K115" s="262">
        <v>0.42140960620140078</v>
      </c>
      <c r="L115" s="262">
        <v>0.34532856319115568</v>
      </c>
      <c r="M115" s="262">
        <v>0.27703130468683212</v>
      </c>
      <c r="N115" s="262">
        <v>0.25856872568244821</v>
      </c>
      <c r="O115" s="262">
        <v>0.2163179997770793</v>
      </c>
      <c r="P115" s="262">
        <v>0.51984838024354252</v>
      </c>
      <c r="Q115" s="262">
        <v>0.6357962085236365</v>
      </c>
      <c r="R115" s="262">
        <v>0.17381485135628161</v>
      </c>
      <c r="S115" s="262">
        <v>5.9112195784598288E-2</v>
      </c>
      <c r="T115" s="262">
        <v>8.5777207684340911E-2</v>
      </c>
      <c r="U115" s="262">
        <v>0.15839685200315201</v>
      </c>
      <c r="V115" s="262">
        <v>0.43239288002550252</v>
      </c>
      <c r="W115" s="262">
        <v>0.61448960512326301</v>
      </c>
      <c r="DA115" s="68" t="s">
        <v>1364</v>
      </c>
    </row>
    <row r="116" spans="1:105" ht="12" customHeight="1" x14ac:dyDescent="0.25">
      <c r="A116" s="37" t="s">
        <v>160</v>
      </c>
      <c r="B116" s="228">
        <v>5.737265257749892E-2</v>
      </c>
      <c r="C116" s="228">
        <v>3.9656608052378417E-2</v>
      </c>
      <c r="D116" s="228">
        <v>8.7439143514550732E-2</v>
      </c>
      <c r="E116" s="228">
        <v>0.11916091031218221</v>
      </c>
      <c r="F116" s="228">
        <v>0.1385958061716297</v>
      </c>
      <c r="G116" s="228">
        <v>6.6352778733556689E-2</v>
      </c>
      <c r="H116" s="228">
        <v>8.2490660354426121E-2</v>
      </c>
      <c r="I116" s="228">
        <v>6.4442245103514373E-2</v>
      </c>
      <c r="J116" s="228">
        <v>3.4795924562339459E-2</v>
      </c>
      <c r="K116" s="228">
        <v>7.9279682474092672E-2</v>
      </c>
      <c r="L116" s="228">
        <v>9.0154968488322523E-2</v>
      </c>
      <c r="M116" s="228">
        <v>7.081379717436069E-2</v>
      </c>
      <c r="N116" s="228">
        <v>5.8712984192057761E-2</v>
      </c>
      <c r="O116" s="228">
        <v>4.4561439597258057E-2</v>
      </c>
      <c r="P116" s="228">
        <v>6.16687538402255E-2</v>
      </c>
      <c r="Q116" s="228">
        <v>5.9591917347786932E-2</v>
      </c>
      <c r="R116" s="228">
        <v>1.7855155480842131E-2</v>
      </c>
      <c r="S116" s="228">
        <v>9.8821386805011471E-3</v>
      </c>
      <c r="T116" s="228">
        <v>1.090516701234933E-2</v>
      </c>
      <c r="U116" s="228">
        <v>1.821324185842527E-2</v>
      </c>
      <c r="V116" s="228">
        <v>4.5450857386667813E-2</v>
      </c>
      <c r="W116" s="228">
        <v>5.1936734256606561E-2</v>
      </c>
      <c r="DA116" s="69" t="s">
        <v>1365</v>
      </c>
    </row>
    <row r="117" spans="1:105" ht="12" customHeight="1" x14ac:dyDescent="0.25">
      <c r="A117" s="37" t="s">
        <v>162</v>
      </c>
      <c r="B117" s="228">
        <v>0.1382964132507517</v>
      </c>
      <c r="C117" s="228">
        <v>0.1235812911664054</v>
      </c>
      <c r="D117" s="228">
        <v>0.20987648586628069</v>
      </c>
      <c r="E117" s="228">
        <v>0.1572116989907302</v>
      </c>
      <c r="F117" s="228">
        <v>0.30437345837714658</v>
      </c>
      <c r="G117" s="228">
        <v>0.33529880797093708</v>
      </c>
      <c r="H117" s="228">
        <v>0.43550191005686012</v>
      </c>
      <c r="I117" s="228">
        <v>0.44536148065999398</v>
      </c>
      <c r="J117" s="228">
        <v>0.1257518391327393</v>
      </c>
      <c r="K117" s="228">
        <v>0.34212992372730822</v>
      </c>
      <c r="L117" s="228">
        <v>0.25517359470283307</v>
      </c>
      <c r="M117" s="228">
        <v>0.20621750751247139</v>
      </c>
      <c r="N117" s="228">
        <v>0.19985574149039051</v>
      </c>
      <c r="O117" s="228">
        <v>0.17175656017982119</v>
      </c>
      <c r="P117" s="228">
        <v>0.458179626403317</v>
      </c>
      <c r="Q117" s="228">
        <v>0.57620429117584959</v>
      </c>
      <c r="R117" s="228">
        <v>0.15595969587543951</v>
      </c>
      <c r="S117" s="228">
        <v>4.9230057104097141E-2</v>
      </c>
      <c r="T117" s="228">
        <v>7.4872040671991574E-2</v>
      </c>
      <c r="U117" s="228">
        <v>0.14018361014472669</v>
      </c>
      <c r="V117" s="228">
        <v>0.3869420226388347</v>
      </c>
      <c r="W117" s="228">
        <v>0.5625528708666564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17.00909465615565</v>
      </c>
      <c r="C121" s="263">
        <f t="shared" si="5"/>
        <v>17.483075191215931</v>
      </c>
      <c r="D121" s="263">
        <f t="shared" si="5"/>
        <v>22.90363520351384</v>
      </c>
      <c r="E121" s="263">
        <f t="shared" si="5"/>
        <v>22.490266293437909</v>
      </c>
      <c r="F121" s="263">
        <f t="shared" si="5"/>
        <v>23.885367928536031</v>
      </c>
      <c r="G121" s="263">
        <f t="shared" si="5"/>
        <v>22.958641807216491</v>
      </c>
      <c r="H121" s="263">
        <f t="shared" si="5"/>
        <v>26.221610520905429</v>
      </c>
      <c r="I121" s="263">
        <f t="shared" si="5"/>
        <v>24.76138200058487</v>
      </c>
      <c r="J121" s="263">
        <f t="shared" si="5"/>
        <v>16.902345557401318</v>
      </c>
      <c r="K121" s="263">
        <f t="shared" si="5"/>
        <v>22.274365326337549</v>
      </c>
      <c r="L121" s="263">
        <f t="shared" si="5"/>
        <v>22.040949982819861</v>
      </c>
      <c r="M121" s="263">
        <f t="shared" si="5"/>
        <v>17.8252065840779</v>
      </c>
      <c r="N121" s="263">
        <f t="shared" si="5"/>
        <v>16.49259750604319</v>
      </c>
      <c r="O121" s="263">
        <f t="shared" si="5"/>
        <v>14.950066991329409</v>
      </c>
      <c r="P121" s="263">
        <f t="shared" si="5"/>
        <v>18.41135953169125</v>
      </c>
      <c r="Q121" s="263">
        <f t="shared" si="5"/>
        <v>18.93315789920495</v>
      </c>
      <c r="R121" s="263">
        <f t="shared" si="5"/>
        <v>9.7447876008174319</v>
      </c>
      <c r="S121" s="263">
        <f t="shared" si="5"/>
        <v>6.8398967484889477</v>
      </c>
      <c r="T121" s="263">
        <f t="shared" si="5"/>
        <v>7.5070744595782388</v>
      </c>
      <c r="U121" s="263">
        <f t="shared" si="5"/>
        <v>11.215856042262709</v>
      </c>
      <c r="V121" s="263">
        <f t="shared" si="5"/>
        <v>7.2415344728306881</v>
      </c>
      <c r="W121" s="263">
        <f t="shared" si="5"/>
        <v>7.4234235386985672</v>
      </c>
      <c r="DA121" s="70"/>
    </row>
    <row r="122" spans="1:105" ht="12" customHeight="1" x14ac:dyDescent="0.25">
      <c r="A122" s="60" t="s">
        <v>1054</v>
      </c>
      <c r="B122" s="264">
        <v>17.00909465615565</v>
      </c>
      <c r="C122" s="264">
        <v>17.483075191215931</v>
      </c>
      <c r="D122" s="264">
        <v>22.90363520351384</v>
      </c>
      <c r="E122" s="264">
        <v>22.490266293437909</v>
      </c>
      <c r="F122" s="264">
        <v>23.885367928536031</v>
      </c>
      <c r="G122" s="264">
        <v>22.958641807216491</v>
      </c>
      <c r="H122" s="264">
        <v>26.221610520905429</v>
      </c>
      <c r="I122" s="264">
        <v>24.76138200058487</v>
      </c>
      <c r="J122" s="264">
        <v>16.902345557401318</v>
      </c>
      <c r="K122" s="264">
        <v>22.274365326337549</v>
      </c>
      <c r="L122" s="264">
        <v>22.040949982819861</v>
      </c>
      <c r="M122" s="264">
        <v>17.8252065840779</v>
      </c>
      <c r="N122" s="264">
        <v>16.49259750604319</v>
      </c>
      <c r="O122" s="264">
        <v>14.950066991329409</v>
      </c>
      <c r="P122" s="264">
        <v>18.41135953169125</v>
      </c>
      <c r="Q122" s="264">
        <v>18.93315789920495</v>
      </c>
      <c r="R122" s="264">
        <v>9.7447876008174319</v>
      </c>
      <c r="S122" s="264">
        <v>6.8398967484889477</v>
      </c>
      <c r="T122" s="264">
        <v>7.5070744595782388</v>
      </c>
      <c r="U122" s="264">
        <v>11.215856042262709</v>
      </c>
      <c r="V122" s="264">
        <v>7.2415344728306881</v>
      </c>
      <c r="W122" s="264">
        <v>7.4234235386985672</v>
      </c>
      <c r="DA122" s="72" t="s">
        <v>1370</v>
      </c>
    </row>
    <row r="123" spans="1:105" ht="12" customHeight="1" x14ac:dyDescent="0.25">
      <c r="A123" s="64" t="s">
        <v>30</v>
      </c>
      <c r="B123" s="231">
        <v>0.48768467461189502</v>
      </c>
      <c r="C123" s="231">
        <v>1.712598227320169</v>
      </c>
      <c r="D123" s="231">
        <v>1.625067299008238</v>
      </c>
      <c r="E123" s="231">
        <v>1.6292778755352799</v>
      </c>
      <c r="F123" s="231">
        <v>1.139282771582665</v>
      </c>
      <c r="G123" s="231">
        <v>1.010794801519775</v>
      </c>
      <c r="H123" s="231">
        <v>1.488142869479097</v>
      </c>
      <c r="I123" s="231">
        <v>1.0594385263864521</v>
      </c>
      <c r="J123" s="231">
        <v>1.2654099649596999</v>
      </c>
      <c r="K123" s="231">
        <v>1.6656830025538181</v>
      </c>
      <c r="L123" s="231">
        <v>1.5363055513777411</v>
      </c>
      <c r="M123" s="231">
        <v>1.407744447781611</v>
      </c>
      <c r="N123" s="231">
        <v>0.96509153494356126</v>
      </c>
      <c r="O123" s="231">
        <v>1.1313663581843061</v>
      </c>
      <c r="P123" s="231">
        <v>0.72280059414007858</v>
      </c>
      <c r="Q123" s="231">
        <v>0.42005912464992479</v>
      </c>
      <c r="R123" s="231">
        <v>0.25628390771602161</v>
      </c>
      <c r="S123" s="231">
        <v>0.29031128930399358</v>
      </c>
      <c r="T123" s="231">
        <v>0.28144606877566752</v>
      </c>
      <c r="U123" s="231">
        <v>0.43903492958395579</v>
      </c>
      <c r="V123" s="231">
        <v>0.275293292916586</v>
      </c>
      <c r="W123" s="231">
        <v>0.1056136119248407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3.865082629043656</v>
      </c>
      <c r="H125" s="231">
        <v>2.603845499206868</v>
      </c>
      <c r="I125" s="231">
        <v>2.4776147413170508</v>
      </c>
      <c r="J125" s="231">
        <v>3.139205881984716</v>
      </c>
      <c r="K125" s="231">
        <v>3.733944064430835</v>
      </c>
      <c r="L125" s="231">
        <v>2.092386683603678</v>
      </c>
      <c r="M125" s="231">
        <v>2.2154232593380732</v>
      </c>
      <c r="N125" s="231">
        <v>2.033260556153246</v>
      </c>
      <c r="O125" s="231">
        <v>1.6129155812303011</v>
      </c>
      <c r="P125" s="231">
        <v>1.6303201688100319</v>
      </c>
      <c r="Q125" s="231">
        <v>2.590288496238716</v>
      </c>
      <c r="R125" s="231">
        <v>1.013008405196701</v>
      </c>
      <c r="S125" s="231">
        <v>1.2952313325758871</v>
      </c>
      <c r="T125" s="231">
        <v>1.447772525236144</v>
      </c>
      <c r="U125" s="231">
        <v>2.56187878152158</v>
      </c>
      <c r="V125" s="231">
        <v>1.0996783995030379</v>
      </c>
      <c r="W125" s="231">
        <v>1.233160286195603</v>
      </c>
      <c r="DA125" s="73" t="s">
        <v>1373</v>
      </c>
    </row>
    <row r="126" spans="1:105" ht="12" customHeight="1" x14ac:dyDescent="0.25">
      <c r="A126" s="64" t="s">
        <v>160</v>
      </c>
      <c r="B126" s="231">
        <v>2.71514829400228</v>
      </c>
      <c r="C126" s="231">
        <v>2.0234338710989932</v>
      </c>
      <c r="D126" s="231">
        <v>3.82529281818992</v>
      </c>
      <c r="E126" s="231">
        <v>4.5285443502014662</v>
      </c>
      <c r="F126" s="231">
        <v>3.5263597097368491</v>
      </c>
      <c r="G126" s="231">
        <v>2.2765427836418142</v>
      </c>
      <c r="H126" s="231">
        <v>2.863476103561279</v>
      </c>
      <c r="I126" s="231">
        <v>2.258139632514117</v>
      </c>
      <c r="J126" s="231">
        <v>2.1711274978856121</v>
      </c>
      <c r="K126" s="231">
        <v>2.523133371411947</v>
      </c>
      <c r="L126" s="231">
        <v>3.9689131566737181</v>
      </c>
      <c r="M126" s="231">
        <v>3.0380756270397762</v>
      </c>
      <c r="N126" s="231">
        <v>2.5948221117879222</v>
      </c>
      <c r="O126" s="231">
        <v>2.1927383304678738</v>
      </c>
      <c r="P126" s="231">
        <v>1.7796012926210449</v>
      </c>
      <c r="Q126" s="231">
        <v>1.3739341050553791</v>
      </c>
      <c r="R126" s="231">
        <v>0.70403740276493376</v>
      </c>
      <c r="S126" s="231">
        <v>0.64770975096784678</v>
      </c>
      <c r="T126" s="231">
        <v>0.55546409036395639</v>
      </c>
      <c r="U126" s="231">
        <v>0.86004645427608895</v>
      </c>
      <c r="V126" s="231">
        <v>0.49811081851504557</v>
      </c>
      <c r="W126" s="231">
        <v>0.4543124061077331</v>
      </c>
      <c r="DA126" s="73" t="s">
        <v>1374</v>
      </c>
    </row>
    <row r="127" spans="1:105" ht="12" customHeight="1" x14ac:dyDescent="0.25">
      <c r="A127" s="64" t="s">
        <v>70</v>
      </c>
      <c r="B127" s="231">
        <v>7.2479585081958966</v>
      </c>
      <c r="C127" s="231">
        <v>7.4272502176129018</v>
      </c>
      <c r="D127" s="231">
        <v>8.2570010493842236</v>
      </c>
      <c r="E127" s="231">
        <v>10.34798744289229</v>
      </c>
      <c r="F127" s="231">
        <v>11.43555553385883</v>
      </c>
      <c r="G127" s="231">
        <v>3.6658537176205308</v>
      </c>
      <c r="H127" s="231">
        <v>3.9154844686247832</v>
      </c>
      <c r="I127" s="231">
        <v>3.3355374649601282</v>
      </c>
      <c r="J127" s="231">
        <v>2.4640727779357552</v>
      </c>
      <c r="K127" s="231">
        <v>3.4556339939585898</v>
      </c>
      <c r="L127" s="231">
        <v>3.2081882422064618</v>
      </c>
      <c r="M127" s="231">
        <v>2.3167553830683452</v>
      </c>
      <c r="N127" s="231">
        <v>2.066617115755923</v>
      </c>
      <c r="O127" s="231">
        <v>1.559856450415543</v>
      </c>
      <c r="P127" s="231">
        <v>1.0560771117236321</v>
      </c>
      <c r="Q127" s="231">
        <v>1.264075778175807</v>
      </c>
      <c r="R127" s="231">
        <v>0.66397102574292544</v>
      </c>
      <c r="S127" s="231">
        <v>0.39042143953903552</v>
      </c>
      <c r="T127" s="231">
        <v>0.39831590675247852</v>
      </c>
      <c r="U127" s="231">
        <v>0.73326829351976031</v>
      </c>
      <c r="V127" s="231">
        <v>1.126087071937677</v>
      </c>
      <c r="W127" s="231">
        <v>0.70791865397107412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0.42075349818085112</v>
      </c>
      <c r="H128" s="231">
        <v>0</v>
      </c>
      <c r="I128" s="231">
        <v>2.9587085171641969E-3</v>
      </c>
      <c r="J128" s="231">
        <v>2.7412540000245531E-3</v>
      </c>
      <c r="K128" s="231">
        <v>7.4380318951697789E-3</v>
      </c>
      <c r="L128" s="231">
        <v>1.589810881330832E-3</v>
      </c>
      <c r="M128" s="231">
        <v>0</v>
      </c>
      <c r="N128" s="231">
        <v>1.756488037852496E-4</v>
      </c>
      <c r="O128" s="231">
        <v>1.5514456380485309E-3</v>
      </c>
      <c r="P128" s="231">
        <v>6.7724490794813348E-4</v>
      </c>
      <c r="Q128" s="231">
        <v>0</v>
      </c>
      <c r="R128" s="231">
        <v>0.95792073895808316</v>
      </c>
      <c r="S128" s="231">
        <v>0.9895137127288316</v>
      </c>
      <c r="T128" s="231">
        <v>1.0104038798903781</v>
      </c>
      <c r="U128" s="231">
        <v>2.0253296954342559E-3</v>
      </c>
      <c r="V128" s="231">
        <v>1.7406488184111479E-3</v>
      </c>
      <c r="W128" s="231">
        <v>1.532583634130168E-3</v>
      </c>
      <c r="DA128" s="73" t="s">
        <v>1376</v>
      </c>
    </row>
    <row r="129" spans="1:105" ht="12" customHeight="1" x14ac:dyDescent="0.25">
      <c r="A129" s="64" t="s">
        <v>162</v>
      </c>
      <c r="B129" s="231">
        <v>6.5448476518877028</v>
      </c>
      <c r="C129" s="231">
        <v>6.3055965363949982</v>
      </c>
      <c r="D129" s="231">
        <v>9.1816889075271142</v>
      </c>
      <c r="E129" s="231">
        <v>5.9746115515975653</v>
      </c>
      <c r="F129" s="231">
        <v>7.7443201925264598</v>
      </c>
      <c r="G129" s="231">
        <v>11.50399570627029</v>
      </c>
      <c r="H129" s="231">
        <v>15.117460657304591</v>
      </c>
      <c r="I129" s="231">
        <v>15.606042412986261</v>
      </c>
      <c r="J129" s="231">
        <v>7.8464153283709042</v>
      </c>
      <c r="K129" s="231">
        <v>10.888532862087191</v>
      </c>
      <c r="L129" s="231">
        <v>11.23356653807693</v>
      </c>
      <c r="M129" s="231">
        <v>8.8472078668500984</v>
      </c>
      <c r="N129" s="231">
        <v>8.8326305385987567</v>
      </c>
      <c r="O129" s="231">
        <v>8.4516388253933403</v>
      </c>
      <c r="P129" s="231">
        <v>13.22188311948851</v>
      </c>
      <c r="Q129" s="231">
        <v>13.284800395085121</v>
      </c>
      <c r="R129" s="231">
        <v>6.1495661204387684</v>
      </c>
      <c r="S129" s="231">
        <v>3.2267092233733532</v>
      </c>
      <c r="T129" s="231">
        <v>3.813671988559614</v>
      </c>
      <c r="U129" s="231">
        <v>6.6196022536658878</v>
      </c>
      <c r="V129" s="231">
        <v>4.2406242411399306</v>
      </c>
      <c r="W129" s="231">
        <v>4.9208859968651861</v>
      </c>
      <c r="DA129" s="73" t="s">
        <v>1377</v>
      </c>
    </row>
    <row r="130" spans="1:105" ht="12" customHeight="1" x14ac:dyDescent="0.25">
      <c r="A130" s="64" t="s">
        <v>36</v>
      </c>
      <c r="B130" s="231">
        <v>1.3455527457879561E-2</v>
      </c>
      <c r="C130" s="231">
        <v>1.4196338788865811E-2</v>
      </c>
      <c r="D130" s="231">
        <v>1.4585129404346369E-2</v>
      </c>
      <c r="E130" s="231">
        <v>9.8450732113154402E-3</v>
      </c>
      <c r="F130" s="231">
        <v>3.9849720831222818E-2</v>
      </c>
      <c r="G130" s="231">
        <v>0.2156186709395794</v>
      </c>
      <c r="H130" s="231">
        <v>0.23320092272881099</v>
      </c>
      <c r="I130" s="231">
        <v>2.1650513903700031E-2</v>
      </c>
      <c r="J130" s="231">
        <v>1.337285226460656E-2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5.5751840788746492</v>
      </c>
      <c r="C134" s="263">
        <v>5.5245775888750668</v>
      </c>
      <c r="D134" s="263">
        <v>7.9999934057632878</v>
      </c>
      <c r="E134" s="263">
        <v>8.1562262838956521</v>
      </c>
      <c r="F134" s="263">
        <v>10.394507884568901</v>
      </c>
      <c r="G134" s="263">
        <v>8.7593992573334294</v>
      </c>
      <c r="H134" s="263">
        <v>9.9910964257992561</v>
      </c>
      <c r="I134" s="263">
        <v>9.3890810614839157</v>
      </c>
      <c r="J134" s="263">
        <v>4.5336865336142251</v>
      </c>
      <c r="K134" s="263">
        <v>8.7511278637022709</v>
      </c>
      <c r="L134" s="263">
        <v>7.4188711774853919</v>
      </c>
      <c r="M134" s="263">
        <v>6.0784656363335632</v>
      </c>
      <c r="N134" s="263">
        <v>5.502522889970404</v>
      </c>
      <c r="O134" s="263">
        <v>4.6845945619033547</v>
      </c>
      <c r="P134" s="263">
        <v>7.6985856741980188</v>
      </c>
      <c r="Q134" s="263">
        <v>8.7595321177602656</v>
      </c>
      <c r="R134" s="263">
        <v>3.2737716456712369</v>
      </c>
      <c r="S134" s="263">
        <v>1.647456370516942</v>
      </c>
      <c r="T134" s="263">
        <v>2.1325497091184729</v>
      </c>
      <c r="U134" s="263">
        <v>3.7223307979290148</v>
      </c>
      <c r="V134" s="263">
        <v>7.5656542337997363</v>
      </c>
      <c r="W134" s="263">
        <v>9.0977889797062694</v>
      </c>
      <c r="DA134" s="70" t="s">
        <v>1382</v>
      </c>
    </row>
    <row r="135" spans="1:105" ht="12" customHeight="1" x14ac:dyDescent="0.25">
      <c r="A135" s="60" t="s">
        <v>1014</v>
      </c>
      <c r="B135" s="264">
        <v>5.5751840788746492</v>
      </c>
      <c r="C135" s="264">
        <v>5.5245775888750668</v>
      </c>
      <c r="D135" s="264">
        <v>7.9999934057632878</v>
      </c>
      <c r="E135" s="264">
        <v>8.1562262838956521</v>
      </c>
      <c r="F135" s="264">
        <v>10.394507884568901</v>
      </c>
      <c r="G135" s="264">
        <v>8.7593992573334294</v>
      </c>
      <c r="H135" s="264">
        <v>9.9910964257992561</v>
      </c>
      <c r="I135" s="264">
        <v>9.3890810614839157</v>
      </c>
      <c r="J135" s="264">
        <v>4.5336865336142251</v>
      </c>
      <c r="K135" s="264">
        <v>8.7511278637022709</v>
      </c>
      <c r="L135" s="264">
        <v>7.4188711774853919</v>
      </c>
      <c r="M135" s="264">
        <v>6.0784656363335632</v>
      </c>
      <c r="N135" s="264">
        <v>5.502522889970404</v>
      </c>
      <c r="O135" s="264">
        <v>4.6845945619033547</v>
      </c>
      <c r="P135" s="264">
        <v>7.6985856741980188</v>
      </c>
      <c r="Q135" s="264">
        <v>8.7595321177602656</v>
      </c>
      <c r="R135" s="264">
        <v>3.2737716456712369</v>
      </c>
      <c r="S135" s="264">
        <v>1.647456370516942</v>
      </c>
      <c r="T135" s="264">
        <v>2.1325497091184729</v>
      </c>
      <c r="U135" s="264">
        <v>3.7223307979290148</v>
      </c>
      <c r="V135" s="264">
        <v>7.5656542337997363</v>
      </c>
      <c r="W135" s="264">
        <v>9.0977889797062694</v>
      </c>
      <c r="DA135" s="72" t="s">
        <v>1383</v>
      </c>
    </row>
    <row r="136" spans="1:105" ht="12" customHeight="1" x14ac:dyDescent="0.25">
      <c r="A136" s="59" t="s">
        <v>30</v>
      </c>
      <c r="B136" s="232">
        <v>0.15997820457463019</v>
      </c>
      <c r="C136" s="232">
        <v>0.54161356692250706</v>
      </c>
      <c r="D136" s="232">
        <v>0.56798021909580032</v>
      </c>
      <c r="E136" s="232">
        <v>0.59112589137137983</v>
      </c>
      <c r="F136" s="232">
        <v>0.49662513721941709</v>
      </c>
      <c r="G136" s="232">
        <v>0.39664224907660378</v>
      </c>
      <c r="H136" s="232">
        <v>0.57210807179883871</v>
      </c>
      <c r="I136" s="232">
        <v>0.4021201267079656</v>
      </c>
      <c r="J136" s="232">
        <v>0.33974259646031668</v>
      </c>
      <c r="K136" s="232">
        <v>0.65463028387316657</v>
      </c>
      <c r="L136" s="232">
        <v>0.51714990299215247</v>
      </c>
      <c r="M136" s="232">
        <v>0.48004640003573562</v>
      </c>
      <c r="N136" s="232">
        <v>0.32199262836662051</v>
      </c>
      <c r="O136" s="232">
        <v>0.35454976601995958</v>
      </c>
      <c r="P136" s="232">
        <v>0.30224530588653481</v>
      </c>
      <c r="Q136" s="232">
        <v>0.19434271944057421</v>
      </c>
      <c r="R136" s="232">
        <v>9.5485114718694572E-2</v>
      </c>
      <c r="S136" s="232">
        <v>8.1751088787421822E-2</v>
      </c>
      <c r="T136" s="232">
        <v>9.238543416017328E-2</v>
      </c>
      <c r="U136" s="232">
        <v>0.1457337177317542</v>
      </c>
      <c r="V136" s="232">
        <v>0.28768414097416561</v>
      </c>
      <c r="W136" s="232">
        <v>0.12946166421660241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1.516682777301358</v>
      </c>
      <c r="H137" s="297">
        <v>1.0010336093165351</v>
      </c>
      <c r="I137" s="297">
        <v>0.94040260845537305</v>
      </c>
      <c r="J137" s="297">
        <v>0.84282721544946271</v>
      </c>
      <c r="K137" s="297">
        <v>1.4674778208802099</v>
      </c>
      <c r="L137" s="297">
        <v>0.7043374734129676</v>
      </c>
      <c r="M137" s="297">
        <v>0.755468055211725</v>
      </c>
      <c r="N137" s="297">
        <v>0.67837597463565669</v>
      </c>
      <c r="O137" s="297">
        <v>0.50545858801468013</v>
      </c>
      <c r="P137" s="297">
        <v>0.68173244752408035</v>
      </c>
      <c r="Q137" s="297">
        <v>1.198411559120879</v>
      </c>
      <c r="R137" s="297">
        <v>0.37742215125105932</v>
      </c>
      <c r="S137" s="297">
        <v>0.36473459893178661</v>
      </c>
      <c r="T137" s="297">
        <v>0.47523525160950908</v>
      </c>
      <c r="U137" s="297">
        <v>0.85039274565929701</v>
      </c>
      <c r="V137" s="297">
        <v>1.1491745125978561</v>
      </c>
      <c r="W137" s="297">
        <v>1.511613701937552</v>
      </c>
      <c r="DA137" s="122" t="s">
        <v>1385</v>
      </c>
    </row>
    <row r="138" spans="1:105" ht="12" customHeight="1" x14ac:dyDescent="0.25">
      <c r="A138" s="59" t="s">
        <v>160</v>
      </c>
      <c r="B138" s="297">
        <v>0.89066680139995569</v>
      </c>
      <c r="C138" s="297">
        <v>0.63991613378732071</v>
      </c>
      <c r="D138" s="297">
        <v>1.3369850309012281</v>
      </c>
      <c r="E138" s="297">
        <v>1.6430222590165531</v>
      </c>
      <c r="F138" s="297">
        <v>1.5371766504467119</v>
      </c>
      <c r="G138" s="297">
        <v>0.89332973266694726</v>
      </c>
      <c r="H138" s="297">
        <v>1.1008471201585159</v>
      </c>
      <c r="I138" s="297">
        <v>0.85709871081243671</v>
      </c>
      <c r="J138" s="297">
        <v>0.58291345398211714</v>
      </c>
      <c r="K138" s="297">
        <v>0.99161695991665544</v>
      </c>
      <c r="L138" s="297">
        <v>1.336012261439407</v>
      </c>
      <c r="M138" s="297">
        <v>1.035995751995326</v>
      </c>
      <c r="N138" s="297">
        <v>0.86573507451526688</v>
      </c>
      <c r="O138" s="297">
        <v>0.68716455672065624</v>
      </c>
      <c r="P138" s="297">
        <v>0.74415563767519544</v>
      </c>
      <c r="Q138" s="297">
        <v>0.63565835055039477</v>
      </c>
      <c r="R138" s="297">
        <v>0.2623071138893005</v>
      </c>
      <c r="S138" s="297">
        <v>0.18239379352693641</v>
      </c>
      <c r="T138" s="297">
        <v>0.1823325917178221</v>
      </c>
      <c r="U138" s="297">
        <v>0.28548472742804742</v>
      </c>
      <c r="V138" s="297">
        <v>0.52053059998762419</v>
      </c>
      <c r="W138" s="297">
        <v>0.55689829272018565</v>
      </c>
      <c r="DA138" s="122" t="s">
        <v>1386</v>
      </c>
    </row>
    <row r="139" spans="1:105" ht="12" customHeight="1" x14ac:dyDescent="0.25">
      <c r="A139" s="59" t="s">
        <v>70</v>
      </c>
      <c r="B139" s="297">
        <v>2.3775924266952808</v>
      </c>
      <c r="C139" s="297">
        <v>2.3488868659416462</v>
      </c>
      <c r="D139" s="297">
        <v>2.8859194126702641</v>
      </c>
      <c r="E139" s="297">
        <v>3.7544015007690978</v>
      </c>
      <c r="F139" s="297">
        <v>4.9848768697638777</v>
      </c>
      <c r="G139" s="297">
        <v>1.438504097128946</v>
      </c>
      <c r="H139" s="297">
        <v>1.505285759483115</v>
      </c>
      <c r="I139" s="297">
        <v>1.2660354656195241</v>
      </c>
      <c r="J139" s="297">
        <v>0.66156463646130659</v>
      </c>
      <c r="K139" s="297">
        <v>1.358099145490792</v>
      </c>
      <c r="L139" s="297">
        <v>1.0799376704391661</v>
      </c>
      <c r="M139" s="297">
        <v>0.79002270842406663</v>
      </c>
      <c r="N139" s="297">
        <v>0.6895050395075828</v>
      </c>
      <c r="O139" s="297">
        <v>0.48883081551684338</v>
      </c>
      <c r="P139" s="297">
        <v>0.44160775774185002</v>
      </c>
      <c r="Q139" s="297">
        <v>0.58483177698944544</v>
      </c>
      <c r="R139" s="297">
        <v>0.24737936192701929</v>
      </c>
      <c r="S139" s="297">
        <v>0.1099419104396147</v>
      </c>
      <c r="T139" s="297">
        <v>0.1307482749299366</v>
      </c>
      <c r="U139" s="297">
        <v>0.24340185098875811</v>
      </c>
      <c r="V139" s="297">
        <v>1.176771829492639</v>
      </c>
      <c r="W139" s="297">
        <v>0.86777002890776334</v>
      </c>
      <c r="DA139" s="122" t="s">
        <v>1387</v>
      </c>
    </row>
    <row r="140" spans="1:105" ht="12" customHeight="1" x14ac:dyDescent="0.25">
      <c r="A140" s="59" t="s">
        <v>162</v>
      </c>
      <c r="B140" s="297">
        <v>2.1469466462047828</v>
      </c>
      <c r="C140" s="297">
        <v>1.994161022223593</v>
      </c>
      <c r="D140" s="297">
        <v>3.2091087430959959</v>
      </c>
      <c r="E140" s="297">
        <v>2.1676766327386221</v>
      </c>
      <c r="F140" s="297">
        <v>3.3758292271388881</v>
      </c>
      <c r="G140" s="297">
        <v>4.514240401159574</v>
      </c>
      <c r="H140" s="297">
        <v>5.8118218650422513</v>
      </c>
      <c r="I140" s="297">
        <v>5.9234241498886169</v>
      </c>
      <c r="J140" s="297">
        <v>2.1066386312610219</v>
      </c>
      <c r="K140" s="297">
        <v>4.2793036535414464</v>
      </c>
      <c r="L140" s="297">
        <v>3.7814338692016989</v>
      </c>
      <c r="M140" s="297">
        <v>3.01693272066671</v>
      </c>
      <c r="N140" s="297">
        <v>2.9469141729452768</v>
      </c>
      <c r="O140" s="297">
        <v>2.6485908356312149</v>
      </c>
      <c r="P140" s="297">
        <v>5.5288445253703582</v>
      </c>
      <c r="Q140" s="297">
        <v>6.1462877116589727</v>
      </c>
      <c r="R140" s="297">
        <v>2.291177903885163</v>
      </c>
      <c r="S140" s="297">
        <v>0.90863497883118316</v>
      </c>
      <c r="T140" s="297">
        <v>1.251848156701032</v>
      </c>
      <c r="U140" s="297">
        <v>2.1973177561211581</v>
      </c>
      <c r="V140" s="297">
        <v>4.4314931507474524</v>
      </c>
      <c r="W140" s="297">
        <v>6.0320452919241667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2.2069030196184589</v>
      </c>
      <c r="C142" s="263">
        <f t="shared" si="6"/>
        <v>2.2271254636479116</v>
      </c>
      <c r="D142" s="263">
        <f t="shared" si="6"/>
        <v>3.0227285270029904</v>
      </c>
      <c r="E142" s="263">
        <f t="shared" si="6"/>
        <v>2.8682406726611362</v>
      </c>
      <c r="F142" s="263">
        <f t="shared" si="6"/>
        <v>3.3415307384940331</v>
      </c>
      <c r="G142" s="263">
        <f t="shared" si="6"/>
        <v>3.2907723170081296</v>
      </c>
      <c r="H142" s="263">
        <f t="shared" si="6"/>
        <v>3.8709967229149118</v>
      </c>
      <c r="I142" s="263">
        <f t="shared" si="6"/>
        <v>3.7245444680637321</v>
      </c>
      <c r="J142" s="263">
        <f t="shared" si="6"/>
        <v>2.166334483356553</v>
      </c>
      <c r="K142" s="263">
        <f t="shared" si="6"/>
        <v>3.2314054355373352</v>
      </c>
      <c r="L142" s="263">
        <f t="shared" si="6"/>
        <v>3.0233919751997873</v>
      </c>
      <c r="M142" s="263">
        <f t="shared" si="6"/>
        <v>2.4444191160657569</v>
      </c>
      <c r="N142" s="263">
        <f t="shared" si="6"/>
        <v>2.2803372370533213</v>
      </c>
      <c r="O142" s="263">
        <f t="shared" si="6"/>
        <v>2.0459810341311764</v>
      </c>
      <c r="P142" s="263">
        <f t="shared" si="6"/>
        <v>3.0415200357137562</v>
      </c>
      <c r="Q142" s="263">
        <f t="shared" si="6"/>
        <v>3.3479465119593992</v>
      </c>
      <c r="R142" s="263">
        <f t="shared" si="6"/>
        <v>1.4238060887438264</v>
      </c>
      <c r="S142" s="263">
        <f t="shared" si="6"/>
        <v>0.87265217768728631</v>
      </c>
      <c r="T142" s="263">
        <f t="shared" si="6"/>
        <v>1.0014651586287733</v>
      </c>
      <c r="U142" s="263">
        <f t="shared" si="6"/>
        <v>1.5556965141113652</v>
      </c>
      <c r="V142" s="263">
        <f t="shared" si="6"/>
        <v>1.630570280013051</v>
      </c>
      <c r="W142" s="263">
        <f t="shared" si="6"/>
        <v>2.0213598540091549</v>
      </c>
      <c r="DA142" s="70"/>
    </row>
    <row r="143" spans="1:105" ht="12" customHeight="1" x14ac:dyDescent="0.25">
      <c r="A143" s="60" t="s">
        <v>1024</v>
      </c>
      <c r="B143" s="264">
        <v>0.29397524435467193</v>
      </c>
      <c r="C143" s="264">
        <v>0.2608914690479277</v>
      </c>
      <c r="D143" s="264">
        <v>0.44687126822437651</v>
      </c>
      <c r="E143" s="264">
        <v>0.33887294701170639</v>
      </c>
      <c r="F143" s="264">
        <v>0.65526291198419229</v>
      </c>
      <c r="G143" s="264">
        <v>0.70872874072274328</v>
      </c>
      <c r="H143" s="264">
        <v>0.92198338084170373</v>
      </c>
      <c r="I143" s="264">
        <v>0.93975572178596523</v>
      </c>
      <c r="J143" s="264">
        <v>0.26541224513748207</v>
      </c>
      <c r="K143" s="264">
        <v>0.72631901145166211</v>
      </c>
      <c r="L143" s="264">
        <v>0.54455660696476427</v>
      </c>
      <c r="M143" s="264">
        <v>0.43970731547869701</v>
      </c>
      <c r="N143" s="264">
        <v>0.42549731209949648</v>
      </c>
      <c r="O143" s="264">
        <v>0.36462179850493032</v>
      </c>
      <c r="P143" s="264">
        <v>0.97088654577702238</v>
      </c>
      <c r="Q143" s="264">
        <v>1.21862897031489</v>
      </c>
      <c r="R143" s="264">
        <v>0.32785858286622549</v>
      </c>
      <c r="S143" s="264">
        <v>0.10340321208253921</v>
      </c>
      <c r="T143" s="264">
        <v>0.157182053913175</v>
      </c>
      <c r="U143" s="264">
        <v>0.29430530074423922</v>
      </c>
      <c r="V143" s="264">
        <v>0.81615112904461662</v>
      </c>
      <c r="W143" s="264">
        <v>1.1864845498386141</v>
      </c>
      <c r="DA143" s="72" t="s">
        <v>1390</v>
      </c>
    </row>
    <row r="144" spans="1:105" ht="12" customHeight="1" x14ac:dyDescent="0.25">
      <c r="A144" s="60" t="s">
        <v>1026</v>
      </c>
      <c r="B144" s="264">
        <v>1.912927775263787</v>
      </c>
      <c r="C144" s="264">
        <v>1.966233994599984</v>
      </c>
      <c r="D144" s="264">
        <v>2.5758572587786142</v>
      </c>
      <c r="E144" s="264">
        <v>2.52936772564943</v>
      </c>
      <c r="F144" s="264">
        <v>2.686267826509841</v>
      </c>
      <c r="G144" s="264">
        <v>2.5820435762853862</v>
      </c>
      <c r="H144" s="264">
        <v>2.9490133420732079</v>
      </c>
      <c r="I144" s="264">
        <v>2.784788746277767</v>
      </c>
      <c r="J144" s="264">
        <v>1.9009222382190709</v>
      </c>
      <c r="K144" s="264">
        <v>2.5050864240856732</v>
      </c>
      <c r="L144" s="264">
        <v>2.478835368235023</v>
      </c>
      <c r="M144" s="264">
        <v>2.0047118005870601</v>
      </c>
      <c r="N144" s="264">
        <v>1.854839924953825</v>
      </c>
      <c r="O144" s="264">
        <v>1.6813592356262459</v>
      </c>
      <c r="P144" s="264">
        <v>2.0706334899367338</v>
      </c>
      <c r="Q144" s="264">
        <v>2.1293175416445091</v>
      </c>
      <c r="R144" s="264">
        <v>1.0959475058776009</v>
      </c>
      <c r="S144" s="264">
        <v>0.76924896560474709</v>
      </c>
      <c r="T144" s="264">
        <v>0.84428310471559831</v>
      </c>
      <c r="U144" s="264">
        <v>1.2613912133671259</v>
      </c>
      <c r="V144" s="264">
        <v>0.81441915096843431</v>
      </c>
      <c r="W144" s="264">
        <v>0.83487530417054068</v>
      </c>
      <c r="DA144" s="72" t="s">
        <v>1391</v>
      </c>
    </row>
    <row r="145" spans="1:105" ht="12" customHeight="1" x14ac:dyDescent="0.25">
      <c r="A145" s="64" t="s">
        <v>30</v>
      </c>
      <c r="B145" s="231">
        <v>5.4847455346364017E-2</v>
      </c>
      <c r="C145" s="231">
        <v>0.192607354073525</v>
      </c>
      <c r="D145" s="231">
        <v>0.18276318850519949</v>
      </c>
      <c r="E145" s="231">
        <v>0.1832367309806387</v>
      </c>
      <c r="F145" s="231">
        <v>0.12812943320597411</v>
      </c>
      <c r="G145" s="231">
        <v>0.1136790340701441</v>
      </c>
      <c r="H145" s="231">
        <v>0.1673639829828969</v>
      </c>
      <c r="I145" s="231">
        <v>0.1191497504292937</v>
      </c>
      <c r="J145" s="231">
        <v>0.14231432759949669</v>
      </c>
      <c r="K145" s="231">
        <v>0.18733103347254471</v>
      </c>
      <c r="L145" s="231">
        <v>0.17278059884620889</v>
      </c>
      <c r="M145" s="231">
        <v>0.1583219747478006</v>
      </c>
      <c r="N145" s="231">
        <v>0.1085390163430815</v>
      </c>
      <c r="O145" s="231">
        <v>0.1272391137988379</v>
      </c>
      <c r="P145" s="231">
        <v>8.1289766472510697E-2</v>
      </c>
      <c r="Q145" s="231">
        <v>4.7241948089519807E-2</v>
      </c>
      <c r="R145" s="231">
        <v>2.882296884894426E-2</v>
      </c>
      <c r="S145" s="231">
        <v>3.264985820872416E-2</v>
      </c>
      <c r="T145" s="231">
        <v>3.1652831210797698E-2</v>
      </c>
      <c r="U145" s="231">
        <v>4.9376061929797502E-2</v>
      </c>
      <c r="V145" s="231">
        <v>3.0960859293788591E-2</v>
      </c>
      <c r="W145" s="231">
        <v>1.1877834522123879E-2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0.43468650532269248</v>
      </c>
      <c r="H147" s="231">
        <v>0.29284147561174212</v>
      </c>
      <c r="I147" s="231">
        <v>0.27864493383562561</v>
      </c>
      <c r="J147" s="231">
        <v>0.35305077932215262</v>
      </c>
      <c r="K147" s="231">
        <v>0.41993800707941281</v>
      </c>
      <c r="L147" s="231">
        <v>0.23532026157600361</v>
      </c>
      <c r="M147" s="231">
        <v>0.24915756966638419</v>
      </c>
      <c r="N147" s="231">
        <v>0.22867064184431579</v>
      </c>
      <c r="O147" s="231">
        <v>0.18139654560476931</v>
      </c>
      <c r="P147" s="231">
        <v>0.18335395249039849</v>
      </c>
      <c r="Q147" s="231">
        <v>0.2913167873169582</v>
      </c>
      <c r="R147" s="231">
        <v>0.1139279870004804</v>
      </c>
      <c r="S147" s="231">
        <v>0.14566818761159969</v>
      </c>
      <c r="T147" s="231">
        <v>0.1628237323487246</v>
      </c>
      <c r="U147" s="231">
        <v>0.28812168884356198</v>
      </c>
      <c r="V147" s="231">
        <v>0.12367532762866271</v>
      </c>
      <c r="W147" s="231">
        <v>0.1386873675820304</v>
      </c>
      <c r="DA147" s="73" t="s">
        <v>1394</v>
      </c>
    </row>
    <row r="148" spans="1:105" ht="12" customHeight="1" x14ac:dyDescent="0.25">
      <c r="A148" s="64" t="s">
        <v>160</v>
      </c>
      <c r="B148" s="231">
        <v>0.30535914406692782</v>
      </c>
      <c r="C148" s="231">
        <v>0.2275654837416036</v>
      </c>
      <c r="D148" s="231">
        <v>0.43021154437425319</v>
      </c>
      <c r="E148" s="231">
        <v>0.5093027256379683</v>
      </c>
      <c r="F148" s="231">
        <v>0.39659203330292941</v>
      </c>
      <c r="G148" s="231">
        <v>0.2560313767687053</v>
      </c>
      <c r="H148" s="231">
        <v>0.32204083068725359</v>
      </c>
      <c r="I148" s="231">
        <v>0.25396166643689733</v>
      </c>
      <c r="J148" s="231">
        <v>0.24417584699849329</v>
      </c>
      <c r="K148" s="231">
        <v>0.28376418642141649</v>
      </c>
      <c r="L148" s="231">
        <v>0.44636380527539488</v>
      </c>
      <c r="M148" s="231">
        <v>0.34167716552821248</v>
      </c>
      <c r="N148" s="231">
        <v>0.29182666037497562</v>
      </c>
      <c r="O148" s="231">
        <v>0.24660630921467161</v>
      </c>
      <c r="P148" s="231">
        <v>0.2001428535949808</v>
      </c>
      <c r="Q148" s="231">
        <v>0.1545194946629013</v>
      </c>
      <c r="R148" s="231">
        <v>7.9179564215442644E-2</v>
      </c>
      <c r="S148" s="231">
        <v>7.2844675039019632E-2</v>
      </c>
      <c r="T148" s="231">
        <v>6.2470267118791098E-2</v>
      </c>
      <c r="U148" s="231">
        <v>9.6725121686971116E-2</v>
      </c>
      <c r="V148" s="231">
        <v>5.6020031586570651E-2</v>
      </c>
      <c r="W148" s="231">
        <v>5.1094243277427162E-2</v>
      </c>
      <c r="DA148" s="73" t="s">
        <v>1395</v>
      </c>
    </row>
    <row r="149" spans="1:105" ht="12" customHeight="1" x14ac:dyDescent="0.25">
      <c r="A149" s="64" t="s">
        <v>70</v>
      </c>
      <c r="B149" s="231">
        <v>0.81514163008491924</v>
      </c>
      <c r="C149" s="231">
        <v>0.8353056716022137</v>
      </c>
      <c r="D149" s="231">
        <v>0.92862359620257773</v>
      </c>
      <c r="E149" s="231">
        <v>1.1637863741575261</v>
      </c>
      <c r="F149" s="231">
        <v>1.2860997159759631</v>
      </c>
      <c r="G149" s="231">
        <v>0.41228022644653017</v>
      </c>
      <c r="H149" s="231">
        <v>0.44035494804749298</v>
      </c>
      <c r="I149" s="231">
        <v>0.37513121016385248</v>
      </c>
      <c r="J149" s="231">
        <v>0.27712193696792881</v>
      </c>
      <c r="K149" s="231">
        <v>0.38863786590762472</v>
      </c>
      <c r="L149" s="231">
        <v>0.36080888024045582</v>
      </c>
      <c r="M149" s="231">
        <v>0.26055388663261098</v>
      </c>
      <c r="N149" s="231">
        <v>0.23242208721169819</v>
      </c>
      <c r="O149" s="231">
        <v>0.17542925063000861</v>
      </c>
      <c r="P149" s="231">
        <v>0.1187717089401565</v>
      </c>
      <c r="Q149" s="231">
        <v>0.14216427828717931</v>
      </c>
      <c r="R149" s="231">
        <v>7.4673499253786801E-2</v>
      </c>
      <c r="S149" s="231">
        <v>4.3908745929778503E-2</v>
      </c>
      <c r="T149" s="231">
        <v>4.4796597159299359E-2</v>
      </c>
      <c r="U149" s="231">
        <v>8.2467016249250472E-2</v>
      </c>
      <c r="V149" s="231">
        <v>0.1266453788882565</v>
      </c>
      <c r="W149" s="231">
        <v>7.9616069119735983E-2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4.7320040806420292E-2</v>
      </c>
      <c r="H150" s="231">
        <v>0</v>
      </c>
      <c r="I150" s="231">
        <v>3.3275114377381772E-4</v>
      </c>
      <c r="J150" s="231">
        <v>3.0829512220993872E-4</v>
      </c>
      <c r="K150" s="231">
        <v>8.3651823293363166E-4</v>
      </c>
      <c r="L150" s="231">
        <v>1.7879807560561311E-4</v>
      </c>
      <c r="M150" s="231">
        <v>0</v>
      </c>
      <c r="N150" s="231">
        <v>1.9754342147250139E-5</v>
      </c>
      <c r="O150" s="231">
        <v>1.7448332864446851E-4</v>
      </c>
      <c r="P150" s="231">
        <v>7.6166346372885657E-5</v>
      </c>
      <c r="Q150" s="231">
        <v>0</v>
      </c>
      <c r="R150" s="231">
        <v>0.1077325527958634</v>
      </c>
      <c r="S150" s="231">
        <v>0.11128565648838561</v>
      </c>
      <c r="T150" s="231">
        <v>0.1136350690703635</v>
      </c>
      <c r="U150" s="231">
        <v>2.2777869761931181E-4</v>
      </c>
      <c r="V150" s="231">
        <v>1.957620637094716E-4</v>
      </c>
      <c r="W150" s="231">
        <v>1.7236201343504831E-4</v>
      </c>
      <c r="DA150" s="73" t="s">
        <v>1397</v>
      </c>
    </row>
    <row r="151" spans="1:105" ht="12" customHeight="1" x14ac:dyDescent="0.25">
      <c r="A151" s="64" t="s">
        <v>162</v>
      </c>
      <c r="B151" s="231">
        <v>0.7360662699137247</v>
      </c>
      <c r="C151" s="231">
        <v>0.70915889398685794</v>
      </c>
      <c r="D151" s="231">
        <v>1.032618613165492</v>
      </c>
      <c r="E151" s="231">
        <v>0.67193466874656071</v>
      </c>
      <c r="F151" s="231">
        <v>0.87096494530111257</v>
      </c>
      <c r="G151" s="231">
        <v>1.293796839743943</v>
      </c>
      <c r="H151" s="231">
        <v>1.7001851637264971</v>
      </c>
      <c r="I151" s="231">
        <v>1.7551335092924589</v>
      </c>
      <c r="J151" s="231">
        <v>0.88244707442228154</v>
      </c>
      <c r="K151" s="231">
        <v>1.224578812971741</v>
      </c>
      <c r="L151" s="231">
        <v>1.2633830242213551</v>
      </c>
      <c r="M151" s="231">
        <v>0.99500120401205128</v>
      </c>
      <c r="N151" s="231">
        <v>0.99336176483760708</v>
      </c>
      <c r="O151" s="231">
        <v>0.95051353304931407</v>
      </c>
      <c r="P151" s="231">
        <v>1.4869990420923149</v>
      </c>
      <c r="Q151" s="231">
        <v>1.49407503328795</v>
      </c>
      <c r="R151" s="231">
        <v>0.69161093376308336</v>
      </c>
      <c r="S151" s="231">
        <v>0.36289184232723942</v>
      </c>
      <c r="T151" s="231">
        <v>0.42890460780762202</v>
      </c>
      <c r="U151" s="231">
        <v>0.74447354595992576</v>
      </c>
      <c r="V151" s="231">
        <v>0.4769217915074464</v>
      </c>
      <c r="W151" s="231">
        <v>0.55342742765578823</v>
      </c>
      <c r="DA151" s="73" t="s">
        <v>1398</v>
      </c>
    </row>
    <row r="152" spans="1:105" ht="12" customHeight="1" x14ac:dyDescent="0.25">
      <c r="A152" s="64" t="s">
        <v>36</v>
      </c>
      <c r="B152" s="231">
        <v>1.5132758518506531E-3</v>
      </c>
      <c r="C152" s="231">
        <v>1.5965911957840739E-3</v>
      </c>
      <c r="D152" s="231">
        <v>1.640316531091413E-3</v>
      </c>
      <c r="E152" s="231">
        <v>1.10722612673656E-3</v>
      </c>
      <c r="F152" s="231">
        <v>4.4816987238627806E-3</v>
      </c>
      <c r="G152" s="231">
        <v>2.4249553126950939E-2</v>
      </c>
      <c r="H152" s="231">
        <v>2.622694101732467E-2</v>
      </c>
      <c r="I152" s="231">
        <v>2.4349249758648401E-3</v>
      </c>
      <c r="J152" s="231">
        <v>1.50397778650771E-3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0.99999999999999989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0.99999999999999989</v>
      </c>
      <c r="R160" s="234">
        <f t="shared" si="7"/>
        <v>1</v>
      </c>
      <c r="S160" s="234">
        <f t="shared" si="7"/>
        <v>1</v>
      </c>
      <c r="T160" s="234">
        <f t="shared" si="7"/>
        <v>0.99999999999999989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1.1360885065116726E-3</v>
      </c>
      <c r="C165" s="270">
        <f t="shared" si="12"/>
        <v>8.8566419509311515E-4</v>
      </c>
      <c r="D165" s="270">
        <f t="shared" si="12"/>
        <v>1.2154885842886062E-3</v>
      </c>
      <c r="E165" s="270">
        <f t="shared" si="12"/>
        <v>1.5536396755303934E-3</v>
      </c>
      <c r="F165" s="270">
        <f t="shared" si="12"/>
        <v>2.4994300440449426E-3</v>
      </c>
      <c r="G165" s="270">
        <f t="shared" si="12"/>
        <v>2.0069762361339572E-3</v>
      </c>
      <c r="H165" s="270">
        <f t="shared" si="12"/>
        <v>2.2440900887030265E-3</v>
      </c>
      <c r="I165" s="270">
        <f t="shared" si="12"/>
        <v>2.352910094576958E-3</v>
      </c>
      <c r="J165" s="270">
        <f t="shared" si="12"/>
        <v>9.7321076341288267E-4</v>
      </c>
      <c r="K165" s="270">
        <f t="shared" si="12"/>
        <v>2.0828576578705363E-3</v>
      </c>
      <c r="L165" s="270">
        <f t="shared" si="12"/>
        <v>1.386038485171266E-3</v>
      </c>
      <c r="M165" s="270">
        <f t="shared" si="12"/>
        <v>1.4031640925800911E-3</v>
      </c>
      <c r="N165" s="270">
        <f t="shared" si="12"/>
        <v>1.4310020552325288E-3</v>
      </c>
      <c r="O165" s="270">
        <f t="shared" si="12"/>
        <v>1.1603257627646022E-3</v>
      </c>
      <c r="P165" s="270">
        <f t="shared" si="12"/>
        <v>2.7576064286253159E-3</v>
      </c>
      <c r="Q165" s="270">
        <f t="shared" si="12"/>
        <v>3.5989775845308193E-3</v>
      </c>
      <c r="R165" s="270">
        <f t="shared" si="12"/>
        <v>1.5624681152077047E-3</v>
      </c>
      <c r="S165" s="270">
        <f t="shared" si="12"/>
        <v>6.2767176213418183E-4</v>
      </c>
      <c r="T165" s="270">
        <f t="shared" si="12"/>
        <v>8.5460014861871852E-4</v>
      </c>
      <c r="U165" s="270">
        <f t="shared" si="12"/>
        <v>9.8426527808347683E-4</v>
      </c>
      <c r="V165" s="270">
        <f t="shared" si="12"/>
        <v>4.2412692117461265E-3</v>
      </c>
      <c r="W165" s="270">
        <f t="shared" si="12"/>
        <v>3.465375054715474E-3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0.22695876403454257</v>
      </c>
      <c r="C167" s="271">
        <f t="shared" si="14"/>
        <v>0.2179925648285925</v>
      </c>
      <c r="D167" s="271">
        <f t="shared" si="14"/>
        <v>0.21518566041759765</v>
      </c>
      <c r="E167" s="271">
        <f t="shared" si="14"/>
        <v>0.29055320292114839</v>
      </c>
      <c r="F167" s="271">
        <f t="shared" si="14"/>
        <v>0.3097241664069646</v>
      </c>
      <c r="G167" s="271">
        <f t="shared" si="14"/>
        <v>0.26364206260921691</v>
      </c>
      <c r="H167" s="271">
        <f t="shared" si="14"/>
        <v>0.26106694336821995</v>
      </c>
      <c r="I167" s="271">
        <f t="shared" si="14"/>
        <v>0.26263522458740485</v>
      </c>
      <c r="J167" s="271">
        <f t="shared" si="14"/>
        <v>0.23546446998980963</v>
      </c>
      <c r="K167" s="271">
        <f t="shared" si="14"/>
        <v>0.25300917089301517</v>
      </c>
      <c r="L167" s="271">
        <f t="shared" si="14"/>
        <v>0.20330537543400001</v>
      </c>
      <c r="M167" s="271">
        <f t="shared" si="14"/>
        <v>0.20748655116970455</v>
      </c>
      <c r="N167" s="271">
        <f t="shared" si="14"/>
        <v>0.20976309768096268</v>
      </c>
      <c r="O167" s="271">
        <f t="shared" si="14"/>
        <v>0.18429187148339193</v>
      </c>
      <c r="P167" s="271">
        <f t="shared" si="14"/>
        <v>0.22444876063497948</v>
      </c>
      <c r="Q167" s="271">
        <f t="shared" si="14"/>
        <v>0.24629751491575785</v>
      </c>
      <c r="R167" s="271">
        <f t="shared" si="14"/>
        <v>0.20131328001696161</v>
      </c>
      <c r="S167" s="271">
        <f t="shared" si="14"/>
        <v>0.16690940536506568</v>
      </c>
      <c r="T167" s="271">
        <f t="shared" si="14"/>
        <v>0.17188482964682605</v>
      </c>
      <c r="U167" s="271">
        <f t="shared" si="14"/>
        <v>0.1601672836059799</v>
      </c>
      <c r="V167" s="271">
        <f t="shared" si="14"/>
        <v>0.16323890517760967</v>
      </c>
      <c r="W167" s="271">
        <f t="shared" si="14"/>
        <v>9.6209001841970287E-2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7.2656020966181248E-2</v>
      </c>
      <c r="C168" s="271">
        <f t="shared" si="15"/>
        <v>6.7277457720548217E-2</v>
      </c>
      <c r="D168" s="271">
        <f t="shared" si="15"/>
        <v>7.3408301800351627E-2</v>
      </c>
      <c r="E168" s="271">
        <f t="shared" si="15"/>
        <v>0.10291222660088109</v>
      </c>
      <c r="F168" s="271">
        <f t="shared" si="15"/>
        <v>0.13164177488745316</v>
      </c>
      <c r="G168" s="271">
        <f t="shared" si="15"/>
        <v>9.8240252336188813E-2</v>
      </c>
      <c r="H168" s="271">
        <f t="shared" si="15"/>
        <v>9.7152126567153579E-2</v>
      </c>
      <c r="I168" s="271">
        <f t="shared" si="15"/>
        <v>9.7263035728132816E-2</v>
      </c>
      <c r="J168" s="271">
        <f t="shared" si="15"/>
        <v>6.1684569176974319E-2</v>
      </c>
      <c r="K168" s="271">
        <f t="shared" si="15"/>
        <v>9.7082643504163901E-2</v>
      </c>
      <c r="L168" s="271">
        <f t="shared" si="15"/>
        <v>6.6834856735895246E-2</v>
      </c>
      <c r="M168" s="271">
        <f t="shared" si="15"/>
        <v>6.9102854066048866E-2</v>
      </c>
      <c r="N168" s="271">
        <f t="shared" si="15"/>
        <v>6.8351574671618343E-2</v>
      </c>
      <c r="O168" s="271">
        <f t="shared" si="15"/>
        <v>5.6400335885108011E-2</v>
      </c>
      <c r="P168" s="271">
        <f t="shared" si="15"/>
        <v>9.1661917657922226E-2</v>
      </c>
      <c r="Q168" s="271">
        <f t="shared" si="15"/>
        <v>0.11129214715310419</v>
      </c>
      <c r="R168" s="271">
        <f t="shared" si="15"/>
        <v>6.6053383563409937E-2</v>
      </c>
      <c r="S168" s="271">
        <f t="shared" si="15"/>
        <v>3.9263754440188772E-2</v>
      </c>
      <c r="T168" s="271">
        <f t="shared" si="15"/>
        <v>4.7688386284104219E-2</v>
      </c>
      <c r="U168" s="271">
        <f t="shared" si="15"/>
        <v>5.1916210923648627E-2</v>
      </c>
      <c r="V168" s="271">
        <f t="shared" si="15"/>
        <v>0.16656593960409849</v>
      </c>
      <c r="W168" s="271">
        <f t="shared" si="15"/>
        <v>0.11515796121711848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7.2656020966181248E-2</v>
      </c>
      <c r="C169" s="320">
        <f t="shared" si="16"/>
        <v>6.7277457720548217E-2</v>
      </c>
      <c r="D169" s="320">
        <f t="shared" si="16"/>
        <v>7.3408301800351627E-2</v>
      </c>
      <c r="E169" s="320">
        <f t="shared" si="16"/>
        <v>0.10291222660088109</v>
      </c>
      <c r="F169" s="320">
        <f t="shared" si="16"/>
        <v>0.13164177488745316</v>
      </c>
      <c r="G169" s="320">
        <f t="shared" si="16"/>
        <v>9.8240252336188813E-2</v>
      </c>
      <c r="H169" s="320">
        <f t="shared" si="16"/>
        <v>9.7152126567153579E-2</v>
      </c>
      <c r="I169" s="320">
        <f t="shared" si="16"/>
        <v>9.7263035728132816E-2</v>
      </c>
      <c r="J169" s="320">
        <f t="shared" si="16"/>
        <v>6.1684569176974319E-2</v>
      </c>
      <c r="K169" s="320">
        <f t="shared" si="16"/>
        <v>9.7082643504163901E-2</v>
      </c>
      <c r="L169" s="320">
        <f t="shared" si="16"/>
        <v>6.6834856735895246E-2</v>
      </c>
      <c r="M169" s="320">
        <f t="shared" si="16"/>
        <v>6.9102854066048866E-2</v>
      </c>
      <c r="N169" s="320">
        <f t="shared" si="16"/>
        <v>6.8351574671618343E-2</v>
      </c>
      <c r="O169" s="320">
        <f t="shared" si="16"/>
        <v>5.6400335885108011E-2</v>
      </c>
      <c r="P169" s="320">
        <f t="shared" si="16"/>
        <v>9.1661917657922226E-2</v>
      </c>
      <c r="Q169" s="320">
        <f t="shared" si="16"/>
        <v>0.11129214715310419</v>
      </c>
      <c r="R169" s="320">
        <f t="shared" si="16"/>
        <v>6.6053383563409937E-2</v>
      </c>
      <c r="S169" s="320">
        <f t="shared" si="16"/>
        <v>3.9263754440188772E-2</v>
      </c>
      <c r="T169" s="320">
        <f t="shared" si="16"/>
        <v>4.7688386284104219E-2</v>
      </c>
      <c r="U169" s="320">
        <f t="shared" si="16"/>
        <v>5.1916210923648627E-2</v>
      </c>
      <c r="V169" s="320">
        <f t="shared" si="16"/>
        <v>0.16656593960409849</v>
      </c>
      <c r="W169" s="320">
        <f t="shared" si="16"/>
        <v>0.11515796121711848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6.4556651264029317E-3</v>
      </c>
      <c r="C171" s="271">
        <f t="shared" si="18"/>
        <v>6.0973435914789507E-3</v>
      </c>
      <c r="D171" s="271">
        <f t="shared" si="18"/>
        <v>6.2169833492782345E-3</v>
      </c>
      <c r="E171" s="271">
        <f t="shared" si="18"/>
        <v>8.1353513735013348E-3</v>
      </c>
      <c r="F171" s="271">
        <f t="shared" si="18"/>
        <v>9.4407754035959277E-3</v>
      </c>
      <c r="G171" s="271">
        <f t="shared" si="18"/>
        <v>8.2179404785357683E-3</v>
      </c>
      <c r="H171" s="271">
        <f t="shared" si="18"/>
        <v>8.3625095413232004E-3</v>
      </c>
      <c r="I171" s="271">
        <f t="shared" si="18"/>
        <v>8.559865271077563E-3</v>
      </c>
      <c r="J171" s="271">
        <f t="shared" si="18"/>
        <v>6.6229067420118587E-3</v>
      </c>
      <c r="K171" s="271">
        <f t="shared" si="18"/>
        <v>7.9747543831484718E-3</v>
      </c>
      <c r="L171" s="271">
        <f t="shared" si="18"/>
        <v>6.085732989087181E-3</v>
      </c>
      <c r="M171" s="271">
        <f t="shared" si="18"/>
        <v>6.2092740198736538E-3</v>
      </c>
      <c r="N171" s="271">
        <f t="shared" si="18"/>
        <v>6.325037317081751E-3</v>
      </c>
      <c r="O171" s="271">
        <f t="shared" si="18"/>
        <v>5.5048492753444374E-3</v>
      </c>
      <c r="P171" s="271">
        <f t="shared" si="18"/>
        <v>7.9810558387361577E-3</v>
      </c>
      <c r="Q171" s="271">
        <f t="shared" si="18"/>
        <v>9.3329068267575185E-3</v>
      </c>
      <c r="R171" s="271">
        <f t="shared" si="18"/>
        <v>6.387201382922595E-3</v>
      </c>
      <c r="S171" s="271">
        <f t="shared" si="18"/>
        <v>4.6750626957461853E-3</v>
      </c>
      <c r="T171" s="271">
        <f t="shared" si="18"/>
        <v>5.0151898251426259E-3</v>
      </c>
      <c r="U171" s="271">
        <f t="shared" si="18"/>
        <v>4.843732220695042E-3</v>
      </c>
      <c r="V171" s="271">
        <f t="shared" si="18"/>
        <v>7.7691719390004287E-3</v>
      </c>
      <c r="W171" s="271">
        <f t="shared" si="18"/>
        <v>5.4888541358374251E-3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7.8721724954653306E-4</v>
      </c>
      <c r="C172" s="320">
        <f t="shared" si="19"/>
        <v>6.5283257411612899E-4</v>
      </c>
      <c r="D172" s="320">
        <f t="shared" si="19"/>
        <v>8.425766586494974E-4</v>
      </c>
      <c r="E172" s="320">
        <f t="shared" si="19"/>
        <v>8.7858958587746681E-4</v>
      </c>
      <c r="F172" s="320">
        <f t="shared" si="19"/>
        <v>1.705205900699487E-3</v>
      </c>
      <c r="G172" s="320">
        <f t="shared" si="19"/>
        <v>1.6333025316186511E-3</v>
      </c>
      <c r="H172" s="320">
        <f t="shared" si="19"/>
        <v>1.8421869305261657E-3</v>
      </c>
      <c r="I172" s="320">
        <f t="shared" si="19"/>
        <v>2.0003737813653784E-3</v>
      </c>
      <c r="J172" s="320">
        <f t="shared" si="19"/>
        <v>7.4202313451339128E-4</v>
      </c>
      <c r="K172" s="320">
        <f t="shared" si="19"/>
        <v>1.6556800628660716E-3</v>
      </c>
      <c r="L172" s="320">
        <f t="shared" si="19"/>
        <v>1.0080444114521959E-3</v>
      </c>
      <c r="M172" s="320">
        <f t="shared" si="19"/>
        <v>1.0271577642741762E-3</v>
      </c>
      <c r="N172" s="320">
        <f t="shared" si="19"/>
        <v>1.0860627802292907E-3</v>
      </c>
      <c r="O172" s="320">
        <f t="shared" si="19"/>
        <v>9.020357551186559E-4</v>
      </c>
      <c r="P172" s="320">
        <f t="shared" si="19"/>
        <v>2.3752969860365443E-3</v>
      </c>
      <c r="Q172" s="320">
        <f t="shared" si="19"/>
        <v>3.1814606315061743E-3</v>
      </c>
      <c r="R172" s="320">
        <f t="shared" si="19"/>
        <v>1.3592667290245563E-3</v>
      </c>
      <c r="S172" s="320">
        <f t="shared" si="19"/>
        <v>5.0638796536664292E-4</v>
      </c>
      <c r="T172" s="320">
        <f t="shared" si="19"/>
        <v>7.2225052482511947E-4</v>
      </c>
      <c r="U172" s="320">
        <f t="shared" si="19"/>
        <v>8.4344651875143501E-4</v>
      </c>
      <c r="V172" s="320">
        <f t="shared" si="19"/>
        <v>3.6921704210790738E-3</v>
      </c>
      <c r="W172" s="320">
        <f t="shared" si="19"/>
        <v>3.0859695653936603E-3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5.6684478768563992E-3</v>
      </c>
      <c r="C173" s="320">
        <f t="shared" si="20"/>
        <v>5.4445110173628212E-3</v>
      </c>
      <c r="D173" s="320">
        <f t="shared" si="20"/>
        <v>5.3744066906287365E-3</v>
      </c>
      <c r="E173" s="320">
        <f t="shared" si="20"/>
        <v>7.2567617876238676E-3</v>
      </c>
      <c r="F173" s="320">
        <f t="shared" si="20"/>
        <v>7.7355695028964401E-3</v>
      </c>
      <c r="G173" s="320">
        <f t="shared" si="20"/>
        <v>6.5846379469171176E-3</v>
      </c>
      <c r="H173" s="320">
        <f t="shared" si="20"/>
        <v>6.5203226107970339E-3</v>
      </c>
      <c r="I173" s="320">
        <f t="shared" si="20"/>
        <v>6.5594914897121855E-3</v>
      </c>
      <c r="J173" s="320">
        <f t="shared" si="20"/>
        <v>5.8808836074984673E-3</v>
      </c>
      <c r="K173" s="320">
        <f t="shared" si="20"/>
        <v>6.3190743202823996E-3</v>
      </c>
      <c r="L173" s="320">
        <f t="shared" si="20"/>
        <v>5.0776885776349845E-3</v>
      </c>
      <c r="M173" s="320">
        <f t="shared" si="20"/>
        <v>5.182116255599477E-3</v>
      </c>
      <c r="N173" s="320">
        <f t="shared" si="20"/>
        <v>5.2389745368524605E-3</v>
      </c>
      <c r="O173" s="320">
        <f t="shared" si="20"/>
        <v>4.6028135202257816E-3</v>
      </c>
      <c r="P173" s="320">
        <f t="shared" si="20"/>
        <v>5.6057588526996129E-3</v>
      </c>
      <c r="Q173" s="320">
        <f t="shared" si="20"/>
        <v>6.1514461952513443E-3</v>
      </c>
      <c r="R173" s="320">
        <f t="shared" si="20"/>
        <v>5.0279346538980385E-3</v>
      </c>
      <c r="S173" s="320">
        <f t="shared" si="20"/>
        <v>4.1686747303795423E-3</v>
      </c>
      <c r="T173" s="320">
        <f t="shared" si="20"/>
        <v>4.2929393003175061E-3</v>
      </c>
      <c r="U173" s="320">
        <f t="shared" si="20"/>
        <v>4.0002857019436067E-3</v>
      </c>
      <c r="V173" s="320">
        <f t="shared" si="20"/>
        <v>4.0770015179213553E-3</v>
      </c>
      <c r="W173" s="320">
        <f t="shared" si="20"/>
        <v>2.4028845704437652E-3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0.69279346136636166</v>
      </c>
      <c r="C176" s="312">
        <f t="shared" si="23"/>
        <v>0.70774696966428718</v>
      </c>
      <c r="D176" s="312">
        <f t="shared" si="23"/>
        <v>0.70397356584848392</v>
      </c>
      <c r="E176" s="312">
        <f t="shared" si="23"/>
        <v>0.59684557942893879</v>
      </c>
      <c r="F176" s="312">
        <f t="shared" si="23"/>
        <v>0.5466938532579414</v>
      </c>
      <c r="G176" s="312">
        <f t="shared" si="23"/>
        <v>0.62789276833992447</v>
      </c>
      <c r="H176" s="312">
        <f t="shared" si="23"/>
        <v>0.63117433043460025</v>
      </c>
      <c r="I176" s="312">
        <f t="shared" si="23"/>
        <v>0.62918896431880789</v>
      </c>
      <c r="J176" s="312">
        <f t="shared" si="23"/>
        <v>0.69525484332779131</v>
      </c>
      <c r="K176" s="312">
        <f t="shared" si="23"/>
        <v>0.63985057356180197</v>
      </c>
      <c r="L176" s="312">
        <f t="shared" si="23"/>
        <v>0.72238799635584627</v>
      </c>
      <c r="M176" s="312">
        <f t="shared" si="23"/>
        <v>0.71579815665179292</v>
      </c>
      <c r="N176" s="312">
        <f t="shared" si="23"/>
        <v>0.71412928827510469</v>
      </c>
      <c r="O176" s="312">
        <f t="shared" si="23"/>
        <v>0.75264261759339102</v>
      </c>
      <c r="P176" s="312">
        <f t="shared" si="23"/>
        <v>0.67315065943973673</v>
      </c>
      <c r="Q176" s="312">
        <f t="shared" si="23"/>
        <v>0.62947845351984955</v>
      </c>
      <c r="R176" s="312">
        <f t="shared" si="23"/>
        <v>0.7246836669214981</v>
      </c>
      <c r="S176" s="312">
        <f t="shared" si="23"/>
        <v>0.78852410573686527</v>
      </c>
      <c r="T176" s="312">
        <f t="shared" si="23"/>
        <v>0.77455699409530832</v>
      </c>
      <c r="U176" s="312">
        <f t="shared" si="23"/>
        <v>0.78208850797159302</v>
      </c>
      <c r="V176" s="312">
        <f t="shared" si="23"/>
        <v>0.65818471406754531</v>
      </c>
      <c r="W176" s="312">
        <f t="shared" si="23"/>
        <v>0.77967880775035836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1</v>
      </c>
      <c r="D178" s="234">
        <f t="shared" si="24"/>
        <v>1</v>
      </c>
      <c r="E178" s="234">
        <f t="shared" si="24"/>
        <v>1</v>
      </c>
      <c r="F178" s="234">
        <f t="shared" si="24"/>
        <v>0.99999999999999989</v>
      </c>
      <c r="G178" s="234">
        <f t="shared" si="24"/>
        <v>1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1</v>
      </c>
      <c r="L178" s="234">
        <f t="shared" si="24"/>
        <v>1</v>
      </c>
      <c r="M178" s="234">
        <f t="shared" si="24"/>
        <v>1</v>
      </c>
      <c r="N178" s="234">
        <f t="shared" si="24"/>
        <v>1</v>
      </c>
      <c r="O178" s="234">
        <f t="shared" si="24"/>
        <v>1</v>
      </c>
      <c r="P178" s="234">
        <f t="shared" si="24"/>
        <v>1.0000000000000002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1</v>
      </c>
      <c r="V178" s="234">
        <f t="shared" si="24"/>
        <v>0.99999999999999989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4.1672396919619709E-3</v>
      </c>
      <c r="C183" s="270">
        <f t="shared" si="29"/>
        <v>3.413533527166487E-3</v>
      </c>
      <c r="D183" s="270">
        <f t="shared" si="29"/>
        <v>4.6309732020482237E-3</v>
      </c>
      <c r="E183" s="270">
        <f t="shared" si="29"/>
        <v>4.3499902813477782E-3</v>
      </c>
      <c r="F183" s="270">
        <f t="shared" si="29"/>
        <v>6.2394600080523414E-3</v>
      </c>
      <c r="G183" s="270">
        <f t="shared" si="29"/>
        <v>6.0885084407316502E-3</v>
      </c>
      <c r="H183" s="270">
        <f t="shared" si="29"/>
        <v>6.8665320405710611E-3</v>
      </c>
      <c r="I183" s="270">
        <f t="shared" si="29"/>
        <v>7.1593704401148196E-3</v>
      </c>
      <c r="J183" s="270">
        <f t="shared" si="29"/>
        <v>3.5882854977182612E-3</v>
      </c>
      <c r="K183" s="270">
        <f t="shared" si="29"/>
        <v>6.5310633281887402E-3</v>
      </c>
      <c r="L183" s="270">
        <f t="shared" si="29"/>
        <v>5.6259001414041901E-3</v>
      </c>
      <c r="M183" s="270">
        <f t="shared" si="29"/>
        <v>5.5645691478737177E-3</v>
      </c>
      <c r="N183" s="270">
        <f t="shared" si="29"/>
        <v>5.6395575184462676E-3</v>
      </c>
      <c r="O183" s="270">
        <f t="shared" si="29"/>
        <v>5.2800896312463676E-3</v>
      </c>
      <c r="P183" s="270">
        <f t="shared" si="29"/>
        <v>9.5279555181378584E-3</v>
      </c>
      <c r="Q183" s="270">
        <f t="shared" si="29"/>
        <v>1.0983425803256683E-2</v>
      </c>
      <c r="R183" s="270">
        <f t="shared" si="29"/>
        <v>6.3919633484068776E-3</v>
      </c>
      <c r="S183" s="270">
        <f t="shared" si="29"/>
        <v>3.3302170828622794E-3</v>
      </c>
      <c r="T183" s="270">
        <f t="shared" si="29"/>
        <v>4.2616600478680589E-3</v>
      </c>
      <c r="U183" s="270">
        <f t="shared" si="29"/>
        <v>5.0884961587494507E-3</v>
      </c>
      <c r="V183" s="270">
        <f t="shared" si="29"/>
        <v>1.4251492423452939E-2</v>
      </c>
      <c r="W183" s="270">
        <f t="shared" si="29"/>
        <v>1.8101487491481796E-2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0.75548103298045588</v>
      </c>
      <c r="C184" s="271">
        <f t="shared" si="30"/>
        <v>0.76245999023146904</v>
      </c>
      <c r="D184" s="271">
        <f t="shared" si="30"/>
        <v>0.74400354326850315</v>
      </c>
      <c r="E184" s="271">
        <f t="shared" si="30"/>
        <v>0.73825082938615549</v>
      </c>
      <c r="F184" s="271">
        <f t="shared" si="30"/>
        <v>0.70165141483573035</v>
      </c>
      <c r="G184" s="271">
        <f t="shared" si="30"/>
        <v>0.72581121738233489</v>
      </c>
      <c r="H184" s="271">
        <f t="shared" si="30"/>
        <v>0.72491876287055823</v>
      </c>
      <c r="I184" s="271">
        <f t="shared" si="30"/>
        <v>0.7252083024627537</v>
      </c>
      <c r="J184" s="271">
        <f t="shared" si="30"/>
        <v>0.78785403514871832</v>
      </c>
      <c r="K184" s="271">
        <f t="shared" si="30"/>
        <v>0.71994755304779179</v>
      </c>
      <c r="L184" s="271">
        <f t="shared" si="30"/>
        <v>0.74886905456330377</v>
      </c>
      <c r="M184" s="271">
        <f t="shared" si="30"/>
        <v>0.74671233579561858</v>
      </c>
      <c r="N184" s="271">
        <f t="shared" si="30"/>
        <v>0.75019498007520846</v>
      </c>
      <c r="O184" s="271">
        <f t="shared" si="30"/>
        <v>0.7610406123257315</v>
      </c>
      <c r="P184" s="271">
        <f t="shared" si="30"/>
        <v>0.70376058946605213</v>
      </c>
      <c r="Q184" s="271">
        <f t="shared" si="30"/>
        <v>0.68211720165357459</v>
      </c>
      <c r="R184" s="271">
        <f t="shared" si="30"/>
        <v>0.74737029149653289</v>
      </c>
      <c r="S184" s="271">
        <f t="shared" si="30"/>
        <v>0.80363909555757762</v>
      </c>
      <c r="T184" s="271">
        <f t="shared" si="30"/>
        <v>0.77784610285302047</v>
      </c>
      <c r="U184" s="271">
        <f t="shared" si="30"/>
        <v>0.751434947674403</v>
      </c>
      <c r="V184" s="271">
        <f t="shared" si="30"/>
        <v>0.49776971809578802</v>
      </c>
      <c r="W184" s="271">
        <f t="shared" si="30"/>
        <v>0.4560579403737684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0.75548103298045588</v>
      </c>
      <c r="C185" s="320">
        <f t="shared" si="31"/>
        <v>0.76245999023146904</v>
      </c>
      <c r="D185" s="320">
        <f t="shared" si="31"/>
        <v>0.74400354326850315</v>
      </c>
      <c r="E185" s="320">
        <f t="shared" si="31"/>
        <v>0.73825082938615549</v>
      </c>
      <c r="F185" s="320">
        <f t="shared" si="31"/>
        <v>0.70165141483573035</v>
      </c>
      <c r="G185" s="320">
        <f t="shared" si="31"/>
        <v>0.72581121738233489</v>
      </c>
      <c r="H185" s="320">
        <f t="shared" si="31"/>
        <v>0.72491876287055823</v>
      </c>
      <c r="I185" s="320">
        <f t="shared" si="31"/>
        <v>0.7252083024627537</v>
      </c>
      <c r="J185" s="320">
        <f t="shared" si="31"/>
        <v>0.78785403514871832</v>
      </c>
      <c r="K185" s="320">
        <f t="shared" si="31"/>
        <v>0.71994755304779179</v>
      </c>
      <c r="L185" s="320">
        <f t="shared" si="31"/>
        <v>0.74886905456330377</v>
      </c>
      <c r="M185" s="320">
        <f t="shared" si="31"/>
        <v>0.74671233579561858</v>
      </c>
      <c r="N185" s="320">
        <f t="shared" si="31"/>
        <v>0.75019498007520846</v>
      </c>
      <c r="O185" s="320">
        <f t="shared" si="31"/>
        <v>0.7610406123257315</v>
      </c>
      <c r="P185" s="320">
        <f t="shared" si="31"/>
        <v>0.70376058946605213</v>
      </c>
      <c r="Q185" s="320">
        <f t="shared" si="31"/>
        <v>0.68211720165357459</v>
      </c>
      <c r="R185" s="320">
        <f t="shared" si="31"/>
        <v>0.74737029149653289</v>
      </c>
      <c r="S185" s="320">
        <f t="shared" si="31"/>
        <v>0.80363909555757762</v>
      </c>
      <c r="T185" s="320">
        <f t="shared" si="31"/>
        <v>0.77784610285302047</v>
      </c>
      <c r="U185" s="320">
        <f t="shared" si="31"/>
        <v>0.751434947674403</v>
      </c>
      <c r="V185" s="320">
        <f t="shared" si="31"/>
        <v>0.49776971809578802</v>
      </c>
      <c r="W185" s="320">
        <f t="shared" si="31"/>
        <v>0.4560579403737684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0.22055065164276141</v>
      </c>
      <c r="C187" s="271">
        <f t="shared" si="33"/>
        <v>0.2145878248876798</v>
      </c>
      <c r="D187" s="271">
        <f t="shared" si="33"/>
        <v>0.23145522090056167</v>
      </c>
      <c r="E187" s="271">
        <f t="shared" si="33"/>
        <v>0.23845442092137561</v>
      </c>
      <c r="F187" s="271">
        <f t="shared" si="33"/>
        <v>0.27195695463613156</v>
      </c>
      <c r="G187" s="271">
        <f t="shared" si="33"/>
        <v>0.24663719482074417</v>
      </c>
      <c r="H187" s="271">
        <f t="shared" si="33"/>
        <v>0.24600837667680131</v>
      </c>
      <c r="I187" s="271">
        <f t="shared" si="33"/>
        <v>0.2449163296282936</v>
      </c>
      <c r="J187" s="271">
        <f t="shared" si="33"/>
        <v>0.18821621818056208</v>
      </c>
      <c r="K187" s="271">
        <f t="shared" si="33"/>
        <v>0.25192212883770726</v>
      </c>
      <c r="L187" s="271">
        <f t="shared" si="33"/>
        <v>0.22450197820726703</v>
      </c>
      <c r="M187" s="271">
        <f t="shared" si="33"/>
        <v>0.22678769478397934</v>
      </c>
      <c r="N187" s="271">
        <f t="shared" si="33"/>
        <v>0.22292240396896973</v>
      </c>
      <c r="O187" s="271">
        <f t="shared" si="33"/>
        <v>0.21239460000564092</v>
      </c>
      <c r="P187" s="271">
        <f t="shared" si="33"/>
        <v>0.26209383021829236</v>
      </c>
      <c r="Q187" s="271">
        <f t="shared" si="33"/>
        <v>0.28107590701041069</v>
      </c>
      <c r="R187" s="271">
        <f t="shared" si="33"/>
        <v>0.22362409820412935</v>
      </c>
      <c r="S187" s="271">
        <f t="shared" si="33"/>
        <v>0.17239799033812056</v>
      </c>
      <c r="T187" s="271">
        <f t="shared" si="33"/>
        <v>0.19680171851709891</v>
      </c>
      <c r="U187" s="271">
        <f t="shared" si="33"/>
        <v>0.22211643536388945</v>
      </c>
      <c r="V187" s="271">
        <f t="shared" si="33"/>
        <v>0.46318141595385409</v>
      </c>
      <c r="W187" s="271">
        <f t="shared" si="33"/>
        <v>0.49780402956783215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0.22055065164276141</v>
      </c>
      <c r="C188" s="320">
        <f t="shared" si="34"/>
        <v>0.2145878248876798</v>
      </c>
      <c r="D188" s="320">
        <f t="shared" si="34"/>
        <v>0.23145522090056167</v>
      </c>
      <c r="E188" s="320">
        <f t="shared" si="34"/>
        <v>0.23845442092137561</v>
      </c>
      <c r="F188" s="320">
        <f t="shared" si="34"/>
        <v>0.27195695463613156</v>
      </c>
      <c r="G188" s="320">
        <f t="shared" si="34"/>
        <v>0.24663719482074417</v>
      </c>
      <c r="H188" s="320">
        <f t="shared" si="34"/>
        <v>0.24600837667680131</v>
      </c>
      <c r="I188" s="320">
        <f t="shared" si="34"/>
        <v>0.2449163296282936</v>
      </c>
      <c r="J188" s="320">
        <f t="shared" si="34"/>
        <v>0.18821621818056208</v>
      </c>
      <c r="K188" s="320">
        <f t="shared" si="34"/>
        <v>0.25192212883770726</v>
      </c>
      <c r="L188" s="320">
        <f t="shared" si="34"/>
        <v>0.22450197820726703</v>
      </c>
      <c r="M188" s="320">
        <f t="shared" si="34"/>
        <v>0.22678769478397934</v>
      </c>
      <c r="N188" s="320">
        <f t="shared" si="34"/>
        <v>0.22292240396896973</v>
      </c>
      <c r="O188" s="320">
        <f t="shared" si="34"/>
        <v>0.21239460000564092</v>
      </c>
      <c r="P188" s="320">
        <f t="shared" si="34"/>
        <v>0.26209383021829236</v>
      </c>
      <c r="Q188" s="320">
        <f t="shared" si="34"/>
        <v>0.28107590701041069</v>
      </c>
      <c r="R188" s="320">
        <f t="shared" si="34"/>
        <v>0.22362409820412935</v>
      </c>
      <c r="S188" s="320">
        <f t="shared" si="34"/>
        <v>0.17239799033812056</v>
      </c>
      <c r="T188" s="320">
        <f t="shared" si="34"/>
        <v>0.19680171851709891</v>
      </c>
      <c r="U188" s="320">
        <f t="shared" si="34"/>
        <v>0.22211643536388945</v>
      </c>
      <c r="V188" s="320">
        <f t="shared" si="34"/>
        <v>0.46318141595385409</v>
      </c>
      <c r="W188" s="320">
        <f t="shared" si="34"/>
        <v>0.49780402956783215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1.980107568482075E-2</v>
      </c>
      <c r="C190" s="271">
        <f t="shared" si="36"/>
        <v>1.9538651353684645E-2</v>
      </c>
      <c r="D190" s="271">
        <f t="shared" si="36"/>
        <v>1.9910262628887059E-2</v>
      </c>
      <c r="E190" s="271">
        <f t="shared" si="36"/>
        <v>1.8944759411121132E-2</v>
      </c>
      <c r="F190" s="271">
        <f t="shared" si="36"/>
        <v>2.0152170520085735E-2</v>
      </c>
      <c r="G190" s="271">
        <f t="shared" si="36"/>
        <v>2.1463079356189293E-2</v>
      </c>
      <c r="H190" s="271">
        <f t="shared" si="36"/>
        <v>2.2206328412069411E-2</v>
      </c>
      <c r="I190" s="271">
        <f t="shared" si="36"/>
        <v>2.2715997468837946E-2</v>
      </c>
      <c r="J190" s="271">
        <f t="shared" si="36"/>
        <v>2.0341461173001334E-2</v>
      </c>
      <c r="K190" s="271">
        <f t="shared" si="36"/>
        <v>2.1599254786312271E-2</v>
      </c>
      <c r="L190" s="271">
        <f t="shared" si="36"/>
        <v>2.100306708802498E-2</v>
      </c>
      <c r="M190" s="271">
        <f t="shared" si="36"/>
        <v>2.0935400272528444E-2</v>
      </c>
      <c r="N190" s="271">
        <f t="shared" si="36"/>
        <v>2.1243058437375548E-2</v>
      </c>
      <c r="O190" s="271">
        <f t="shared" si="36"/>
        <v>2.1284698037381204E-2</v>
      </c>
      <c r="P190" s="271">
        <f t="shared" si="36"/>
        <v>2.4617624797517883E-2</v>
      </c>
      <c r="Q190" s="271">
        <f t="shared" si="36"/>
        <v>2.5823465532758046E-2</v>
      </c>
      <c r="R190" s="271">
        <f t="shared" si="36"/>
        <v>2.2613646950930995E-2</v>
      </c>
      <c r="S190" s="271">
        <f t="shared" si="36"/>
        <v>2.0632697021439508E-2</v>
      </c>
      <c r="T190" s="271">
        <f t="shared" si="36"/>
        <v>2.1090518582012573E-2</v>
      </c>
      <c r="U190" s="271">
        <f t="shared" si="36"/>
        <v>2.1360120802958207E-2</v>
      </c>
      <c r="V190" s="271">
        <f t="shared" si="36"/>
        <v>2.4797373526904837E-2</v>
      </c>
      <c r="W190" s="271">
        <f t="shared" si="36"/>
        <v>2.8036542566917635E-2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3.2303704194487177E-3</v>
      </c>
      <c r="C191" s="320">
        <f t="shared" si="37"/>
        <v>2.8148697851128768E-3</v>
      </c>
      <c r="D191" s="320">
        <f t="shared" si="37"/>
        <v>3.5913043841553577E-3</v>
      </c>
      <c r="E191" s="320">
        <f t="shared" si="37"/>
        <v>2.7519810730435089E-3</v>
      </c>
      <c r="F191" s="320">
        <f t="shared" si="37"/>
        <v>4.7621629795854391E-3</v>
      </c>
      <c r="G191" s="320">
        <f t="shared" si="37"/>
        <v>5.543151209092218E-3</v>
      </c>
      <c r="H191" s="320">
        <f t="shared" si="37"/>
        <v>6.305975343672934E-3</v>
      </c>
      <c r="I191" s="320">
        <f t="shared" si="37"/>
        <v>6.809293645047905E-3</v>
      </c>
      <c r="J191" s="320">
        <f t="shared" si="37"/>
        <v>3.0606871513440617E-3</v>
      </c>
      <c r="K191" s="320">
        <f t="shared" si="37"/>
        <v>5.8079401307802366E-3</v>
      </c>
      <c r="L191" s="320">
        <f t="shared" si="37"/>
        <v>4.5773888197429835E-3</v>
      </c>
      <c r="M191" s="320">
        <f t="shared" si="37"/>
        <v>4.5570274288427737E-3</v>
      </c>
      <c r="N191" s="320">
        <f t="shared" si="37"/>
        <v>4.7882973464911929E-3</v>
      </c>
      <c r="O191" s="320">
        <f t="shared" si="37"/>
        <v>4.5920490742745509E-3</v>
      </c>
      <c r="P191" s="320">
        <f t="shared" si="37"/>
        <v>9.181354664541402E-3</v>
      </c>
      <c r="Q191" s="320">
        <f t="shared" si="37"/>
        <v>1.0861921017934822E-2</v>
      </c>
      <c r="R191" s="320">
        <f t="shared" si="37"/>
        <v>6.2208425205852076E-3</v>
      </c>
      <c r="S191" s="320">
        <f t="shared" si="37"/>
        <v>3.0056938130621075E-3</v>
      </c>
      <c r="T191" s="320">
        <f t="shared" si="37"/>
        <v>4.0292583391904309E-3</v>
      </c>
      <c r="U191" s="320">
        <f t="shared" si="37"/>
        <v>4.8781622885411859E-3</v>
      </c>
      <c r="V191" s="320">
        <f t="shared" si="37"/>
        <v>1.3879302882494612E-2</v>
      </c>
      <c r="W191" s="320">
        <f t="shared" si="37"/>
        <v>1.8033377187566767E-2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1.6570705265372035E-2</v>
      </c>
      <c r="C192" s="320">
        <f t="shared" si="38"/>
        <v>1.6723781568571766E-2</v>
      </c>
      <c r="D192" s="320">
        <f t="shared" si="38"/>
        <v>1.6318958244731702E-2</v>
      </c>
      <c r="E192" s="320">
        <f t="shared" si="38"/>
        <v>1.6192778338077619E-2</v>
      </c>
      <c r="F192" s="320">
        <f t="shared" si="38"/>
        <v>1.5390007540500293E-2</v>
      </c>
      <c r="G192" s="320">
        <f t="shared" si="38"/>
        <v>1.5919928147097074E-2</v>
      </c>
      <c r="H192" s="320">
        <f t="shared" si="38"/>
        <v>1.5900353068396478E-2</v>
      </c>
      <c r="I192" s="320">
        <f t="shared" si="38"/>
        <v>1.5906703823790041E-2</v>
      </c>
      <c r="J192" s="320">
        <f t="shared" si="38"/>
        <v>1.7280774021657275E-2</v>
      </c>
      <c r="K192" s="320">
        <f t="shared" si="38"/>
        <v>1.5791314655532036E-2</v>
      </c>
      <c r="L192" s="320">
        <f t="shared" si="38"/>
        <v>1.6425678268281996E-2</v>
      </c>
      <c r="M192" s="320">
        <f t="shared" si="38"/>
        <v>1.6378372843685672E-2</v>
      </c>
      <c r="N192" s="320">
        <f t="shared" si="38"/>
        <v>1.6454761090884354E-2</v>
      </c>
      <c r="O192" s="320">
        <f t="shared" si="38"/>
        <v>1.6692648963106654E-2</v>
      </c>
      <c r="P192" s="320">
        <f t="shared" si="38"/>
        <v>1.5436270132976481E-2</v>
      </c>
      <c r="Q192" s="320">
        <f t="shared" si="38"/>
        <v>1.4961544514823224E-2</v>
      </c>
      <c r="R192" s="320">
        <f t="shared" si="38"/>
        <v>1.6392804430345787E-2</v>
      </c>
      <c r="S192" s="320">
        <f t="shared" si="38"/>
        <v>1.7627003208377401E-2</v>
      </c>
      <c r="T192" s="320">
        <f t="shared" si="38"/>
        <v>1.7061260242822143E-2</v>
      </c>
      <c r="U192" s="320">
        <f t="shared" si="38"/>
        <v>1.6481958514417021E-2</v>
      </c>
      <c r="V192" s="320">
        <f t="shared" si="38"/>
        <v>1.0918070644410222E-2</v>
      </c>
      <c r="W192" s="320">
        <f t="shared" si="38"/>
        <v>1.000316537935087E-2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1</v>
      </c>
      <c r="D197" s="234">
        <f t="shared" si="42"/>
        <v>1</v>
      </c>
      <c r="E197" s="234">
        <f t="shared" si="42"/>
        <v>0.99999999999999967</v>
      </c>
      <c r="F197" s="234">
        <f t="shared" si="42"/>
        <v>1</v>
      </c>
      <c r="G197" s="234">
        <f t="shared" si="42"/>
        <v>1.0000000000000002</v>
      </c>
      <c r="H197" s="234">
        <f t="shared" si="42"/>
        <v>1</v>
      </c>
      <c r="I197" s="234">
        <f t="shared" si="42"/>
        <v>1</v>
      </c>
      <c r="J197" s="234">
        <f t="shared" si="42"/>
        <v>0.99999999999999978</v>
      </c>
      <c r="K197" s="234">
        <f t="shared" si="42"/>
        <v>0.99999999999999989</v>
      </c>
      <c r="L197" s="234">
        <f t="shared" si="42"/>
        <v>0.99999999999999989</v>
      </c>
      <c r="M197" s="234">
        <f t="shared" si="42"/>
        <v>0.99999999999999956</v>
      </c>
      <c r="N197" s="234">
        <f t="shared" si="42"/>
        <v>0.99999999999999978</v>
      </c>
      <c r="O197" s="234">
        <f t="shared" si="42"/>
        <v>0.99999999999999944</v>
      </c>
      <c r="P197" s="234">
        <f t="shared" si="42"/>
        <v>1.0000000000000002</v>
      </c>
      <c r="Q197" s="234">
        <f t="shared" si="42"/>
        <v>1.0000000000000002</v>
      </c>
      <c r="R197" s="234">
        <f t="shared" si="42"/>
        <v>0.99999999999999989</v>
      </c>
      <c r="S197" s="234">
        <f t="shared" si="42"/>
        <v>0.99999999999999978</v>
      </c>
      <c r="T197" s="234">
        <f t="shared" si="42"/>
        <v>0.99999999999999956</v>
      </c>
      <c r="U197" s="234">
        <f t="shared" si="42"/>
        <v>1</v>
      </c>
      <c r="V197" s="234">
        <f t="shared" si="42"/>
        <v>0.99999999999999989</v>
      </c>
      <c r="W197" s="234">
        <f t="shared" si="42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7.8308814197544912E-3</v>
      </c>
      <c r="C202" s="270">
        <f t="shared" si="47"/>
        <v>6.4271909388500083E-3</v>
      </c>
      <c r="D202" s="270">
        <f t="shared" si="47"/>
        <v>8.6874261396967696E-3</v>
      </c>
      <c r="E202" s="270">
        <f t="shared" si="47"/>
        <v>8.1788566036784041E-3</v>
      </c>
      <c r="F202" s="270">
        <f t="shared" si="47"/>
        <v>1.1637371033964493E-2</v>
      </c>
      <c r="G202" s="270">
        <f t="shared" si="47"/>
        <v>1.1342736873533951E-2</v>
      </c>
      <c r="H202" s="270">
        <f t="shared" si="47"/>
        <v>1.2757904678390653E-2</v>
      </c>
      <c r="I202" s="270">
        <f t="shared" si="47"/>
        <v>1.3281392016359098E-2</v>
      </c>
      <c r="J202" s="270">
        <f t="shared" si="47"/>
        <v>6.7562320602186409E-3</v>
      </c>
      <c r="K202" s="270">
        <f t="shared" si="47"/>
        <v>1.2151965527984691E-2</v>
      </c>
      <c r="L202" s="270">
        <f t="shared" si="47"/>
        <v>1.0519156359749924E-2</v>
      </c>
      <c r="M202" s="270">
        <f t="shared" si="47"/>
        <v>1.0404883704029399E-2</v>
      </c>
      <c r="N202" s="270">
        <f t="shared" si="47"/>
        <v>1.0539188386835534E-2</v>
      </c>
      <c r="O202" s="270">
        <f t="shared" si="47"/>
        <v>9.8789052899018251E-3</v>
      </c>
      <c r="P202" s="270">
        <f t="shared" si="47"/>
        <v>1.7520234758355478E-2</v>
      </c>
      <c r="Q202" s="270">
        <f t="shared" si="47"/>
        <v>2.0071584884367069E-2</v>
      </c>
      <c r="R202" s="270">
        <f t="shared" si="47"/>
        <v>1.1891947768663055E-2</v>
      </c>
      <c r="S202" s="270">
        <f t="shared" si="47"/>
        <v>6.2757679614683674E-3</v>
      </c>
      <c r="T202" s="270">
        <f t="shared" si="47"/>
        <v>7.99648316723112E-3</v>
      </c>
      <c r="U202" s="270">
        <f t="shared" si="47"/>
        <v>9.512021779645944E-3</v>
      </c>
      <c r="V202" s="270">
        <f t="shared" si="47"/>
        <v>2.5630645381432404E-2</v>
      </c>
      <c r="W202" s="270">
        <f t="shared" si="47"/>
        <v>3.2076401164426317E-2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0.68072182358476729</v>
      </c>
      <c r="C203" s="271">
        <f t="shared" si="48"/>
        <v>0.68836381128388258</v>
      </c>
      <c r="D203" s="271">
        <f t="shared" si="48"/>
        <v>0.66923370148906669</v>
      </c>
      <c r="E203" s="271">
        <f t="shared" si="48"/>
        <v>0.66556763152661702</v>
      </c>
      <c r="F203" s="271">
        <f t="shared" si="48"/>
        <v>0.62749926713374182</v>
      </c>
      <c r="G203" s="271">
        <f t="shared" si="48"/>
        <v>0.64835753576785038</v>
      </c>
      <c r="H203" s="271">
        <f t="shared" si="48"/>
        <v>0.64582549374014731</v>
      </c>
      <c r="I203" s="271">
        <f t="shared" si="48"/>
        <v>0.64508281245700905</v>
      </c>
      <c r="J203" s="271">
        <f t="shared" si="48"/>
        <v>0.71129093498117268</v>
      </c>
      <c r="K203" s="271">
        <f t="shared" si="48"/>
        <v>0.64231407072867908</v>
      </c>
      <c r="L203" s="271">
        <f t="shared" si="48"/>
        <v>0.67139595127660601</v>
      </c>
      <c r="M203" s="271">
        <f t="shared" si="48"/>
        <v>0.66948824327738665</v>
      </c>
      <c r="N203" s="271">
        <f t="shared" si="48"/>
        <v>0.67223362626581551</v>
      </c>
      <c r="O203" s="271">
        <f t="shared" si="48"/>
        <v>0.68274621639081823</v>
      </c>
      <c r="P203" s="271">
        <f t="shared" si="48"/>
        <v>0.6205104285687989</v>
      </c>
      <c r="Q203" s="271">
        <f t="shared" si="48"/>
        <v>0.59770486330116179</v>
      </c>
      <c r="R203" s="271">
        <f t="shared" si="48"/>
        <v>0.66671233362043925</v>
      </c>
      <c r="S203" s="271">
        <f t="shared" si="48"/>
        <v>0.7261717197976747</v>
      </c>
      <c r="T203" s="271">
        <f t="shared" si="48"/>
        <v>0.69983852554490278</v>
      </c>
      <c r="U203" s="271">
        <f t="shared" si="48"/>
        <v>0.67353274766630755</v>
      </c>
      <c r="V203" s="271">
        <f t="shared" si="48"/>
        <v>0.42925129127841888</v>
      </c>
      <c r="W203" s="271">
        <f t="shared" si="48"/>
        <v>0.38750323757384902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0.68072182358476729</v>
      </c>
      <c r="C204" s="320">
        <f t="shared" si="49"/>
        <v>0.68836381128388258</v>
      </c>
      <c r="D204" s="320">
        <f t="shared" si="49"/>
        <v>0.66923370148906669</v>
      </c>
      <c r="E204" s="320">
        <f t="shared" si="49"/>
        <v>0.66556763152661702</v>
      </c>
      <c r="F204" s="320">
        <f t="shared" si="49"/>
        <v>0.62749926713374182</v>
      </c>
      <c r="G204" s="320">
        <f t="shared" si="49"/>
        <v>0.64835753576785038</v>
      </c>
      <c r="H204" s="320">
        <f t="shared" si="49"/>
        <v>0.64582549374014731</v>
      </c>
      <c r="I204" s="320">
        <f t="shared" si="49"/>
        <v>0.64508281245700905</v>
      </c>
      <c r="J204" s="320">
        <f t="shared" si="49"/>
        <v>0.71129093498117268</v>
      </c>
      <c r="K204" s="320">
        <f t="shared" si="49"/>
        <v>0.64231407072867908</v>
      </c>
      <c r="L204" s="320">
        <f t="shared" si="49"/>
        <v>0.67139595127660601</v>
      </c>
      <c r="M204" s="320">
        <f t="shared" si="49"/>
        <v>0.66948824327738665</v>
      </c>
      <c r="N204" s="320">
        <f t="shared" si="49"/>
        <v>0.67223362626581551</v>
      </c>
      <c r="O204" s="320">
        <f t="shared" si="49"/>
        <v>0.68274621639081823</v>
      </c>
      <c r="P204" s="320">
        <f t="shared" si="49"/>
        <v>0.6205104285687989</v>
      </c>
      <c r="Q204" s="320">
        <f t="shared" si="49"/>
        <v>0.59770486330116179</v>
      </c>
      <c r="R204" s="320">
        <f t="shared" si="49"/>
        <v>0.66671233362043925</v>
      </c>
      <c r="S204" s="320">
        <f t="shared" si="49"/>
        <v>0.7261717197976747</v>
      </c>
      <c r="T204" s="320">
        <f t="shared" si="49"/>
        <v>0.69983852554490278</v>
      </c>
      <c r="U204" s="320">
        <f t="shared" si="49"/>
        <v>0.67353274766630755</v>
      </c>
      <c r="V204" s="320">
        <f t="shared" si="49"/>
        <v>0.42925129127841888</v>
      </c>
      <c r="W204" s="320">
        <f t="shared" si="49"/>
        <v>0.38750323757384902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0.2231247194346605</v>
      </c>
      <c r="C206" s="271">
        <f t="shared" si="51"/>
        <v>0.21752004399788172</v>
      </c>
      <c r="D206" s="271">
        <f t="shared" si="51"/>
        <v>0.2337561330878038</v>
      </c>
      <c r="E206" s="271">
        <f t="shared" si="51"/>
        <v>0.2413719846239204</v>
      </c>
      <c r="F206" s="271">
        <f t="shared" si="51"/>
        <v>0.2730770612074328</v>
      </c>
      <c r="G206" s="271">
        <f t="shared" si="51"/>
        <v>0.24736753005599466</v>
      </c>
      <c r="H206" s="271">
        <f t="shared" si="51"/>
        <v>0.24607583798306001</v>
      </c>
      <c r="I206" s="271">
        <f t="shared" si="51"/>
        <v>0.24460407005496795</v>
      </c>
      <c r="J206" s="271">
        <f t="shared" si="51"/>
        <v>0.19078832120988845</v>
      </c>
      <c r="K206" s="271">
        <f t="shared" si="51"/>
        <v>0.25235163737551936</v>
      </c>
      <c r="L206" s="271">
        <f t="shared" si="51"/>
        <v>0.22598844766168932</v>
      </c>
      <c r="M206" s="271">
        <f t="shared" si="51"/>
        <v>0.22829812723325771</v>
      </c>
      <c r="N206" s="271">
        <f t="shared" si="51"/>
        <v>0.22428128222859287</v>
      </c>
      <c r="O206" s="271">
        <f t="shared" si="51"/>
        <v>0.21393811909468285</v>
      </c>
      <c r="P206" s="271">
        <f t="shared" si="51"/>
        <v>0.259462246003482</v>
      </c>
      <c r="Q206" s="271">
        <f t="shared" si="51"/>
        <v>0.27653152077963139</v>
      </c>
      <c r="R206" s="271">
        <f t="shared" si="51"/>
        <v>0.22398270983790405</v>
      </c>
      <c r="S206" s="271">
        <f t="shared" si="51"/>
        <v>0.17490559724227042</v>
      </c>
      <c r="T206" s="271">
        <f t="shared" si="51"/>
        <v>0.19880453459156594</v>
      </c>
      <c r="U206" s="271">
        <f t="shared" si="51"/>
        <v>0.22353279862053746</v>
      </c>
      <c r="V206" s="271">
        <f t="shared" si="51"/>
        <v>0.4484639079478292</v>
      </c>
      <c r="W206" s="271">
        <f t="shared" si="51"/>
        <v>0.47490523287829556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0.2231247194346605</v>
      </c>
      <c r="C207" s="320">
        <f t="shared" si="52"/>
        <v>0.21752004399788172</v>
      </c>
      <c r="D207" s="320">
        <f t="shared" si="52"/>
        <v>0.2337561330878038</v>
      </c>
      <c r="E207" s="320">
        <f t="shared" si="52"/>
        <v>0.2413719846239204</v>
      </c>
      <c r="F207" s="320">
        <f t="shared" si="52"/>
        <v>0.2730770612074328</v>
      </c>
      <c r="G207" s="320">
        <f t="shared" si="52"/>
        <v>0.24736753005599466</v>
      </c>
      <c r="H207" s="320">
        <f t="shared" si="52"/>
        <v>0.24607583798306001</v>
      </c>
      <c r="I207" s="320">
        <f t="shared" si="52"/>
        <v>0.24460407005496795</v>
      </c>
      <c r="J207" s="320">
        <f t="shared" si="52"/>
        <v>0.19078832120988845</v>
      </c>
      <c r="K207" s="320">
        <f t="shared" si="52"/>
        <v>0.25235163737551936</v>
      </c>
      <c r="L207" s="320">
        <f t="shared" si="52"/>
        <v>0.22598844766168932</v>
      </c>
      <c r="M207" s="320">
        <f t="shared" si="52"/>
        <v>0.22829812723325771</v>
      </c>
      <c r="N207" s="320">
        <f t="shared" si="52"/>
        <v>0.22428128222859287</v>
      </c>
      <c r="O207" s="320">
        <f t="shared" si="52"/>
        <v>0.21393811909468285</v>
      </c>
      <c r="P207" s="320">
        <f t="shared" si="52"/>
        <v>0.259462246003482</v>
      </c>
      <c r="Q207" s="320">
        <f t="shared" si="52"/>
        <v>0.27653152077963139</v>
      </c>
      <c r="R207" s="320">
        <f t="shared" si="52"/>
        <v>0.22398270983790405</v>
      </c>
      <c r="S207" s="320">
        <f t="shared" si="52"/>
        <v>0.17490559724227042</v>
      </c>
      <c r="T207" s="320">
        <f t="shared" si="52"/>
        <v>0.19880453459156594</v>
      </c>
      <c r="U207" s="320">
        <f t="shared" si="52"/>
        <v>0.22353279862053746</v>
      </c>
      <c r="V207" s="320">
        <f t="shared" si="52"/>
        <v>0.4484639079478292</v>
      </c>
      <c r="W207" s="320">
        <f t="shared" si="52"/>
        <v>0.47490523287829556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8.8322575560817643E-2</v>
      </c>
      <c r="C209" s="271">
        <f t="shared" si="54"/>
        <v>8.768895377938582E-2</v>
      </c>
      <c r="D209" s="271">
        <f t="shared" si="54"/>
        <v>8.8322739283432761E-2</v>
      </c>
      <c r="E209" s="271">
        <f t="shared" si="54"/>
        <v>8.4881527245783808E-2</v>
      </c>
      <c r="F209" s="271">
        <f t="shared" si="54"/>
        <v>8.778630062486098E-2</v>
      </c>
      <c r="G209" s="271">
        <f t="shared" si="54"/>
        <v>9.2932197302621172E-2</v>
      </c>
      <c r="H209" s="271">
        <f t="shared" si="54"/>
        <v>9.5340763598402004E-2</v>
      </c>
      <c r="I209" s="271">
        <f t="shared" si="54"/>
        <v>9.7031725471663735E-2</v>
      </c>
      <c r="J209" s="271">
        <f t="shared" si="54"/>
        <v>9.116451174872002E-2</v>
      </c>
      <c r="K209" s="271">
        <f t="shared" si="54"/>
        <v>9.3182326367816731E-2</v>
      </c>
      <c r="L209" s="271">
        <f t="shared" si="54"/>
        <v>9.2096444701954661E-2</v>
      </c>
      <c r="M209" s="271">
        <f t="shared" si="54"/>
        <v>9.1808745785325926E-2</v>
      </c>
      <c r="N209" s="271">
        <f t="shared" si="54"/>
        <v>9.2945903118755849E-2</v>
      </c>
      <c r="O209" s="271">
        <f t="shared" si="54"/>
        <v>9.343675922459653E-2</v>
      </c>
      <c r="P209" s="271">
        <f t="shared" si="54"/>
        <v>0.10250709066936385</v>
      </c>
      <c r="Q209" s="271">
        <f t="shared" si="54"/>
        <v>0.10569203103483991</v>
      </c>
      <c r="R209" s="271">
        <f t="shared" si="54"/>
        <v>9.7413008772993484E-2</v>
      </c>
      <c r="S209" s="271">
        <f t="shared" si="54"/>
        <v>9.2646914998586349E-2</v>
      </c>
      <c r="T209" s="271">
        <f t="shared" si="54"/>
        <v>9.3360456696299859E-2</v>
      </c>
      <c r="U209" s="271">
        <f t="shared" si="54"/>
        <v>9.3422431933509076E-2</v>
      </c>
      <c r="V209" s="271">
        <f t="shared" si="54"/>
        <v>9.6654155392319419E-2</v>
      </c>
      <c r="W209" s="271">
        <f t="shared" si="54"/>
        <v>0.1055151283834293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1.1765197882149914E-2</v>
      </c>
      <c r="C210" s="320">
        <f t="shared" si="55"/>
        <v>1.0272119978956197E-2</v>
      </c>
      <c r="D210" s="320">
        <f t="shared" si="55"/>
        <v>1.3057373218947859E-2</v>
      </c>
      <c r="E210" s="320">
        <f t="shared" si="55"/>
        <v>1.0028465727719458E-2</v>
      </c>
      <c r="F210" s="320">
        <f t="shared" si="55"/>
        <v>1.7214597584606011E-2</v>
      </c>
      <c r="G210" s="320">
        <f t="shared" si="55"/>
        <v>2.0014669148172952E-2</v>
      </c>
      <c r="H210" s="320">
        <f t="shared" si="55"/>
        <v>2.2708001542376014E-2</v>
      </c>
      <c r="I210" s="320">
        <f t="shared" si="55"/>
        <v>2.4482489063733917E-2</v>
      </c>
      <c r="J210" s="320">
        <f t="shared" si="55"/>
        <v>1.1169179056135506E-2</v>
      </c>
      <c r="K210" s="320">
        <f t="shared" si="55"/>
        <v>2.0944476489371439E-2</v>
      </c>
      <c r="L210" s="320">
        <f t="shared" si="55"/>
        <v>1.6587901222136579E-2</v>
      </c>
      <c r="M210" s="320">
        <f t="shared" si="55"/>
        <v>1.651475267944429E-2</v>
      </c>
      <c r="N210" s="320">
        <f t="shared" si="55"/>
        <v>1.7343150523996844E-2</v>
      </c>
      <c r="O210" s="320">
        <f t="shared" si="55"/>
        <v>1.6651708215570982E-2</v>
      </c>
      <c r="P210" s="320">
        <f t="shared" si="55"/>
        <v>3.2721387335617406E-2</v>
      </c>
      <c r="Q210" s="320">
        <f t="shared" si="55"/>
        <v>3.8471155524852162E-2</v>
      </c>
      <c r="R210" s="320">
        <f t="shared" si="55"/>
        <v>2.2431208337665088E-2</v>
      </c>
      <c r="S210" s="320">
        <f t="shared" si="55"/>
        <v>1.0978014889942534E-2</v>
      </c>
      <c r="T210" s="320">
        <f t="shared" si="55"/>
        <v>1.4653119193771246E-2</v>
      </c>
      <c r="U210" s="320">
        <f t="shared" si="55"/>
        <v>1.7673573654662947E-2</v>
      </c>
      <c r="V210" s="320">
        <f t="shared" si="55"/>
        <v>4.8378410312779598E-2</v>
      </c>
      <c r="W210" s="320">
        <f t="shared" si="55"/>
        <v>6.1934578028187984E-2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7.6557377678667729E-2</v>
      </c>
      <c r="C211" s="320">
        <f t="shared" si="56"/>
        <v>7.7416833800429616E-2</v>
      </c>
      <c r="D211" s="320">
        <f t="shared" si="56"/>
        <v>7.5265366064484918E-2</v>
      </c>
      <c r="E211" s="320">
        <f t="shared" si="56"/>
        <v>7.4853061518064354E-2</v>
      </c>
      <c r="F211" s="320">
        <f t="shared" si="56"/>
        <v>7.0571703040254966E-2</v>
      </c>
      <c r="G211" s="320">
        <f t="shared" si="56"/>
        <v>7.2917528154448227E-2</v>
      </c>
      <c r="H211" s="320">
        <f t="shared" si="56"/>
        <v>7.2632762056025979E-2</v>
      </c>
      <c r="I211" s="320">
        <f t="shared" si="56"/>
        <v>7.2549236407929818E-2</v>
      </c>
      <c r="J211" s="320">
        <f t="shared" si="56"/>
        <v>7.999533269258452E-2</v>
      </c>
      <c r="K211" s="320">
        <f t="shared" si="56"/>
        <v>7.2237849878445295E-2</v>
      </c>
      <c r="L211" s="320">
        <f t="shared" si="56"/>
        <v>7.5508543479818085E-2</v>
      </c>
      <c r="M211" s="320">
        <f t="shared" si="56"/>
        <v>7.529399310588164E-2</v>
      </c>
      <c r="N211" s="320">
        <f t="shared" si="56"/>
        <v>7.5602752594759015E-2</v>
      </c>
      <c r="O211" s="320">
        <f t="shared" si="56"/>
        <v>7.6785051009025537E-2</v>
      </c>
      <c r="P211" s="320">
        <f t="shared" si="56"/>
        <v>6.9785703333746438E-2</v>
      </c>
      <c r="Q211" s="320">
        <f t="shared" si="56"/>
        <v>6.7220875509987746E-2</v>
      </c>
      <c r="R211" s="320">
        <f t="shared" si="56"/>
        <v>7.49818004353284E-2</v>
      </c>
      <c r="S211" s="320">
        <f t="shared" si="56"/>
        <v>8.1668900108643819E-2</v>
      </c>
      <c r="T211" s="320">
        <f t="shared" si="56"/>
        <v>7.8707337502528618E-2</v>
      </c>
      <c r="U211" s="320">
        <f t="shared" si="56"/>
        <v>7.5748858278846129E-2</v>
      </c>
      <c r="V211" s="320">
        <f t="shared" si="56"/>
        <v>4.8275745079539807E-2</v>
      </c>
      <c r="W211" s="320">
        <f t="shared" si="56"/>
        <v>4.3580550355241304E-2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0.64652291933855388</v>
      </c>
      <c r="C217" s="322">
        <f>IF(C$5=0,0,(C$5-C$16-C$59)/(CHI_fec!C$5-CHI_fec!C$16))</f>
        <v>0.61965931546439823</v>
      </c>
      <c r="D217" s="322">
        <f>IF(D$5=0,0,(D$5-D$16-D$59)/(CHI_fec!D$5-CHI_fec!D$16))</f>
        <v>0.65814243095392655</v>
      </c>
      <c r="E217" s="322">
        <f>IF(E$5=0,0,(E$5-E$16-E$59)/(CHI_fec!E$5-CHI_fec!E$16))</f>
        <v>0.7842893594503122</v>
      </c>
      <c r="F217" s="322">
        <f>IF(F$5=0,0,(F$5-F$16-F$59)/(CHI_fec!F$5-CHI_fec!F$16))</f>
        <v>0.93735911741453137</v>
      </c>
      <c r="G217" s="322">
        <f>IF(G$5=0,0,(G$5-G$16-G$59)/(CHI_fec!G$5-CHI_fec!G$16))</f>
        <v>0.74488621031872937</v>
      </c>
      <c r="H217" s="322">
        <f>IF(H$5=0,0,(H$5-H$16-H$59)/(CHI_fec!H$5-CHI_fec!H$16))</f>
        <v>0.76560696327823785</v>
      </c>
      <c r="I217" s="322">
        <f>IF(I$5=0,0,(I$5-I$16-I$59)/(CHI_fec!I$5-CHI_fec!I$16))</f>
        <v>0.76264663670590693</v>
      </c>
      <c r="J217" s="322">
        <f>IF(J$5=0,0,(J$5-J$16-J$59)/(CHI_fec!J$5-CHI_fec!J$16))</f>
        <v>0.59438392786283156</v>
      </c>
      <c r="K217" s="322">
        <f>IF(K$5=0,0,(K$5-K$16-K$59)/(CHI_fec!K$5-CHI_fec!K$16))</f>
        <v>0.82110718219586531</v>
      </c>
      <c r="L217" s="322">
        <f>IF(L$5=0,0,(L$5-L$16-L$59)/(CHI_fec!L$5-CHI_fec!L$16))</f>
        <v>0.69924601470711889</v>
      </c>
      <c r="M217" s="322">
        <f>IF(M$5=0,0,(M$5-M$16-M$59)/(CHI_fec!M$5-CHI_fec!M$16))</f>
        <v>0.71623889879454639</v>
      </c>
      <c r="N217" s="322">
        <f>IF(N$5=0,0,(N$5-N$16-N$59)/(CHI_fec!N$5-CHI_fec!N$16))</f>
        <v>0.70759350379970831</v>
      </c>
      <c r="O217" s="322">
        <f>IF(O$5=0,0,(O$5-O$16-O$59)/(CHI_fec!O$5-CHI_fec!O$16))</f>
        <v>0.67579319855129394</v>
      </c>
      <c r="P217" s="322">
        <f>IF(P$5=0,0,(P$5-P$16-P$59)/(CHI_fec!P$5-CHI_fec!P$16))</f>
        <v>0.84320310061771908</v>
      </c>
      <c r="Q217" s="322">
        <f>IF(Q$5=0,0,(Q$5-Q$16-Q$59)/(CHI_fec!Q$5-CHI_fec!Q$16))</f>
        <v>0.90938116383658296</v>
      </c>
      <c r="R217" s="322">
        <f>IF(R$5=0,0,(R$5-R$16-R$59)/(CHI_fec!R$5-CHI_fec!R$16))</f>
        <v>0.72569182127352549</v>
      </c>
      <c r="S217" s="322">
        <f>IF(S$5=0,0,(S$5-S$16-S$59)/(CHI_fec!S$5-CHI_fec!S$16))</f>
        <v>0.53675992454592936</v>
      </c>
      <c r="T217" s="322">
        <f>IF(T$5=0,0,(T$5-T$16-T$59)/(CHI_fec!T$5-CHI_fec!T$16))</f>
        <v>0.61350133191284517</v>
      </c>
      <c r="U217" s="322">
        <f>IF(U$5=0,0,(U$5-U$16-U$59)/(CHI_fec!U$5-CHI_fec!U$16))</f>
        <v>0.62303362030690057</v>
      </c>
      <c r="V217" s="322">
        <f>IF(V$5=0,0,(V$5-V$16-V$59)/(CHI_fec!V$5-CHI_fec!V$16))</f>
        <v>0.57106768393115137</v>
      </c>
      <c r="W217" s="322">
        <f>IF(W$5=0,0,(W$5-W$16-W$59)/(CHI_fec!W$5-CHI_fec!W$16))</f>
        <v>0.56564202247075546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6.9438861523622747E-2</v>
      </c>
      <c r="C222" s="277">
        <f>IF(C$10=0,0,C$10/CHI_fec!C$10)</f>
        <v>5.3649851711017681E-2</v>
      </c>
      <c r="D222" s="277">
        <f>IF(D$10=0,0,D$10/CHI_fec!D$10)</f>
        <v>7.9124059029068425E-2</v>
      </c>
      <c r="E222" s="277">
        <f>IF(E$10=0,0,E$10/CHI_fec!E$10)</f>
        <v>8.5339971263303921E-2</v>
      </c>
      <c r="F222" s="277">
        <f>IF(F$10=0,0,F$10/CHI_fec!F$10)</f>
        <v>0.15251922413236699</v>
      </c>
      <c r="G222" s="277">
        <f>IF(G$10=0,0,G$10/CHI_fec!G$10)</f>
        <v>0.11519006479781745</v>
      </c>
      <c r="H222" s="277">
        <f>IF(H$10=0,0,H$10/CHI_fec!H$10)</f>
        <v>0.13430826026445267</v>
      </c>
      <c r="I222" s="277">
        <f>IF(I$10=0,0,I$10/CHI_fec!I$10)</f>
        <v>0.13924542612131124</v>
      </c>
      <c r="J222" s="277">
        <f>IF(J$10=0,0,J$10/CHI_fec!J$10)</f>
        <v>4.9743597854733576E-2</v>
      </c>
      <c r="K222" s="277">
        <f>IF(K$10=0,0,K$10/CHI_fec!K$10)</f>
        <v>0.13765583869094095</v>
      </c>
      <c r="L222" s="277">
        <f>IF(L$10=0,0,L$10/CHI_fec!L$10)</f>
        <v>9.8227232517476684E-2</v>
      </c>
      <c r="M222" s="277">
        <f>IF(M$10=0,0,M$10/CHI_fec!M$10)</f>
        <v>9.7517515570439542E-2</v>
      </c>
      <c r="N222" s="277">
        <f>IF(N$10=0,0,N$10/CHI_fec!N$10)</f>
        <v>9.4743523168850999E-2</v>
      </c>
      <c r="O222" s="277">
        <f>IF(O$10=0,0,O$10/CHI_fec!O$10)</f>
        <v>8.3762534034496641E-2</v>
      </c>
      <c r="P222" s="277">
        <f>IF(P$10=0,0,P$10/CHI_fec!P$10)</f>
        <v>0.20567943526434823</v>
      </c>
      <c r="Q222" s="277">
        <f>IF(Q$10=0,0,Q$10/CHI_fec!Q$10)</f>
        <v>0.26431728548494537</v>
      </c>
      <c r="R222" s="277">
        <f>IF(R$10=0,0,R$10/CHI_fec!R$10)</f>
        <v>0.11231387654844337</v>
      </c>
      <c r="S222" s="277">
        <f>IF(S$10=0,0,S$10/CHI_fec!S$10)</f>
        <v>4.0564175661175754E-2</v>
      </c>
      <c r="T222" s="277">
        <f>IF(T$10=0,0,T$10/CHI_fec!T$10)</f>
        <v>6.1048751982316067E-2</v>
      </c>
      <c r="U222" s="277">
        <f>IF(U$10=0,0,U$10/CHI_fec!U$10)</f>
        <v>7.4930845656885139E-2</v>
      </c>
      <c r="V222" s="277">
        <f>IF(V$10=0,0,V$10/CHI_fec!V$10)</f>
        <v>0.23548485929722474</v>
      </c>
      <c r="W222" s="277">
        <f>IF(W$10=0,0,W$10/CHI_fec!W$10)</f>
        <v>0.3131322656043814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2.5007069107508326</v>
      </c>
      <c r="C224" s="278">
        <f>IF(C$25=0,0,C$25/CHI_fec!C$25)</f>
        <v>2.4861595847982709</v>
      </c>
      <c r="D224" s="278">
        <f>IF(D$25=0,0,D$25/CHI_fec!D$25)</f>
        <v>2.4224427236741901</v>
      </c>
      <c r="E224" s="278">
        <f>IF(E$25=0,0,E$25/CHI_fec!E$25)</f>
        <v>2.6901088827227602</v>
      </c>
      <c r="F224" s="278">
        <f>IF(F$25=0,0,F$25/CHI_fec!F$25)</f>
        <v>2.6565706231450217</v>
      </c>
      <c r="G224" s="278">
        <f>IF(G$25=0,0,G$25/CHI_fec!G$25)</f>
        <v>2.3847919540760678</v>
      </c>
      <c r="H224" s="278">
        <f>IF(H$25=0,0,H$25/CHI_fec!H$25)</f>
        <v>2.4385346084303658</v>
      </c>
      <c r="I224" s="278">
        <f>IF(I$25=0,0,I$25/CHI_fec!I$25)</f>
        <v>2.4287789390933132</v>
      </c>
      <c r="J224" s="278">
        <f>IF(J$25=0,0,J$25/CHI_fec!J$25)</f>
        <v>2.5321702411259102</v>
      </c>
      <c r="K224" s="278">
        <f>IF(K$25=0,0,K$25/CHI_fec!K$25)</f>
        <v>2.5326743490951062</v>
      </c>
      <c r="L224" s="278">
        <f>IF(L$25=0,0,L$25/CHI_fec!L$25)</f>
        <v>2.5084507021932363</v>
      </c>
      <c r="M224" s="278">
        <f>IF(M$25=0,0,M$25/CHI_fec!M$25)</f>
        <v>2.5025933615124947</v>
      </c>
      <c r="N224" s="278">
        <f>IF(N$25=0,0,N$25/CHI_fec!N$25)</f>
        <v>2.4708885111717542</v>
      </c>
      <c r="O224" s="278">
        <f>IF(O$25=0,0,O$25/CHI_fec!O$25)</f>
        <v>2.4757154881101675</v>
      </c>
      <c r="P224" s="278">
        <f>IF(P$25=0,0,P$25/CHI_fec!P$25)</f>
        <v>2.358867138601886</v>
      </c>
      <c r="Q224" s="278">
        <f>IF(Q$25=0,0,Q$25/CHI_fec!Q$25)</f>
        <v>2.2927251149783352</v>
      </c>
      <c r="R224" s="278">
        <f>IF(R$25=0,0,R$25/CHI_fec!R$25)</f>
        <v>2.3939798706391033</v>
      </c>
      <c r="S224" s="278">
        <f>IF(S$25=0,0,S$25/CHI_fec!S$25)</f>
        <v>2.3010030572968292</v>
      </c>
      <c r="T224" s="278">
        <f>IF(T$25=0,0,T$25/CHI_fec!T$25)</f>
        <v>2.3355535694685643</v>
      </c>
      <c r="U224" s="278">
        <f>IF(U$25=0,0,U$25/CHI_fec!U$25)</f>
        <v>2.2048342600175879</v>
      </c>
      <c r="V224" s="278">
        <f>IF(V$25=0,0,V$25/CHI_fec!V$25)</f>
        <v>0.81771621235464176</v>
      </c>
      <c r="W224" s="278">
        <f>IF(W$25=0,0,W$25/CHI_fec!W$25)</f>
        <v>0.69152731505711151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0.89553060478437196</v>
      </c>
      <c r="C225" s="278">
        <f>IF(C$36=0,0,C$36/CHI_fec!C$36)</f>
        <v>0.82366522782430085</v>
      </c>
      <c r="D225" s="278">
        <f>IF(D$36=0,0,D$36/CHI_fec!D$36)</f>
        <v>0.95436370930316539</v>
      </c>
      <c r="E225" s="278">
        <f>IF(E$36=0,0,E$36/CHI_fec!E$36)</f>
        <v>1.1544035335836709</v>
      </c>
      <c r="F225" s="278">
        <f>IF(F$36=0,0,F$36/CHI_fec!F$36)</f>
        <v>1.5721338321981104</v>
      </c>
      <c r="G225" s="278">
        <f>IF(G$36=0,0,G$36/CHI_fec!G$36)</f>
        <v>1.1242360546205232</v>
      </c>
      <c r="H225" s="278">
        <f>IF(H$36=0,0,H$36/CHI_fec!H$36)</f>
        <v>1.1528420304904432</v>
      </c>
      <c r="I225" s="278">
        <f>IF(I$36=0,0,I$36/CHI_fec!I$36)</f>
        <v>1.1414205889275064</v>
      </c>
      <c r="J225" s="278">
        <f>IF(J$36=0,0,J$36/CHI_fec!J$36)</f>
        <v>0.64919915354944635</v>
      </c>
      <c r="K225" s="278">
        <f>IF(K$36=0,0,K$36/CHI_fec!K$36)</f>
        <v>1.2719586629515276</v>
      </c>
      <c r="L225" s="278">
        <f>IF(L$36=0,0,L$36/CHI_fec!L$36)</f>
        <v>0.95558052215753742</v>
      </c>
      <c r="M225" s="278">
        <f>IF(M$36=0,0,M$36/CHI_fec!M$36)</f>
        <v>0.97231537630845999</v>
      </c>
      <c r="N225" s="278">
        <f>IF(N$36=0,0,N$36/CHI_fec!N$36)</f>
        <v>0.9233345632161829</v>
      </c>
      <c r="O225" s="278">
        <f>IF(O$36=0,0,O$36/CHI_fec!O$36)</f>
        <v>0.8316405846441135</v>
      </c>
      <c r="P225" s="278">
        <f>IF(P$36=0,0,P$36/CHI_fec!P$36)</f>
        <v>1.312253170795165</v>
      </c>
      <c r="Q225" s="278">
        <f>IF(Q$36=0,0,Q$36/CHI_fec!Q$36)</f>
        <v>1.5083943408841578</v>
      </c>
      <c r="R225" s="278">
        <f>IF(R$36=0,0,R$36/CHI_fec!R$36)</f>
        <v>0.94340736761889077</v>
      </c>
      <c r="S225" s="278">
        <f>IF(S$36=0,0,S$36/CHI_fec!S$36)</f>
        <v>0.50138482210060975</v>
      </c>
      <c r="T225" s="278">
        <f>IF(T$36=0,0,T$36/CHI_fec!T$36)</f>
        <v>0.68235094670339314</v>
      </c>
      <c r="U225" s="278">
        <f>IF(U$36=0,0,U$36/CHI_fec!U$36)</f>
        <v>0.79553737279352899</v>
      </c>
      <c r="V225" s="278">
        <f>IF(V$36=0,0,V$36/CHI_fec!V$36)</f>
        <v>1.5400708280110611</v>
      </c>
      <c r="W225" s="278">
        <f>IF(W$36=0,0,W$36/CHI_fec!W$36)</f>
        <v>1.6524558498027024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0.35467897649583568</v>
      </c>
      <c r="C226" s="278">
        <f>IF(C$44=0,0,C$44/CHI_fec!C$44)</f>
        <v>0.33510036996766346</v>
      </c>
      <c r="D226" s="278">
        <f>IF(D$44=0,0,D$44/CHI_fec!D$44)</f>
        <v>0.36164657057841859</v>
      </c>
      <c r="E226" s="278">
        <f>IF(E$44=0,0,E$44/CHI_fec!E$44)</f>
        <v>0.39527559494019687</v>
      </c>
      <c r="F226" s="278">
        <f>IF(F$44=0,0,F$44/CHI_fec!F$44)</f>
        <v>0.49864742422016212</v>
      </c>
      <c r="G226" s="278">
        <f>IF(G$44=0,0,G$44/CHI_fec!G$44)</f>
        <v>0.41838503677572147</v>
      </c>
      <c r="H226" s="278">
        <f>IF(H$44=0,0,H$44/CHI_fec!H$44)</f>
        <v>0.44303416059461137</v>
      </c>
      <c r="I226" s="278">
        <f>IF(I$44=0,0,I$44/CHI_fec!I$44)</f>
        <v>0.44929129184860184</v>
      </c>
      <c r="J226" s="278">
        <f>IF(J$44=0,0,J$44/CHI_fec!J$44)</f>
        <v>0.31092301533276578</v>
      </c>
      <c r="K226" s="278">
        <f>IF(K$44=0,0,K$44/CHI_fec!K$44)</f>
        <v>0.46402734812052232</v>
      </c>
      <c r="L226" s="278">
        <f>IF(L$44=0,0,L$44/CHI_fec!L$44)</f>
        <v>0.38523269509429903</v>
      </c>
      <c r="M226" s="278">
        <f>IF(M$44=0,0,M$44/CHI_fec!M$44)</f>
        <v>0.38550162068408489</v>
      </c>
      <c r="N226" s="278">
        <f>IF(N$44=0,0,N$44/CHI_fec!N$44)</f>
        <v>0.37552395359798107</v>
      </c>
      <c r="O226" s="278">
        <f>IF(O$44=0,0,O$44/CHI_fec!O$44)</f>
        <v>0.35882081789453391</v>
      </c>
      <c r="P226" s="278">
        <f>IF(P$44=0,0,P$44/CHI_fec!P$44)</f>
        <v>0.51936200383383335</v>
      </c>
      <c r="Q226" s="278">
        <f>IF(Q$44=0,0,Q$44/CHI_fec!Q$44)</f>
        <v>0.58902248812759206</v>
      </c>
      <c r="R226" s="278">
        <f>IF(R$44=0,0,R$44/CHI_fec!R$44)</f>
        <v>0.4110993135686935</v>
      </c>
      <c r="S226" s="278">
        <f>IF(S$44=0,0,S$44/CHI_fec!S$44)</f>
        <v>0.27881376508915917</v>
      </c>
      <c r="T226" s="278">
        <f>IF(T$44=0,0,T$44/CHI_fec!T$44)</f>
        <v>0.32658005909648291</v>
      </c>
      <c r="U226" s="278">
        <f>IF(U$44=0,0,U$44/CHI_fec!U$44)</f>
        <v>0.33413677246205314</v>
      </c>
      <c r="V226" s="278">
        <f>IF(V$44=0,0,V$44/CHI_fec!V$44)</f>
        <v>0.34771508491742081</v>
      </c>
      <c r="W226" s="278">
        <f>IF(W$44=0,0,W$44/CHI_fec!W$44)</f>
        <v>0.38850326728010343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0.6742852100032819</v>
      </c>
      <c r="C229" s="322">
        <f>IF(C$61=0,0,(C$61-C$108)/CHI_fec!C$61)</f>
        <v>0.64548879586869068</v>
      </c>
      <c r="D229" s="322">
        <f>IF(D$61=0,0,(D$61-D$108)/CHI_fec!D$61)</f>
        <v>0.68294245180468571</v>
      </c>
      <c r="E229" s="322">
        <f>IF(E$61=0,0,(E$61-E$108)/CHI_fec!E$61)</f>
        <v>0.78364163647833962</v>
      </c>
      <c r="F229" s="322">
        <f>IF(F$61=0,0,(F$61-F$108)/CHI_fec!F$61)</f>
        <v>0.92266922447574362</v>
      </c>
      <c r="G229" s="322">
        <f>IF(G$61=0,0,(G$61-G$108)/CHI_fec!G$61)</f>
        <v>0.73421166534562876</v>
      </c>
      <c r="H229" s="322">
        <f>IF(H$61=0,0,(H$61-H$108)/CHI_fec!H$61)</f>
        <v>0.75146673401805386</v>
      </c>
      <c r="I229" s="322">
        <f>IF(I$61=0,0,(I$61-I$108)/CHI_fec!I$61)</f>
        <v>0.74551909333780531</v>
      </c>
      <c r="J229" s="322">
        <f>IF(J$61=0,0,(J$61-J$108)/CHI_fec!J$61)</f>
        <v>0.57978720773586734</v>
      </c>
      <c r="K229" s="322">
        <f>IF(K$61=0,0,(K$61-K$108)/CHI_fec!K$61)</f>
        <v>0.80726821447267993</v>
      </c>
      <c r="L229" s="322">
        <f>IF(L$61=0,0,(L$61-L$108)/CHI_fec!L$61)</f>
        <v>0.69234334288833743</v>
      </c>
      <c r="M229" s="322">
        <f>IF(M$61=0,0,(M$61-M$108)/CHI_fec!M$61)</f>
        <v>0.69534801727456963</v>
      </c>
      <c r="N229" s="322">
        <f>IF(N$61=0,0,(N$61-N$108)/CHI_fec!N$61)</f>
        <v>0.66922332570957621</v>
      </c>
      <c r="O229" s="322">
        <f>IF(O$61=0,0,(O$61-O$108)/CHI_fec!O$61)</f>
        <v>0.63845451788655339</v>
      </c>
      <c r="P229" s="322">
        <f>IF(P$61=0,0,(P$61-P$108)/CHI_fec!P$61)</f>
        <v>0.79490698821772954</v>
      </c>
      <c r="Q229" s="322">
        <f>IF(Q$61=0,0,(Q$61-Q$108)/CHI_fec!Q$61)</f>
        <v>0.85836267036875491</v>
      </c>
      <c r="R229" s="322">
        <f>IF(R$61=0,0,(R$61-R$108)/CHI_fec!R$61)</f>
        <v>0.684392369219185</v>
      </c>
      <c r="S229" s="322">
        <f>IF(S$61=0,0,(S$61-S$108)/CHI_fec!S$61)</f>
        <v>0.50946742937673084</v>
      </c>
      <c r="T229" s="322">
        <f>IF(T$61=0,0,(T$61-T$108)/CHI_fec!T$61)</f>
        <v>0.58381439069058694</v>
      </c>
      <c r="U229" s="322">
        <f>IF(U$61=0,0,(U$61-U$108)/CHI_fec!U$61)</f>
        <v>0.59232022885490843</v>
      </c>
      <c r="V229" s="322">
        <f>IF(V$61=0,0,(V$61-V$108)/CHI_fec!V$61)</f>
        <v>0.53871851540682347</v>
      </c>
      <c r="W229" s="322">
        <f>IF(W$61=0,0,(W$61-W$108)/CHI_fec!W$61)</f>
        <v>0.53639174290467895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6.9438861523622733E-2</v>
      </c>
      <c r="C234" s="277">
        <f>IF(C$66=0,0,C$66/CHI_fec!C$66)</f>
        <v>5.3649851711017681E-2</v>
      </c>
      <c r="D234" s="277">
        <f>IF(D$66=0,0,D$66/CHI_fec!D$66)</f>
        <v>7.9124059029068369E-2</v>
      </c>
      <c r="E234" s="277">
        <f>IF(E$66=0,0,E$66/CHI_fec!E$66)</f>
        <v>8.5339971263303935E-2</v>
      </c>
      <c r="F234" s="277">
        <f>IF(F$66=0,0,F$66/CHI_fec!F$66)</f>
        <v>0.15251922413236696</v>
      </c>
      <c r="G234" s="277">
        <f>IF(G$66=0,0,G$66/CHI_fec!G$66)</f>
        <v>0.11519006479781739</v>
      </c>
      <c r="H234" s="277">
        <f>IF(H$66=0,0,H$66/CHI_fec!H$66)</f>
        <v>0.13430826026445267</v>
      </c>
      <c r="I234" s="277">
        <f>IF(I$66=0,0,I$66/CHI_fec!I$66)</f>
        <v>0.1392454261213113</v>
      </c>
      <c r="J234" s="277">
        <f>IF(J$66=0,0,J$66/CHI_fec!J$66)</f>
        <v>4.974359785473359E-2</v>
      </c>
      <c r="K234" s="277">
        <f>IF(K$66=0,0,K$66/CHI_fec!K$66)</f>
        <v>0.137655838690941</v>
      </c>
      <c r="L234" s="277">
        <f>IF(L$66=0,0,L$66/CHI_fec!L$66)</f>
        <v>9.8227232517476656E-2</v>
      </c>
      <c r="M234" s="277">
        <f>IF(M$66=0,0,M$66/CHI_fec!M$66)</f>
        <v>9.7517515570439556E-2</v>
      </c>
      <c r="N234" s="277">
        <f>IF(N$66=0,0,N$66/CHI_fec!N$66)</f>
        <v>9.4743523168851013E-2</v>
      </c>
      <c r="O234" s="277">
        <f>IF(O$66=0,0,O$66/CHI_fec!O$66)</f>
        <v>8.3762534034496641E-2</v>
      </c>
      <c r="P234" s="277">
        <f>IF(P$66=0,0,P$66/CHI_fec!P$66)</f>
        <v>0.20567943526434829</v>
      </c>
      <c r="Q234" s="277">
        <f>IF(Q$66=0,0,Q$66/CHI_fec!Q$66)</f>
        <v>0.26431728548494537</v>
      </c>
      <c r="R234" s="277">
        <f>IF(R$66=0,0,R$66/CHI_fec!R$66)</f>
        <v>0.11231387654844338</v>
      </c>
      <c r="S234" s="277">
        <f>IF(S$66=0,0,S$66/CHI_fec!S$66)</f>
        <v>4.0564175661175761E-2</v>
      </c>
      <c r="T234" s="277">
        <f>IF(T$66=0,0,T$66/CHI_fec!T$66)</f>
        <v>6.1048751982316088E-2</v>
      </c>
      <c r="U234" s="277">
        <f>IF(U$66=0,0,U$66/CHI_fec!U$66)</f>
        <v>7.4930845656885084E-2</v>
      </c>
      <c r="V234" s="277">
        <f>IF(V$66=0,0,V$66/CHI_fec!V$66)</f>
        <v>0.23548485929722476</v>
      </c>
      <c r="W234" s="277">
        <f>IF(W$66=0,0,W$66/CHI_fec!W$66)</f>
        <v>0.31313226560438129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2.4926553247616017</v>
      </c>
      <c r="C235" s="278">
        <f>IF(C$72=0,0,C$72/CHI_fec!C$72)</f>
        <v>2.4778821817921894</v>
      </c>
      <c r="D235" s="278">
        <f>IF(D$72=0,0,D$72/CHI_fec!D$72)</f>
        <v>2.4149333970112155</v>
      </c>
      <c r="E235" s="278">
        <f>IF(E$72=0,0,E$72/CHI_fec!E$72)</f>
        <v>2.682004333445573</v>
      </c>
      <c r="F235" s="278">
        <f>IF(F$72=0,0,F$72/CHI_fec!F$72)</f>
        <v>2.6497977731514704</v>
      </c>
      <c r="G235" s="278">
        <f>IF(G$72=0,0,G$72/CHI_fec!G$72)</f>
        <v>2.3779387401835375</v>
      </c>
      <c r="H235" s="278">
        <f>IF(H$72=0,0,H$72/CHI_fec!H$72)</f>
        <v>2.43150441080827</v>
      </c>
      <c r="I235" s="278">
        <f>IF(I$72=0,0,I$72/CHI_fec!I$72)</f>
        <v>2.4217327931993036</v>
      </c>
      <c r="J235" s="278">
        <f>IF(J$72=0,0,J$72/CHI_fec!J$72)</f>
        <v>2.5226433310832008</v>
      </c>
      <c r="K235" s="278">
        <f>IF(K$72=0,0,K$72/CHI_fec!K$72)</f>
        <v>2.5256398849702788</v>
      </c>
      <c r="L235" s="278">
        <f>IF(L$72=0,0,L$72/CHI_fec!L$72)</f>
        <v>2.5004617628563635</v>
      </c>
      <c r="M235" s="278">
        <f>IF(M$72=0,0,M$72/CHI_fec!M$72)</f>
        <v>2.494658248682796</v>
      </c>
      <c r="N235" s="278">
        <f>IF(N$72=0,0,N$72/CHI_fec!N$72)</f>
        <v>2.4628199927029701</v>
      </c>
      <c r="O235" s="278">
        <f>IF(O$72=0,0,O$72/CHI_fec!O$72)</f>
        <v>2.4672739088864568</v>
      </c>
      <c r="P235" s="278">
        <f>IF(P$72=0,0,P$72/CHI_fec!P$72)</f>
        <v>2.3525699112372949</v>
      </c>
      <c r="Q235" s="278">
        <f>IF(Q$72=0,0,Q$72/CHI_fec!Q$72)</f>
        <v>2.2872279034336476</v>
      </c>
      <c r="R235" s="278">
        <f>IF(R$72=0,0,R$72/CHI_fec!R$72)</f>
        <v>2.3866679748555844</v>
      </c>
      <c r="S235" s="278">
        <f>IF(S$72=0,0,S$72/CHI_fec!S$72)</f>
        <v>2.2922955636777624</v>
      </c>
      <c r="T235" s="278">
        <f>IF(T$72=0,0,T$72/CHI_fec!T$72)</f>
        <v>2.3275759943187309</v>
      </c>
      <c r="U235" s="278">
        <f>IF(U$72=0,0,U$72/CHI_fec!U$72)</f>
        <v>2.1976254445089163</v>
      </c>
      <c r="V235" s="278">
        <f>IF(V$72=0,0,V$72/CHI_fec!V$72)</f>
        <v>0.81639928795796535</v>
      </c>
      <c r="W235" s="278">
        <f>IF(W$72=0,0,W$72/CHI_fec!W$72)</f>
        <v>0.69054829756844349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0.8955306047843723</v>
      </c>
      <c r="C236" s="278">
        <f>IF(C$85=0,0,C$85/CHI_fec!C$85)</f>
        <v>0.82366522782430129</v>
      </c>
      <c r="D236" s="278">
        <f>IF(D$85=0,0,D$85/CHI_fec!D$85)</f>
        <v>0.9543637093031655</v>
      </c>
      <c r="E236" s="278">
        <f>IF(E$85=0,0,E$85/CHI_fec!E$85)</f>
        <v>1.1544035335836713</v>
      </c>
      <c r="F236" s="278">
        <f>IF(F$85=0,0,F$85/CHI_fec!F$85)</f>
        <v>1.5721338321981106</v>
      </c>
      <c r="G236" s="278">
        <f>IF(G$85=0,0,G$85/CHI_fec!G$85)</f>
        <v>1.1242360546205235</v>
      </c>
      <c r="H236" s="278">
        <f>IF(H$85=0,0,H$85/CHI_fec!H$85)</f>
        <v>1.1528420304904434</v>
      </c>
      <c r="I236" s="278">
        <f>IF(I$85=0,0,I$85/CHI_fec!I$85)</f>
        <v>1.1414205889275062</v>
      </c>
      <c r="J236" s="278">
        <f>IF(J$85=0,0,J$85/CHI_fec!J$85)</f>
        <v>0.64919915354944657</v>
      </c>
      <c r="K236" s="278">
        <f>IF(K$85=0,0,K$85/CHI_fec!K$85)</f>
        <v>1.2719586629515278</v>
      </c>
      <c r="L236" s="278">
        <f>IF(L$85=0,0,L$85/CHI_fec!L$85)</f>
        <v>0.95558052215753753</v>
      </c>
      <c r="M236" s="278">
        <f>IF(M$85=0,0,M$85/CHI_fec!M$85)</f>
        <v>0.97231537630846099</v>
      </c>
      <c r="N236" s="278">
        <f>IF(N$85=0,0,N$85/CHI_fec!N$85)</f>
        <v>0.92333456321618301</v>
      </c>
      <c r="O236" s="278">
        <f>IF(O$85=0,0,O$85/CHI_fec!O$85)</f>
        <v>0.8316405846441135</v>
      </c>
      <c r="P236" s="278">
        <f>IF(P$85=0,0,P$85/CHI_fec!P$85)</f>
        <v>1.3122531707951641</v>
      </c>
      <c r="Q236" s="278">
        <f>IF(Q$85=0,0,Q$85/CHI_fec!Q$85)</f>
        <v>1.5083943408841585</v>
      </c>
      <c r="R236" s="278">
        <f>IF(R$85=0,0,R$85/CHI_fec!R$85)</f>
        <v>0.94340736761889088</v>
      </c>
      <c r="S236" s="278">
        <f>IF(S$85=0,0,S$85/CHI_fec!S$85)</f>
        <v>0.50138482210060986</v>
      </c>
      <c r="T236" s="278">
        <f>IF(T$85=0,0,T$85/CHI_fec!T$85)</f>
        <v>0.68235094670339325</v>
      </c>
      <c r="U236" s="278">
        <f>IF(U$85=0,0,U$85/CHI_fec!U$85)</f>
        <v>0.7955373727935291</v>
      </c>
      <c r="V236" s="278">
        <f>IF(V$85=0,0,V$85/CHI_fec!V$85)</f>
        <v>1.5400708280110607</v>
      </c>
      <c r="W236" s="278">
        <f>IF(W$85=0,0,W$85/CHI_fec!W$85)</f>
        <v>1.6524558498027015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0.2749579727951868</v>
      </c>
      <c r="C237" s="278">
        <f>IF(C$93=0,0,C$93/CHI_fec!C$93)</f>
        <v>0.25797154342027656</v>
      </c>
      <c r="D237" s="278">
        <f>IF(D$93=0,0,D$93/CHI_fec!D$93)</f>
        <v>0.28220564263982123</v>
      </c>
      <c r="E237" s="278">
        <f>IF(E$93=0,0,E$93/CHI_fec!E$93)</f>
        <v>0.30538041674925365</v>
      </c>
      <c r="F237" s="278">
        <f>IF(F$93=0,0,F$93/CHI_fec!F$93)</f>
        <v>0.39877580759943637</v>
      </c>
      <c r="G237" s="278">
        <f>IF(G$93=0,0,G$93/CHI_fec!G$93)</f>
        <v>0.3355351918991088</v>
      </c>
      <c r="H237" s="278">
        <f>IF(H$93=0,0,H$93/CHI_fec!H$93)</f>
        <v>0.35828061402187072</v>
      </c>
      <c r="I237" s="278">
        <f>IF(I$93=0,0,I$93/CHI_fec!I$93)</f>
        <v>0.36515677441575972</v>
      </c>
      <c r="J237" s="278">
        <f>IF(J$93=0,0,J$93/CHI_fec!J$93)</f>
        <v>0.23901314768460616</v>
      </c>
      <c r="K237" s="278">
        <f>IF(K$93=0,0,K$93/CHI_fec!K$93)</f>
        <v>0.37388878186269858</v>
      </c>
      <c r="L237" s="278">
        <f>IF(L$93=0,0,L$93/CHI_fec!L$93)</f>
        <v>0.30399203098379785</v>
      </c>
      <c r="M237" s="278">
        <f>IF(M$93=0,0,M$93/CHI_fec!M$93)</f>
        <v>0.3042176461403921</v>
      </c>
      <c r="N237" s="278">
        <f>IF(N$93=0,0,N$93/CHI_fec!N$93)</f>
        <v>0.29681151295798791</v>
      </c>
      <c r="O237" s="278">
        <f>IF(O$93=0,0,O$93/CHI_fec!O$93)</f>
        <v>0.28237355234562828</v>
      </c>
      <c r="P237" s="278">
        <f>IF(P$93=0,0,P$93/CHI_fec!P$93)</f>
        <v>0.43373679112473112</v>
      </c>
      <c r="Q237" s="278">
        <f>IF(Q$93=0,0,Q$93/CHI_fec!Q$93)</f>
        <v>0.5018021301283162</v>
      </c>
      <c r="R237" s="278">
        <f>IF(R$93=0,0,R$93/CHI_fec!R$93)</f>
        <v>0.33089011774636323</v>
      </c>
      <c r="S237" s="278">
        <f>IF(S$93=0,0,S$93/CHI_fec!S$93)</f>
        <v>0.21395929595860225</v>
      </c>
      <c r="T237" s="278">
        <f>IF(T$93=0,0,T$93/CHI_fec!T$93)</f>
        <v>0.25495649070936283</v>
      </c>
      <c r="U237" s="278">
        <f>IF(U$93=0,0,U$93/CHI_fec!U$93)</f>
        <v>0.26428379580827605</v>
      </c>
      <c r="V237" s="278">
        <f>IF(V$93=0,0,V$93/CHI_fec!V$93)</f>
        <v>0.31548261441458536</v>
      </c>
      <c r="W237" s="278">
        <f>IF(W$93=0,0,W$93/CHI_fec!W$93)</f>
        <v>0.36543711985021987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0.53468329789762847</v>
      </c>
      <c r="C240" s="322">
        <f>IF(C$110=0,0,C$110/CHI_fec!C$110)</f>
        <v>0.50986000534750087</v>
      </c>
      <c r="D240" s="322">
        <f>IF(D$110=0,0,D$110/CHI_fec!D$110)</f>
        <v>0.54371479473422857</v>
      </c>
      <c r="E240" s="322">
        <f>IF(E$110=0,0,E$110/CHI_fec!E$110)</f>
        <v>0.62234199977207405</v>
      </c>
      <c r="F240" s="322">
        <f>IF(F$110=0,0,F$110/CHI_fec!F$110)</f>
        <v>0.74697627636112518</v>
      </c>
      <c r="G240" s="322">
        <f>IF(G$110=0,0,G$110/CHI_fec!G$110)</f>
        <v>0.59177255790989758</v>
      </c>
      <c r="H240" s="322">
        <f>IF(H$110=0,0,H$110/CHI_fec!H$110)</f>
        <v>0.60781869931037424</v>
      </c>
      <c r="I240" s="322">
        <f>IF(I$110=0,0,I$110/CHI_fec!I$110)</f>
        <v>0.60406091406528473</v>
      </c>
      <c r="J240" s="322">
        <f>IF(J$110=0,0,J$110/CHI_fec!J$110)</f>
        <v>0.45558462199203059</v>
      </c>
      <c r="K240" s="322">
        <f>IF(K$110=0,0,K$110/CHI_fec!K$110)</f>
        <v>0.61907278772357677</v>
      </c>
      <c r="L240" s="322">
        <f>IF(L$110=0,0,L$110/CHI_fec!L$110)</f>
        <v>0.56173998031756267</v>
      </c>
      <c r="M240" s="322">
        <f>IF(M$110=0,0,M$110/CHI_fec!M$110)</f>
        <v>0.5093628671419953</v>
      </c>
      <c r="N240" s="322">
        <f>IF(N$110=0,0,N$110/CHI_fec!N$110)</f>
        <v>0.51833810142207137</v>
      </c>
      <c r="O240" s="322">
        <f>IF(O$110=0,0,O$110/CHI_fec!O$110)</f>
        <v>0.45364583747126103</v>
      </c>
      <c r="P240" s="322">
        <f>IF(P$110=0,0,P$110/CHI_fec!P$110)</f>
        <v>0.54493071839253915</v>
      </c>
      <c r="Q240" s="322">
        <f>IF(Q$110=0,0,Q$110/CHI_fec!Q$110)</f>
        <v>0.55236521693106355</v>
      </c>
      <c r="R240" s="322">
        <f>IF(R$110=0,0,R$110/CHI_fec!R$110)</f>
        <v>0.34066882963620015</v>
      </c>
      <c r="S240" s="322">
        <f>IF(S$110=0,0,S$110/CHI_fec!S$110)</f>
        <v>0.23384701801177638</v>
      </c>
      <c r="T240" s="322">
        <f>IF(T$110=0,0,T$110/CHI_fec!T$110)</f>
        <v>0.31029339087716518</v>
      </c>
      <c r="U240" s="322">
        <f>IF(U$110=0,0,U$110/CHI_fec!U$110)</f>
        <v>0.29297712639308715</v>
      </c>
      <c r="V240" s="322">
        <f>IF(V$110=0,0,V$110/CHI_fec!V$110)</f>
        <v>0.3058454656420268</v>
      </c>
      <c r="W240" s="322">
        <f>IF(W$110=0,0,W$110/CHI_fec!W$110)</f>
        <v>0.3166562638637298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6.9438861523622761E-2</v>
      </c>
      <c r="C245" s="277">
        <f>IF(C$115=0,0,C$115/CHI_fec!C$115)</f>
        <v>5.3649851711017681E-2</v>
      </c>
      <c r="D245" s="277">
        <f>IF(D$115=0,0,D$115/CHI_fec!D$115)</f>
        <v>7.9124059029068369E-2</v>
      </c>
      <c r="E245" s="277">
        <f>IF(E$115=0,0,E$115/CHI_fec!E$115)</f>
        <v>8.5339971263303935E-2</v>
      </c>
      <c r="F245" s="277">
        <f>IF(F$115=0,0,F$115/CHI_fec!F$115)</f>
        <v>0.15251922413236696</v>
      </c>
      <c r="G245" s="277">
        <f>IF(G$115=0,0,G$115/CHI_fec!G$115)</f>
        <v>0.11519006479781739</v>
      </c>
      <c r="H245" s="277">
        <f>IF(H$115=0,0,H$115/CHI_fec!H$115)</f>
        <v>0.13430826026445264</v>
      </c>
      <c r="I245" s="277">
        <f>IF(I$115=0,0,I$115/CHI_fec!I$115)</f>
        <v>0.1392454261213113</v>
      </c>
      <c r="J245" s="277">
        <f>IF(J$115=0,0,J$115/CHI_fec!J$115)</f>
        <v>4.9743597854733569E-2</v>
      </c>
      <c r="K245" s="277">
        <f>IF(K$115=0,0,K$115/CHI_fec!K$115)</f>
        <v>0.13765583869094097</v>
      </c>
      <c r="L245" s="277">
        <f>IF(L$115=0,0,L$115/CHI_fec!L$115)</f>
        <v>9.8227232517476684E-2</v>
      </c>
      <c r="M245" s="277">
        <f>IF(M$115=0,0,M$115/CHI_fec!M$115)</f>
        <v>9.751751557043957E-2</v>
      </c>
      <c r="N245" s="277">
        <f>IF(N$115=0,0,N$115/CHI_fec!N$115)</f>
        <v>9.474352316885104E-2</v>
      </c>
      <c r="O245" s="277">
        <f>IF(O$115=0,0,O$115/CHI_fec!O$115)</f>
        <v>8.3762534034496655E-2</v>
      </c>
      <c r="P245" s="277">
        <f>IF(P$115=0,0,P$115/CHI_fec!P$115)</f>
        <v>0.2056794352643482</v>
      </c>
      <c r="Q245" s="277">
        <f>IF(Q$115=0,0,Q$115/CHI_fec!Q$115)</f>
        <v>0.26431728548494532</v>
      </c>
      <c r="R245" s="277">
        <f>IF(R$115=0,0,R$115/CHI_fec!R$115)</f>
        <v>0.11231387654844342</v>
      </c>
      <c r="S245" s="277">
        <f>IF(S$115=0,0,S$115/CHI_fec!S$115)</f>
        <v>4.0564175661175747E-2</v>
      </c>
      <c r="T245" s="277">
        <f>IF(T$115=0,0,T$115/CHI_fec!T$115)</f>
        <v>6.1048751982316074E-2</v>
      </c>
      <c r="U245" s="277">
        <f>IF(U$115=0,0,U$115/CHI_fec!U$115)</f>
        <v>7.4930845656885139E-2</v>
      </c>
      <c r="V245" s="277">
        <f>IF(V$115=0,0,V$115/CHI_fec!V$115)</f>
        <v>0.23548485929722468</v>
      </c>
      <c r="W245" s="277">
        <f>IF(W$115=0,0,W$115/CHI_fec!W$115)</f>
        <v>0.31313226560438134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2.4893266021288958</v>
      </c>
      <c r="C246" s="278">
        <f>IF(C$121=0,0,C$121/CHI_fec!C$121)</f>
        <v>2.4744606330235461</v>
      </c>
      <c r="D246" s="278">
        <f>IF(D$121=0,0,D$121/CHI_fec!D$121)</f>
        <v>2.4118283301281114</v>
      </c>
      <c r="E246" s="278">
        <f>IF(E$121=0,0,E$121/CHI_fec!E$121)</f>
        <v>2.6786527309115433</v>
      </c>
      <c r="F246" s="278">
        <f>IF(F$121=0,0,F$121/CHI_fec!F$121)</f>
        <v>2.6469950493119643</v>
      </c>
      <c r="G246" s="278">
        <f>IF(G$121=0,0,G$121/CHI_fec!G$121)</f>
        <v>2.3751040635813228</v>
      </c>
      <c r="H246" s="278">
        <f>IF(H$121=0,0,H$121/CHI_fec!H$121)</f>
        <v>2.428596567007252</v>
      </c>
      <c r="I246" s="278">
        <f>IF(I$121=0,0,I$121/CHI_fec!I$121)</f>
        <v>2.4188184278205727</v>
      </c>
      <c r="J246" s="278">
        <f>IF(J$121=0,0,J$121/CHI_fec!J$121)</f>
        <v>2.5187077032631255</v>
      </c>
      <c r="K246" s="278">
        <f>IF(K$121=0,0,K$121/CHI_fec!K$121)</f>
        <v>2.5227298413478296</v>
      </c>
      <c r="L246" s="278">
        <f>IF(L$121=0,0,L$121/CHI_fec!L$121)</f>
        <v>2.4971587763658465</v>
      </c>
      <c r="M246" s="278">
        <f>IF(M$121=0,0,M$121/CHI_fec!M$121)</f>
        <v>2.4913774511090487</v>
      </c>
      <c r="N246" s="278">
        <f>IF(N$121=0,0,N$121/CHI_fec!N$121)</f>
        <v>2.4594844859649307</v>
      </c>
      <c r="O246" s="278">
        <f>IF(O$121=0,0,O$121/CHI_fec!O$121)</f>
        <v>2.4637848938378037</v>
      </c>
      <c r="P246" s="278">
        <f>IF(P$121=0,0,P$121/CHI_fec!P$121)</f>
        <v>2.349964452053964</v>
      </c>
      <c r="Q246" s="278">
        <f>IF(Q$121=0,0,Q$121/CHI_fec!Q$121)</f>
        <v>2.2849525716211128</v>
      </c>
      <c r="R246" s="278">
        <f>IF(R$121=0,0,R$121/CHI_fec!R$121)</f>
        <v>2.3836443490517372</v>
      </c>
      <c r="S246" s="278">
        <f>IF(S$121=0,0,S$121/CHI_fec!S$121)</f>
        <v>2.2886985536229369</v>
      </c>
      <c r="T246" s="278">
        <f>IF(T$121=0,0,T$121/CHI_fec!T$121)</f>
        <v>2.3242787860755718</v>
      </c>
      <c r="U246" s="278">
        <f>IF(U$121=0,0,U$121/CHI_fec!U$121)</f>
        <v>2.1946453543731366</v>
      </c>
      <c r="V246" s="278">
        <f>IF(V$121=0,0,V$121/CHI_fec!V$121)</f>
        <v>0.81585359599871032</v>
      </c>
      <c r="W246" s="278">
        <f>IF(W$121=0,0,W$121/CHI_fec!W$121)</f>
        <v>0.69014251164431051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0.89553060478437174</v>
      </c>
      <c r="C247" s="278">
        <f>IF(C$134=0,0,C$134/CHI_fec!C$134)</f>
        <v>0.82366522782430107</v>
      </c>
      <c r="D247" s="278">
        <f>IF(D$134=0,0,D$134/CHI_fec!D$134)</f>
        <v>0.9543637093031655</v>
      </c>
      <c r="E247" s="278">
        <f>IF(E$134=0,0,E$134/CHI_fec!E$134)</f>
        <v>1.1544035335836711</v>
      </c>
      <c r="F247" s="278">
        <f>IF(F$134=0,0,F$134/CHI_fec!F$134)</f>
        <v>1.5721338321981109</v>
      </c>
      <c r="G247" s="278">
        <f>IF(G$134=0,0,G$134/CHI_fec!G$134)</f>
        <v>1.1242360546205237</v>
      </c>
      <c r="H247" s="278">
        <f>IF(H$134=0,0,H$134/CHI_fec!H$134)</f>
        <v>1.1528420304904441</v>
      </c>
      <c r="I247" s="278">
        <f>IF(I$134=0,0,I$134/CHI_fec!I$134)</f>
        <v>1.1414205889275055</v>
      </c>
      <c r="J247" s="278">
        <f>IF(J$134=0,0,J$134/CHI_fec!J$134)</f>
        <v>0.64919915354944668</v>
      </c>
      <c r="K247" s="278">
        <f>IF(K$134=0,0,K$134/CHI_fec!K$134)</f>
        <v>1.2719586629515278</v>
      </c>
      <c r="L247" s="278">
        <f>IF(L$134=0,0,L$134/CHI_fec!L$134)</f>
        <v>0.95558052215753753</v>
      </c>
      <c r="M247" s="278">
        <f>IF(M$134=0,0,M$134/CHI_fec!M$134)</f>
        <v>0.97231537630846032</v>
      </c>
      <c r="N247" s="278">
        <f>IF(N$134=0,0,N$134/CHI_fec!N$134)</f>
        <v>0.9233345632161829</v>
      </c>
      <c r="O247" s="278">
        <f>IF(O$134=0,0,O$134/CHI_fec!O$134)</f>
        <v>0.8316405846441135</v>
      </c>
      <c r="P247" s="278">
        <f>IF(P$134=0,0,P$134/CHI_fec!P$134)</f>
        <v>1.312253170795165</v>
      </c>
      <c r="Q247" s="278">
        <f>IF(Q$134=0,0,Q$134/CHI_fec!Q$134)</f>
        <v>1.5083943408841578</v>
      </c>
      <c r="R247" s="278">
        <f>IF(R$134=0,0,R$134/CHI_fec!R$134)</f>
        <v>0.94340736761889077</v>
      </c>
      <c r="S247" s="278">
        <f>IF(S$134=0,0,S$134/CHI_fec!S$134)</f>
        <v>0.50138482210060964</v>
      </c>
      <c r="T247" s="278">
        <f>IF(T$134=0,0,T$134/CHI_fec!T$134)</f>
        <v>0.68235094670339291</v>
      </c>
      <c r="U247" s="278">
        <f>IF(U$134=0,0,U$134/CHI_fec!U$134)</f>
        <v>0.79553737279352899</v>
      </c>
      <c r="V247" s="278">
        <f>IF(V$134=0,0,V$134/CHI_fec!V$134)</f>
        <v>1.5400708280110607</v>
      </c>
      <c r="W247" s="278">
        <f>IF(W$134=0,0,W$134/CHI_fec!W$134)</f>
        <v>1.652455849802702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0.32862616458938165</v>
      </c>
      <c r="C248" s="278">
        <f>IF(C$142=0,0,C$142/CHI_fec!C$142)</f>
        <v>0.30987352606516549</v>
      </c>
      <c r="D248" s="278">
        <f>IF(D$142=0,0,D$142/CHI_fec!D$142)</f>
        <v>0.33570886585715526</v>
      </c>
      <c r="E248" s="278">
        <f>IF(E$142=0,0,E$142/CHI_fec!E$142)</f>
        <v>0.36593642195811432</v>
      </c>
      <c r="F248" s="278">
        <f>IF(F$142=0,0,F$142/CHI_fec!F$142)</f>
        <v>0.46620174094938854</v>
      </c>
      <c r="G248" s="278">
        <f>IF(G$142=0,0,G$142/CHI_fec!G$142)</f>
        <v>0.39139703533657422</v>
      </c>
      <c r="H248" s="278">
        <f>IF(H$142=0,0,H$142/CHI_fec!H$142)</f>
        <v>0.41543210292263605</v>
      </c>
      <c r="I248" s="278">
        <f>IF(I$142=0,0,I$142/CHI_fec!I$142)</f>
        <v>0.42189138291702777</v>
      </c>
      <c r="J248" s="278">
        <f>IF(J$142=0,0,J$142/CHI_fec!J$142)</f>
        <v>0.28734982620967292</v>
      </c>
      <c r="K248" s="278">
        <f>IF(K$142=0,0,K$142/CHI_fec!K$142)</f>
        <v>0.43469242618479287</v>
      </c>
      <c r="L248" s="278">
        <f>IF(L$142=0,0,L$142/CHI_fec!L$142)</f>
        <v>0.35870245611373669</v>
      </c>
      <c r="M248" s="278">
        <f>IF(M$142=0,0,M$142/CHI_fec!M$142)</f>
        <v>0.35895949644852593</v>
      </c>
      <c r="N248" s="278">
        <f>IF(N$142=0,0,N$142/CHI_fec!N$142)</f>
        <v>0.34980769833606939</v>
      </c>
      <c r="O248" s="278">
        <f>IF(O$142=0,0,O$142/CHI_fec!O$142)</f>
        <v>0.33382106426984492</v>
      </c>
      <c r="P248" s="278">
        <f>IF(P$142=0,0,P$142/CHI_fec!P$142)</f>
        <v>0.49154939016620691</v>
      </c>
      <c r="Q248" s="278">
        <f>IF(Q$142=0,0,Q$142/CHI_fec!Q$142)</f>
        <v>0.56077641799802758</v>
      </c>
      <c r="R248" s="278">
        <f>IF(R$142=0,0,R$142/CHI_fec!R$142)</f>
        <v>0.3849430325152407</v>
      </c>
      <c r="S248" s="278">
        <f>IF(S$142=0,0,S$142/CHI_fec!S$142)</f>
        <v>0.25754926239535725</v>
      </c>
      <c r="T248" s="278">
        <f>IF(T$142=0,0,T$142/CHI_fec!T$142)</f>
        <v>0.30315073189283126</v>
      </c>
      <c r="U248" s="278">
        <f>IF(U$142=0,0,U$142/CHI_fec!U$142)</f>
        <v>0.31131168136719994</v>
      </c>
      <c r="V248" s="278">
        <f>IF(V$142=0,0,V$142/CHI_fec!V$142)</f>
        <v>0.33739212471494739</v>
      </c>
      <c r="W248" s="278">
        <f>IF(W$142=0,0,W$142/CHI_fec!W$142)</f>
        <v>0.381151231247436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SE: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1122.4889872921419</v>
      </c>
      <c r="C3" s="205">
        <f t="shared" si="0"/>
        <v>1189.6543222052367</v>
      </c>
      <c r="D3" s="205">
        <f t="shared" si="0"/>
        <v>1220.3740204797848</v>
      </c>
      <c r="E3" s="205">
        <f t="shared" si="0"/>
        <v>1163.0589592382025</v>
      </c>
      <c r="F3" s="205">
        <f t="shared" si="0"/>
        <v>1173.721050406351</v>
      </c>
      <c r="G3" s="205">
        <f t="shared" si="0"/>
        <v>1258.6057240698681</v>
      </c>
      <c r="H3" s="205">
        <f t="shared" si="0"/>
        <v>1343.9457810280178</v>
      </c>
      <c r="I3" s="205">
        <f t="shared" si="0"/>
        <v>1518.1581626880868</v>
      </c>
      <c r="J3" s="205">
        <f t="shared" si="0"/>
        <v>1494.4521102507667</v>
      </c>
      <c r="K3" s="205">
        <f t="shared" si="0"/>
        <v>1191.8086218559743</v>
      </c>
      <c r="L3" s="205">
        <f t="shared" si="0"/>
        <v>1402.6767721019887</v>
      </c>
      <c r="M3" s="205">
        <f t="shared" si="0"/>
        <v>1752.0210102999713</v>
      </c>
      <c r="N3" s="205">
        <f t="shared" si="0"/>
        <v>1727.2157845286565</v>
      </c>
      <c r="O3" s="205">
        <f t="shared" si="0"/>
        <v>1470.324737252786</v>
      </c>
      <c r="P3" s="205">
        <f t="shared" si="0"/>
        <v>1475.7457305125374</v>
      </c>
      <c r="Q3" s="205">
        <f t="shared" si="0"/>
        <v>1519</v>
      </c>
      <c r="R3" s="205">
        <f t="shared" si="0"/>
        <v>1558.5218266824841</v>
      </c>
      <c r="S3" s="205">
        <f t="shared" si="0"/>
        <v>1647.6764302332513</v>
      </c>
      <c r="T3" s="205">
        <f t="shared" si="0"/>
        <v>1549.0961019071374</v>
      </c>
      <c r="U3" s="205">
        <f t="shared" si="0"/>
        <v>1624.1859303801423</v>
      </c>
      <c r="V3" s="205">
        <f t="shared" si="0"/>
        <v>1596.622587202866</v>
      </c>
      <c r="W3" s="205">
        <f t="shared" si="0"/>
        <v>1558.1671979825853</v>
      </c>
      <c r="DA3" s="112"/>
    </row>
    <row r="4" spans="1:105" ht="12" customHeight="1" x14ac:dyDescent="0.25">
      <c r="A4" s="50" t="s">
        <v>49</v>
      </c>
      <c r="B4" s="243">
        <v>635.09719510021716</v>
      </c>
      <c r="C4" s="243">
        <v>656.42826109876364</v>
      </c>
      <c r="D4" s="243">
        <v>657.12408217722259</v>
      </c>
      <c r="E4" s="243">
        <v>601.55507120207187</v>
      </c>
      <c r="F4" s="243">
        <v>626.76817124521699</v>
      </c>
      <c r="G4" s="243">
        <v>669.00294302783209</v>
      </c>
      <c r="H4" s="243">
        <v>752.13086844128384</v>
      </c>
      <c r="I4" s="243">
        <v>836.2221433889149</v>
      </c>
      <c r="J4" s="243">
        <v>846.89824638784899</v>
      </c>
      <c r="K4" s="243">
        <v>660.93553369550136</v>
      </c>
      <c r="L4" s="243">
        <v>699.24154090791967</v>
      </c>
      <c r="M4" s="243">
        <v>671.34023635252231</v>
      </c>
      <c r="N4" s="243">
        <v>687.17866120197368</v>
      </c>
      <c r="O4" s="243">
        <v>786.65943034886322</v>
      </c>
      <c r="P4" s="243">
        <v>946.28004261242586</v>
      </c>
      <c r="Q4" s="243">
        <v>832.35637655148696</v>
      </c>
      <c r="R4" s="243">
        <v>1036.819739888891</v>
      </c>
      <c r="S4" s="243">
        <v>1057.649763230645</v>
      </c>
      <c r="T4" s="243">
        <v>1078.0878650554071</v>
      </c>
      <c r="U4" s="243">
        <v>1035.9410054089981</v>
      </c>
      <c r="V4" s="243">
        <v>1016.949246187577</v>
      </c>
      <c r="W4" s="243">
        <v>1023.59222035534</v>
      </c>
      <c r="DA4" s="83" t="s">
        <v>1406</v>
      </c>
    </row>
    <row r="5" spans="1:105" ht="12" customHeight="1" x14ac:dyDescent="0.25">
      <c r="A5" s="144" t="s">
        <v>50</v>
      </c>
      <c r="B5" s="284">
        <v>203.1959514717249</v>
      </c>
      <c r="C5" s="284">
        <v>238.4728939147997</v>
      </c>
      <c r="D5" s="284">
        <v>267.15517408919033</v>
      </c>
      <c r="E5" s="284">
        <v>270.9146992998875</v>
      </c>
      <c r="F5" s="284">
        <v>254.55484534603161</v>
      </c>
      <c r="G5" s="284">
        <v>285.7907413348662</v>
      </c>
      <c r="H5" s="284">
        <v>266.37459182193658</v>
      </c>
      <c r="I5" s="284">
        <v>317.19601867908881</v>
      </c>
      <c r="J5" s="284">
        <v>321.4368064195159</v>
      </c>
      <c r="K5" s="284">
        <v>293.19103358291659</v>
      </c>
      <c r="L5" s="284">
        <v>416.8858117654791</v>
      </c>
      <c r="M5" s="284">
        <v>754.06398155560316</v>
      </c>
      <c r="N5" s="284">
        <v>716.06442052995817</v>
      </c>
      <c r="O5" s="284">
        <v>394.38384526053608</v>
      </c>
      <c r="P5" s="284">
        <v>241.80087706410291</v>
      </c>
      <c r="Q5" s="284">
        <v>411.48314238958909</v>
      </c>
      <c r="R5" s="284">
        <v>172.0305334654083</v>
      </c>
      <c r="S5" s="284">
        <v>225.3877943633957</v>
      </c>
      <c r="T5" s="284">
        <v>111.1433847936006</v>
      </c>
      <c r="U5" s="284">
        <v>223.57627085814349</v>
      </c>
      <c r="V5" s="284">
        <v>260.80886970430657</v>
      </c>
      <c r="W5" s="284">
        <v>198.9678272961703</v>
      </c>
      <c r="DA5" s="94" t="s">
        <v>1407</v>
      </c>
    </row>
    <row r="6" spans="1:105" ht="12" customHeight="1" x14ac:dyDescent="0.25">
      <c r="A6" s="49" t="s">
        <v>58</v>
      </c>
      <c r="B6" s="244">
        <v>284.19584072019978</v>
      </c>
      <c r="C6" s="244">
        <v>294.75316719167341</v>
      </c>
      <c r="D6" s="244">
        <v>296.09476421337189</v>
      </c>
      <c r="E6" s="244">
        <v>290.58918873624322</v>
      </c>
      <c r="F6" s="244">
        <v>292.39803381510239</v>
      </c>
      <c r="G6" s="244">
        <v>303.81203970716979</v>
      </c>
      <c r="H6" s="244">
        <v>325.44032076479738</v>
      </c>
      <c r="I6" s="244">
        <v>364.74000062008309</v>
      </c>
      <c r="J6" s="244">
        <v>326.11705744340179</v>
      </c>
      <c r="K6" s="244">
        <v>237.6820545775563</v>
      </c>
      <c r="L6" s="244">
        <v>286.54941942858989</v>
      </c>
      <c r="M6" s="244">
        <v>326.61679239184571</v>
      </c>
      <c r="N6" s="244">
        <v>323.9727027967246</v>
      </c>
      <c r="O6" s="244">
        <v>289.28146164338688</v>
      </c>
      <c r="P6" s="244">
        <v>287.66481083600871</v>
      </c>
      <c r="Q6" s="244">
        <v>275.16048105892389</v>
      </c>
      <c r="R6" s="244">
        <v>349.6715533281847</v>
      </c>
      <c r="S6" s="244">
        <v>364.63887263921049</v>
      </c>
      <c r="T6" s="244">
        <v>359.86485205812971</v>
      </c>
      <c r="U6" s="244">
        <v>364.66865411300068</v>
      </c>
      <c r="V6" s="244">
        <v>318.86447131098242</v>
      </c>
      <c r="W6" s="244">
        <v>335.60715033107499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2651</v>
      </c>
      <c r="C9" s="243">
        <v>2645</v>
      </c>
      <c r="D9" s="243">
        <v>2642</v>
      </c>
      <c r="E9" s="243">
        <v>2476</v>
      </c>
      <c r="F9" s="243">
        <v>2588</v>
      </c>
      <c r="G9" s="243">
        <v>2709</v>
      </c>
      <c r="H9" s="243">
        <v>2952</v>
      </c>
      <c r="I9" s="243">
        <v>2950</v>
      </c>
      <c r="J9" s="243">
        <v>2934</v>
      </c>
      <c r="K9" s="243">
        <v>2237</v>
      </c>
      <c r="L9" s="243">
        <v>2344</v>
      </c>
      <c r="M9" s="243">
        <v>2064</v>
      </c>
      <c r="N9" s="243">
        <v>2141</v>
      </c>
      <c r="O9" s="243">
        <v>2560</v>
      </c>
      <c r="P9" s="243">
        <v>2883.71</v>
      </c>
      <c r="Q9" s="243">
        <v>2766.9830000000002</v>
      </c>
      <c r="R9" s="243">
        <v>2795</v>
      </c>
      <c r="S9" s="243">
        <v>3067.4</v>
      </c>
      <c r="T9" s="243">
        <v>3152.3</v>
      </c>
      <c r="U9" s="243">
        <v>2844</v>
      </c>
      <c r="V9" s="243">
        <v>2515</v>
      </c>
      <c r="W9" s="243">
        <v>2402.2069999999999</v>
      </c>
      <c r="DA9" s="83" t="s">
        <v>1410</v>
      </c>
    </row>
    <row r="10" spans="1:105" ht="12" customHeight="1" x14ac:dyDescent="0.25">
      <c r="A10" s="144" t="s">
        <v>1411</v>
      </c>
      <c r="B10" s="284">
        <v>3055.8303000000001</v>
      </c>
      <c r="C10" s="284">
        <v>3461.9602500000001</v>
      </c>
      <c r="D10" s="284">
        <v>3869.845875</v>
      </c>
      <c r="E10" s="284">
        <v>4017.468374999999</v>
      </c>
      <c r="F10" s="284">
        <v>3786.8957999999998</v>
      </c>
      <c r="G10" s="284">
        <v>4169.4021000000002</v>
      </c>
      <c r="H10" s="284">
        <v>3766.6943999999999</v>
      </c>
      <c r="I10" s="284">
        <v>4031.5563000000002</v>
      </c>
      <c r="J10" s="284">
        <v>4012.0758000000001</v>
      </c>
      <c r="K10" s="284">
        <v>4319.7299999999996</v>
      </c>
      <c r="L10" s="284">
        <v>4943.9696624999997</v>
      </c>
      <c r="M10" s="284">
        <v>6308.15445</v>
      </c>
      <c r="N10" s="284">
        <v>5568.8561099999997</v>
      </c>
      <c r="O10" s="284">
        <v>1755.54</v>
      </c>
      <c r="P10" s="284">
        <v>1715.1048000000001</v>
      </c>
      <c r="Q10" s="284">
        <v>2348.1819</v>
      </c>
      <c r="R10" s="284">
        <v>1204.5509999999999</v>
      </c>
      <c r="S10" s="284">
        <v>1004.481</v>
      </c>
      <c r="T10" s="284">
        <v>1320.7130999999999</v>
      </c>
      <c r="U10" s="284">
        <v>893.03580000000011</v>
      </c>
      <c r="V10" s="284">
        <v>1357.9155567899479</v>
      </c>
      <c r="W10" s="284">
        <v>1376.5451325203719</v>
      </c>
      <c r="DA10" s="94" t="s">
        <v>1412</v>
      </c>
    </row>
    <row r="11" spans="1:105" ht="12" customHeight="1" x14ac:dyDescent="0.25">
      <c r="A11" s="49" t="s">
        <v>1413</v>
      </c>
      <c r="B11" s="244">
        <v>377.99613613034848</v>
      </c>
      <c r="C11" s="244">
        <v>378.4399672291201</v>
      </c>
      <c r="D11" s="244">
        <v>379.32919343584467</v>
      </c>
      <c r="E11" s="244">
        <v>381.11391904430587</v>
      </c>
      <c r="F11" s="244">
        <v>384.70860091335049</v>
      </c>
      <c r="G11" s="244">
        <v>392</v>
      </c>
      <c r="H11" s="244">
        <v>407</v>
      </c>
      <c r="I11" s="244">
        <v>410</v>
      </c>
      <c r="J11" s="244">
        <v>360</v>
      </c>
      <c r="K11" s="244">
        <v>320</v>
      </c>
      <c r="L11" s="244">
        <v>380</v>
      </c>
      <c r="M11" s="244">
        <v>420</v>
      </c>
      <c r="N11" s="244">
        <v>390</v>
      </c>
      <c r="O11" s="244">
        <v>390</v>
      </c>
      <c r="P11" s="244">
        <v>385</v>
      </c>
      <c r="Q11" s="244">
        <v>380</v>
      </c>
      <c r="R11" s="244">
        <v>450</v>
      </c>
      <c r="S11" s="244">
        <v>460</v>
      </c>
      <c r="T11" s="244">
        <v>460</v>
      </c>
      <c r="U11" s="244">
        <v>460</v>
      </c>
      <c r="V11" s="244">
        <v>400</v>
      </c>
      <c r="W11" s="244">
        <v>400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2945.5555555555561</v>
      </c>
      <c r="C14" s="243">
        <v>2945.5555555555561</v>
      </c>
      <c r="D14" s="243">
        <v>2945.5555555555561</v>
      </c>
      <c r="E14" s="243">
        <v>2628.0374746193429</v>
      </c>
      <c r="F14" s="243">
        <v>2945.5555555555561</v>
      </c>
      <c r="G14" s="243">
        <v>2945.5555555555561</v>
      </c>
      <c r="H14" s="243">
        <v>3263.073636491768</v>
      </c>
      <c r="I14" s="243">
        <v>3263.073636491768</v>
      </c>
      <c r="J14" s="243">
        <v>3263.073636491768</v>
      </c>
      <c r="K14" s="243">
        <v>3263.073636491768</v>
      </c>
      <c r="L14" s="243">
        <v>3263.073636491768</v>
      </c>
      <c r="M14" s="243">
        <v>3263.073636491768</v>
      </c>
      <c r="N14" s="243">
        <v>3263.073636491768</v>
      </c>
      <c r="O14" s="243">
        <v>2945.5555555555561</v>
      </c>
      <c r="P14" s="243">
        <v>3263.073636491768</v>
      </c>
      <c r="Q14" s="243">
        <v>3263.073636491768</v>
      </c>
      <c r="R14" s="243">
        <v>3263.073636491768</v>
      </c>
      <c r="S14" s="243">
        <v>3263.073636491768</v>
      </c>
      <c r="T14" s="243">
        <v>3580.5917174279812</v>
      </c>
      <c r="U14" s="243">
        <v>3580.5917174279812</v>
      </c>
      <c r="V14" s="243">
        <v>3580.5917174279812</v>
      </c>
      <c r="W14" s="243">
        <v>3580.5917174279812</v>
      </c>
      <c r="DA14" s="83" t="s">
        <v>1415</v>
      </c>
    </row>
    <row r="15" spans="1:105" ht="12" customHeight="1" x14ac:dyDescent="0.25">
      <c r="A15" s="107" t="s">
        <v>1411</v>
      </c>
      <c r="B15" s="284">
        <v>3395.3669999999988</v>
      </c>
      <c r="C15" s="284">
        <v>3715.2517516944959</v>
      </c>
      <c r="D15" s="284">
        <v>4355.0212550834895</v>
      </c>
      <c r="E15" s="284">
        <v>4355.0212550834895</v>
      </c>
      <c r="F15" s="284">
        <v>4355.0212550834895</v>
      </c>
      <c r="G15" s="284">
        <v>4674.9060067779847</v>
      </c>
      <c r="H15" s="284">
        <v>4674.9060067779847</v>
      </c>
      <c r="I15" s="284">
        <v>4674.9060067779847</v>
      </c>
      <c r="J15" s="284">
        <v>4674.9060067779847</v>
      </c>
      <c r="K15" s="284">
        <v>4674.9060067779847</v>
      </c>
      <c r="L15" s="284">
        <v>5314.6755101669778</v>
      </c>
      <c r="M15" s="284">
        <v>6914.0992686394602</v>
      </c>
      <c r="N15" s="284">
        <v>6914.0992686394602</v>
      </c>
      <c r="O15" s="284">
        <v>6594.2145169449641</v>
      </c>
      <c r="P15" s="284">
        <v>6594.2145169449641</v>
      </c>
      <c r="Q15" s="284">
        <v>6594.2145169449641</v>
      </c>
      <c r="R15" s="284">
        <v>6594.2145169449641</v>
      </c>
      <c r="S15" s="284">
        <v>6594.2145169449641</v>
      </c>
      <c r="T15" s="284">
        <v>6594.2145169449641</v>
      </c>
      <c r="U15" s="284">
        <v>6594.2145169449641</v>
      </c>
      <c r="V15" s="284">
        <v>6594.2145169449641</v>
      </c>
      <c r="W15" s="284">
        <v>6594.2145169449641</v>
      </c>
      <c r="DA15" s="94" t="s">
        <v>1416</v>
      </c>
    </row>
    <row r="16" spans="1:105" ht="12" customHeight="1" x14ac:dyDescent="0.25">
      <c r="A16" s="49" t="s">
        <v>1413</v>
      </c>
      <c r="B16" s="244">
        <v>447.77348458927622</v>
      </c>
      <c r="C16" s="244">
        <v>438.27157860629939</v>
      </c>
      <c r="D16" s="244">
        <v>428.76967262332272</v>
      </c>
      <c r="E16" s="244">
        <v>443.2880636496177</v>
      </c>
      <c r="F16" s="244">
        <v>448.3045486929359</v>
      </c>
      <c r="G16" s="244">
        <v>453.32103373625409</v>
      </c>
      <c r="H16" s="244">
        <v>486.84323672850257</v>
      </c>
      <c r="I16" s="244">
        <v>486.84323672850257</v>
      </c>
      <c r="J16" s="244">
        <v>448.3045486929359</v>
      </c>
      <c r="K16" s="244">
        <v>448.3045486929359</v>
      </c>
      <c r="L16" s="244">
        <v>433.78615766664092</v>
      </c>
      <c r="M16" s="244">
        <v>481.82675168518438</v>
      </c>
      <c r="N16" s="244">
        <v>457.80645467591262</v>
      </c>
      <c r="O16" s="244">
        <v>448.3045486929359</v>
      </c>
      <c r="P16" s="244">
        <v>433.78615766664092</v>
      </c>
      <c r="Q16" s="244">
        <v>433.78615766664092</v>
      </c>
      <c r="R16" s="244">
        <v>486.84323672850257</v>
      </c>
      <c r="S16" s="244">
        <v>510.86353373777428</v>
      </c>
      <c r="T16" s="244">
        <v>510.86353373777428</v>
      </c>
      <c r="U16" s="244">
        <v>510.86353373777428</v>
      </c>
      <c r="V16" s="244">
        <v>510.86353373777428</v>
      </c>
      <c r="W16" s="244">
        <v>510.86353373777428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317.51808093621258</v>
      </c>
      <c r="G18" s="243">
        <v>0</v>
      </c>
      <c r="H18" s="243">
        <v>317.51808093621258</v>
      </c>
      <c r="I18" s="243">
        <v>0</v>
      </c>
      <c r="J18" s="243">
        <v>317.51808093621258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317.51808093621258</v>
      </c>
      <c r="Q18" s="243">
        <v>0</v>
      </c>
      <c r="R18" s="243">
        <v>0</v>
      </c>
      <c r="S18" s="243">
        <v>0</v>
      </c>
      <c r="T18" s="243">
        <v>635.03616187242517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639.76950338899303</v>
      </c>
      <c r="D19" s="284">
        <v>639.76950338899303</v>
      </c>
      <c r="E19" s="284">
        <v>0</v>
      </c>
      <c r="F19" s="284">
        <v>0</v>
      </c>
      <c r="G19" s="284">
        <v>639.76950338899303</v>
      </c>
      <c r="H19" s="284">
        <v>0</v>
      </c>
      <c r="I19" s="284">
        <v>0</v>
      </c>
      <c r="J19" s="284">
        <v>0</v>
      </c>
      <c r="K19" s="284">
        <v>319.88475169449652</v>
      </c>
      <c r="L19" s="284">
        <v>639.76950338899303</v>
      </c>
      <c r="M19" s="284">
        <v>1599.4237584724831</v>
      </c>
      <c r="N19" s="284">
        <v>0</v>
      </c>
      <c r="O19" s="284">
        <v>0</v>
      </c>
      <c r="P19" s="284">
        <v>0</v>
      </c>
      <c r="Q19" s="284">
        <v>0</v>
      </c>
      <c r="R19" s="284">
        <v>319.88475169449652</v>
      </c>
      <c r="S19" s="284">
        <v>0</v>
      </c>
      <c r="T19" s="284">
        <v>0</v>
      </c>
      <c r="U19" s="284">
        <v>0</v>
      </c>
      <c r="V19" s="284">
        <v>319.88475169449652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14.518391026294999</v>
      </c>
      <c r="D20" s="244">
        <v>14.518391026294999</v>
      </c>
      <c r="E20" s="244">
        <v>14.518391026294999</v>
      </c>
      <c r="F20" s="244">
        <v>29.036782052589992</v>
      </c>
      <c r="G20" s="244">
        <v>29.036782052589992</v>
      </c>
      <c r="H20" s="244">
        <v>48.040594018543523</v>
      </c>
      <c r="I20" s="244">
        <v>24.020297009271761</v>
      </c>
      <c r="J20" s="244">
        <v>0</v>
      </c>
      <c r="K20" s="244">
        <v>0</v>
      </c>
      <c r="L20" s="244">
        <v>9.501905982976762</v>
      </c>
      <c r="M20" s="244">
        <v>48.040594018543523</v>
      </c>
      <c r="N20" s="244">
        <v>0</v>
      </c>
      <c r="O20" s="244">
        <v>14.518391026294999</v>
      </c>
      <c r="P20" s="244">
        <v>0</v>
      </c>
      <c r="Q20" s="244">
        <v>24.020297009271761</v>
      </c>
      <c r="R20" s="244">
        <v>91.595767097428507</v>
      </c>
      <c r="S20" s="244">
        <v>24.020297009271761</v>
      </c>
      <c r="T20" s="244">
        <v>38.53868803556675</v>
      </c>
      <c r="U20" s="244">
        <v>24.020297009271761</v>
      </c>
      <c r="V20" s="244">
        <v>14.518391026294999</v>
      </c>
      <c r="W20" s="244">
        <v>24.020297009271761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317.51808093621321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0</v>
      </c>
      <c r="J22" s="243">
        <f t="shared" si="1"/>
        <v>317.51808093621275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0</v>
      </c>
      <c r="O22" s="243">
        <f t="shared" si="1"/>
        <v>317.51808093621185</v>
      </c>
      <c r="P22" s="243">
        <f t="shared" si="1"/>
        <v>0</v>
      </c>
      <c r="Q22" s="243">
        <f t="shared" si="1"/>
        <v>0</v>
      </c>
      <c r="R22" s="243">
        <f t="shared" si="1"/>
        <v>0</v>
      </c>
      <c r="S22" s="243">
        <f t="shared" si="1"/>
        <v>0</v>
      </c>
      <c r="T22" s="243">
        <f t="shared" si="1"/>
        <v>317.51808093621185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319.88475169449612</v>
      </c>
      <c r="D23" s="284">
        <f t="shared" si="2"/>
        <v>0</v>
      </c>
      <c r="E23" s="284">
        <f t="shared" si="2"/>
        <v>0</v>
      </c>
      <c r="F23" s="284">
        <f t="shared" si="2"/>
        <v>0</v>
      </c>
      <c r="G23" s="284">
        <f t="shared" si="2"/>
        <v>319.88475169449794</v>
      </c>
      <c r="H23" s="284">
        <f t="shared" si="2"/>
        <v>0</v>
      </c>
      <c r="I23" s="284">
        <f t="shared" si="2"/>
        <v>0</v>
      </c>
      <c r="J23" s="284">
        <f t="shared" si="2"/>
        <v>0</v>
      </c>
      <c r="K23" s="284">
        <f t="shared" si="2"/>
        <v>319.88475169449612</v>
      </c>
      <c r="L23" s="284">
        <f t="shared" si="2"/>
        <v>0</v>
      </c>
      <c r="M23" s="284">
        <f t="shared" si="2"/>
        <v>0</v>
      </c>
      <c r="N23" s="284">
        <f t="shared" si="2"/>
        <v>0</v>
      </c>
      <c r="O23" s="284">
        <f t="shared" si="2"/>
        <v>319.88475169449612</v>
      </c>
      <c r="P23" s="284">
        <f t="shared" si="2"/>
        <v>0</v>
      </c>
      <c r="Q23" s="284">
        <f t="shared" si="2"/>
        <v>0</v>
      </c>
      <c r="R23" s="284">
        <f t="shared" si="2"/>
        <v>319.88475169449612</v>
      </c>
      <c r="S23" s="284">
        <f t="shared" si="2"/>
        <v>0</v>
      </c>
      <c r="T23" s="284">
        <f t="shared" si="2"/>
        <v>0</v>
      </c>
      <c r="U23" s="284">
        <f t="shared" si="2"/>
        <v>0</v>
      </c>
      <c r="V23" s="284">
        <f t="shared" si="2"/>
        <v>319.88475169449612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24.020297009271815</v>
      </c>
      <c r="D24" s="244">
        <f t="shared" si="3"/>
        <v>24.020297009271644</v>
      </c>
      <c r="E24" s="244">
        <f t="shared" si="3"/>
        <v>0</v>
      </c>
      <c r="F24" s="244">
        <f t="shared" si="3"/>
        <v>24.020297009271815</v>
      </c>
      <c r="G24" s="244">
        <f t="shared" si="3"/>
        <v>24.020297009271815</v>
      </c>
      <c r="H24" s="244">
        <f t="shared" si="3"/>
        <v>14.518391026295035</v>
      </c>
      <c r="I24" s="244">
        <f t="shared" si="3"/>
        <v>24.020297009271758</v>
      </c>
      <c r="J24" s="244">
        <f t="shared" si="3"/>
        <v>38.538688035566679</v>
      </c>
      <c r="K24" s="244">
        <f t="shared" si="3"/>
        <v>0</v>
      </c>
      <c r="L24" s="244">
        <f t="shared" si="3"/>
        <v>24.020297009271758</v>
      </c>
      <c r="M24" s="244">
        <f t="shared" si="3"/>
        <v>0</v>
      </c>
      <c r="N24" s="244">
        <f t="shared" si="3"/>
        <v>24.020297009271758</v>
      </c>
      <c r="O24" s="244">
        <f t="shared" si="3"/>
        <v>24.020297009271701</v>
      </c>
      <c r="P24" s="244">
        <f t="shared" si="3"/>
        <v>14.518391026294978</v>
      </c>
      <c r="Q24" s="244">
        <f t="shared" si="3"/>
        <v>24.020297009271758</v>
      </c>
      <c r="R24" s="244">
        <f t="shared" si="3"/>
        <v>38.538688035566906</v>
      </c>
      <c r="S24" s="244">
        <f t="shared" si="3"/>
        <v>0</v>
      </c>
      <c r="T24" s="244">
        <f t="shared" si="3"/>
        <v>38.538688035566736</v>
      </c>
      <c r="U24" s="244">
        <f t="shared" si="3"/>
        <v>24.020297009271815</v>
      </c>
      <c r="V24" s="244">
        <f t="shared" si="3"/>
        <v>14.518391026294978</v>
      </c>
      <c r="W24" s="244">
        <f t="shared" si="3"/>
        <v>24.020297009271815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294.55555555555611</v>
      </c>
      <c r="C26" s="243">
        <f t="shared" si="4"/>
        <v>300.55555555555611</v>
      </c>
      <c r="D26" s="243">
        <f t="shared" si="4"/>
        <v>303.55555555555611</v>
      </c>
      <c r="E26" s="243">
        <f t="shared" si="4"/>
        <v>152.0374746193429</v>
      </c>
      <c r="F26" s="243">
        <f t="shared" si="4"/>
        <v>357.55555555555611</v>
      </c>
      <c r="G26" s="243">
        <f t="shared" si="4"/>
        <v>236.55555555555611</v>
      </c>
      <c r="H26" s="243">
        <f t="shared" si="4"/>
        <v>311.07363649176796</v>
      </c>
      <c r="I26" s="243">
        <f t="shared" si="4"/>
        <v>313.07363649176796</v>
      </c>
      <c r="J26" s="243">
        <f t="shared" si="4"/>
        <v>329.07363649176796</v>
      </c>
      <c r="K26" s="243">
        <f t="shared" si="4"/>
        <v>1026.073636491768</v>
      </c>
      <c r="L26" s="243">
        <f t="shared" si="4"/>
        <v>919.07363649176796</v>
      </c>
      <c r="M26" s="243">
        <f t="shared" si="4"/>
        <v>1199.073636491768</v>
      </c>
      <c r="N26" s="243">
        <f t="shared" si="4"/>
        <v>1122.073636491768</v>
      </c>
      <c r="O26" s="243">
        <f t="shared" si="4"/>
        <v>385.55555555555611</v>
      </c>
      <c r="P26" s="243">
        <f t="shared" si="4"/>
        <v>379.36363649176792</v>
      </c>
      <c r="Q26" s="243">
        <f t="shared" si="4"/>
        <v>496.09063649176778</v>
      </c>
      <c r="R26" s="243">
        <f t="shared" si="4"/>
        <v>468.07363649176796</v>
      </c>
      <c r="S26" s="243">
        <f t="shared" si="4"/>
        <v>195.67363649176787</v>
      </c>
      <c r="T26" s="243">
        <f t="shared" si="4"/>
        <v>428.29171742798098</v>
      </c>
      <c r="U26" s="243">
        <f t="shared" si="4"/>
        <v>736.59171742798117</v>
      </c>
      <c r="V26" s="243">
        <f t="shared" si="4"/>
        <v>1065.5917174279812</v>
      </c>
      <c r="W26" s="243">
        <f t="shared" si="4"/>
        <v>1178.3847174279813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339.53669999999875</v>
      </c>
      <c r="C27" s="284">
        <f t="shared" si="5"/>
        <v>253.29150169449576</v>
      </c>
      <c r="D27" s="284">
        <f t="shared" si="5"/>
        <v>485.17538008348947</v>
      </c>
      <c r="E27" s="284">
        <f t="shared" si="5"/>
        <v>337.55288008349044</v>
      </c>
      <c r="F27" s="284">
        <f t="shared" si="5"/>
        <v>568.12545508348967</v>
      </c>
      <c r="G27" s="284">
        <f t="shared" si="5"/>
        <v>505.50390677798441</v>
      </c>
      <c r="H27" s="284">
        <f t="shared" si="5"/>
        <v>908.2116067779848</v>
      </c>
      <c r="I27" s="284">
        <f t="shared" si="5"/>
        <v>643.34970677798447</v>
      </c>
      <c r="J27" s="284">
        <f t="shared" si="5"/>
        <v>662.83020677798459</v>
      </c>
      <c r="K27" s="284">
        <f t="shared" si="5"/>
        <v>355.17600677798509</v>
      </c>
      <c r="L27" s="284">
        <f t="shared" si="5"/>
        <v>370.70584766697812</v>
      </c>
      <c r="M27" s="284">
        <f t="shared" si="5"/>
        <v>605.94481863946021</v>
      </c>
      <c r="N27" s="284">
        <f t="shared" si="5"/>
        <v>1345.2431586394605</v>
      </c>
      <c r="O27" s="284">
        <f t="shared" si="5"/>
        <v>4838.6745169449641</v>
      </c>
      <c r="P27" s="284">
        <f t="shared" si="5"/>
        <v>4879.109716944964</v>
      </c>
      <c r="Q27" s="284">
        <f t="shared" si="5"/>
        <v>4246.0326169449636</v>
      </c>
      <c r="R27" s="284">
        <f t="shared" si="5"/>
        <v>5389.6635169449637</v>
      </c>
      <c r="S27" s="284">
        <f t="shared" si="5"/>
        <v>5589.7335169449643</v>
      </c>
      <c r="T27" s="284">
        <f t="shared" si="5"/>
        <v>5273.5014169449641</v>
      </c>
      <c r="U27" s="284">
        <f t="shared" si="5"/>
        <v>5701.1787169449635</v>
      </c>
      <c r="V27" s="284">
        <f t="shared" si="5"/>
        <v>5236.2989601550162</v>
      </c>
      <c r="W27" s="284">
        <f t="shared" si="5"/>
        <v>5217.669384424592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69.777348458927747</v>
      </c>
      <c r="C28" s="244">
        <f t="shared" si="6"/>
        <v>59.831611377179286</v>
      </c>
      <c r="D28" s="244">
        <f t="shared" si="6"/>
        <v>49.440479187478047</v>
      </c>
      <c r="E28" s="244">
        <f t="shared" si="6"/>
        <v>62.174144605311824</v>
      </c>
      <c r="F28" s="244">
        <f t="shared" si="6"/>
        <v>63.595947779585401</v>
      </c>
      <c r="G28" s="244">
        <f t="shared" si="6"/>
        <v>61.321033736254094</v>
      </c>
      <c r="H28" s="244">
        <f t="shared" si="6"/>
        <v>79.843236728502575</v>
      </c>
      <c r="I28" s="244">
        <f t="shared" si="6"/>
        <v>76.843236728502575</v>
      </c>
      <c r="J28" s="244">
        <f t="shared" si="6"/>
        <v>88.304548692935896</v>
      </c>
      <c r="K28" s="244">
        <f t="shared" si="6"/>
        <v>128.3045486929359</v>
      </c>
      <c r="L28" s="244">
        <f t="shared" si="6"/>
        <v>53.786157666640918</v>
      </c>
      <c r="M28" s="244">
        <f t="shared" si="6"/>
        <v>61.826751685184377</v>
      </c>
      <c r="N28" s="244">
        <f t="shared" si="6"/>
        <v>67.806454675912619</v>
      </c>
      <c r="O28" s="244">
        <f t="shared" si="6"/>
        <v>58.304548692935896</v>
      </c>
      <c r="P28" s="244">
        <f t="shared" si="6"/>
        <v>48.786157666640918</v>
      </c>
      <c r="Q28" s="244">
        <f t="shared" si="6"/>
        <v>53.786157666640918</v>
      </c>
      <c r="R28" s="244">
        <f t="shared" si="6"/>
        <v>36.843236728502575</v>
      </c>
      <c r="S28" s="244">
        <f t="shared" si="6"/>
        <v>50.863533737774276</v>
      </c>
      <c r="T28" s="244">
        <f t="shared" si="6"/>
        <v>50.863533737774276</v>
      </c>
      <c r="U28" s="244">
        <f t="shared" si="6"/>
        <v>50.863533737774276</v>
      </c>
      <c r="V28" s="244">
        <f t="shared" si="6"/>
        <v>110.86353373777428</v>
      </c>
      <c r="W28" s="244">
        <f t="shared" si="6"/>
        <v>110.86353373777428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500.92966466036108</v>
      </c>
      <c r="C31" s="212">
        <v>506.1173688736028</v>
      </c>
      <c r="D31" s="212">
        <v>492.14049871023218</v>
      </c>
      <c r="E31" s="212">
        <v>439.37239896818562</v>
      </c>
      <c r="F31" s="212">
        <v>461.16655202063629</v>
      </c>
      <c r="G31" s="212">
        <v>459.822871883061</v>
      </c>
      <c r="H31" s="212">
        <v>474.56190885640581</v>
      </c>
      <c r="I31" s="212">
        <v>474.06715391229579</v>
      </c>
      <c r="J31" s="212">
        <v>478.47411865864137</v>
      </c>
      <c r="K31" s="212">
        <v>425.87205503009471</v>
      </c>
      <c r="L31" s="212">
        <v>448.17386070507291</v>
      </c>
      <c r="M31" s="212">
        <v>460.78907996560622</v>
      </c>
      <c r="N31" s="212">
        <v>451.97102321582111</v>
      </c>
      <c r="O31" s="212">
        <v>351.85253654342222</v>
      </c>
      <c r="P31" s="212">
        <v>342.07644024075671</v>
      </c>
      <c r="Q31" s="212">
        <v>375.68340498710228</v>
      </c>
      <c r="R31" s="212">
        <v>355.99191745485808</v>
      </c>
      <c r="S31" s="212">
        <v>371.32055030094591</v>
      </c>
      <c r="T31" s="212">
        <v>384.02261392949259</v>
      </c>
      <c r="U31" s="212">
        <v>343.77024935511611</v>
      </c>
      <c r="V31" s="212">
        <v>333.30163370593289</v>
      </c>
      <c r="W31" s="212">
        <v>313.95167669819432</v>
      </c>
      <c r="DA31" s="109" t="s">
        <v>1421</v>
      </c>
    </row>
    <row r="32" spans="1:105" ht="12" customHeight="1" x14ac:dyDescent="0.25">
      <c r="A32" s="24" t="s">
        <v>30</v>
      </c>
      <c r="B32" s="215">
        <v>185.14187446259669</v>
      </c>
      <c r="C32" s="215">
        <v>181.78847807394669</v>
      </c>
      <c r="D32" s="215">
        <v>176.10206362854689</v>
      </c>
      <c r="E32" s="215">
        <v>145.83310404127249</v>
      </c>
      <c r="F32" s="215">
        <v>180.38882201203779</v>
      </c>
      <c r="G32" s="215">
        <v>173.91513327601029</v>
      </c>
      <c r="H32" s="215">
        <v>185.60859845227861</v>
      </c>
      <c r="I32" s="215">
        <v>179.22235597592439</v>
      </c>
      <c r="J32" s="215">
        <v>198.3227858985382</v>
      </c>
      <c r="K32" s="215">
        <v>146.1832330180568</v>
      </c>
      <c r="L32" s="215">
        <v>159.71384350816851</v>
      </c>
      <c r="M32" s="215">
        <v>187.241788478074</v>
      </c>
      <c r="N32" s="215">
        <v>185.9587274290628</v>
      </c>
      <c r="O32" s="215">
        <v>149.33267411865859</v>
      </c>
      <c r="P32" s="215">
        <v>144.17119518486669</v>
      </c>
      <c r="Q32" s="215">
        <v>171.78658641444551</v>
      </c>
      <c r="R32" s="215">
        <v>146.85391229578681</v>
      </c>
      <c r="S32" s="215">
        <v>151.9279449699055</v>
      </c>
      <c r="T32" s="215">
        <v>154.08572656921751</v>
      </c>
      <c r="U32" s="215">
        <v>124.57489251934651</v>
      </c>
      <c r="V32" s="215">
        <v>105.9993121238177</v>
      </c>
      <c r="W32" s="215">
        <v>106.495184866724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176.66483233018056</v>
      </c>
      <c r="C33" s="206">
        <f t="shared" si="7"/>
        <v>132.14634565778161</v>
      </c>
      <c r="D33" s="206">
        <f t="shared" si="7"/>
        <v>164.83465176268271</v>
      </c>
      <c r="E33" s="206">
        <f t="shared" si="7"/>
        <v>150.93396388650041</v>
      </c>
      <c r="F33" s="206">
        <f t="shared" si="7"/>
        <v>146.12596732588133</v>
      </c>
      <c r="G33" s="206">
        <f t="shared" si="7"/>
        <v>178.87764402407564</v>
      </c>
      <c r="H33" s="206">
        <f t="shared" si="7"/>
        <v>177.70644883920892</v>
      </c>
      <c r="I33" s="206">
        <f t="shared" si="7"/>
        <v>170.93035253654338</v>
      </c>
      <c r="J33" s="206">
        <f t="shared" si="7"/>
        <v>148.02132416165091</v>
      </c>
      <c r="K33" s="206">
        <f t="shared" si="7"/>
        <v>159.97996560619089</v>
      </c>
      <c r="L33" s="206">
        <f t="shared" si="7"/>
        <v>142.93688736027514</v>
      </c>
      <c r="M33" s="206">
        <f t="shared" si="7"/>
        <v>111.59724849527083</v>
      </c>
      <c r="N33" s="206">
        <f t="shared" si="7"/>
        <v>109.62794496990543</v>
      </c>
      <c r="O33" s="206">
        <f t="shared" si="7"/>
        <v>86.458641444539978</v>
      </c>
      <c r="P33" s="206">
        <f t="shared" si="7"/>
        <v>74.416165090283741</v>
      </c>
      <c r="Q33" s="206">
        <f t="shared" si="7"/>
        <v>76.18374892519347</v>
      </c>
      <c r="R33" s="206">
        <f t="shared" si="7"/>
        <v>84.851504729148758</v>
      </c>
      <c r="S33" s="206">
        <f t="shared" si="7"/>
        <v>93.345743766122084</v>
      </c>
      <c r="T33" s="206">
        <f t="shared" si="7"/>
        <v>90.429664660361126</v>
      </c>
      <c r="U33" s="206">
        <f t="shared" si="7"/>
        <v>87.637489251934653</v>
      </c>
      <c r="V33" s="206">
        <f t="shared" si="7"/>
        <v>73.234651762682716</v>
      </c>
      <c r="W33" s="206">
        <f t="shared" si="7"/>
        <v>73.844110060189152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45.18968185726569</v>
      </c>
      <c r="C35" s="206">
        <v>32.762510748065353</v>
      </c>
      <c r="D35" s="206">
        <v>37.281427343078249</v>
      </c>
      <c r="E35" s="206">
        <v>35.022012037833193</v>
      </c>
      <c r="F35" s="206">
        <v>29.373258813413582</v>
      </c>
      <c r="G35" s="206">
        <v>24.828288907996559</v>
      </c>
      <c r="H35" s="206">
        <v>27.134135855545999</v>
      </c>
      <c r="I35" s="206">
        <v>29.609372312983659</v>
      </c>
      <c r="J35" s="206">
        <v>24.149355116079111</v>
      </c>
      <c r="K35" s="206">
        <v>20.21900257953568</v>
      </c>
      <c r="L35" s="206">
        <v>21.645829750644879</v>
      </c>
      <c r="M35" s="206">
        <v>19.780653482373172</v>
      </c>
      <c r="N35" s="206">
        <v>21.167927773000859</v>
      </c>
      <c r="O35" s="206">
        <v>19.934307824591571</v>
      </c>
      <c r="P35" s="206">
        <v>19.336629406706791</v>
      </c>
      <c r="Q35" s="206">
        <v>19.510662080825451</v>
      </c>
      <c r="R35" s="206">
        <v>20.796302665520209</v>
      </c>
      <c r="S35" s="206">
        <v>22.630524505588991</v>
      </c>
      <c r="T35" s="206">
        <v>22.056405846947548</v>
      </c>
      <c r="U35" s="206">
        <v>20.127515047291489</v>
      </c>
      <c r="V35" s="206">
        <v>15.748323301805669</v>
      </c>
      <c r="W35" s="206">
        <v>19.667755803955281</v>
      </c>
      <c r="DA35" s="71" t="s">
        <v>1424</v>
      </c>
    </row>
    <row r="36" spans="1:105" ht="12" customHeight="1" x14ac:dyDescent="0.25">
      <c r="A36" s="18" t="s">
        <v>69</v>
      </c>
      <c r="B36" s="206">
        <v>35.946345657781599</v>
      </c>
      <c r="C36" s="206">
        <v>31.838177128116939</v>
      </c>
      <c r="D36" s="206">
        <v>34.919260533104037</v>
      </c>
      <c r="E36" s="206">
        <v>33.892261392949273</v>
      </c>
      <c r="F36" s="206">
        <v>31.838177128116939</v>
      </c>
      <c r="G36" s="206">
        <v>20.307652622527939</v>
      </c>
      <c r="H36" s="206">
        <v>20.20799656061909</v>
      </c>
      <c r="I36" s="206">
        <v>22.252794496990539</v>
      </c>
      <c r="J36" s="206">
        <v>19.899914015477211</v>
      </c>
      <c r="K36" s="206">
        <v>19.09054170249355</v>
      </c>
      <c r="L36" s="206">
        <v>23.187446259673258</v>
      </c>
      <c r="M36" s="206">
        <v>17.94643164230439</v>
      </c>
      <c r="N36" s="206">
        <v>16.97076526225279</v>
      </c>
      <c r="O36" s="206">
        <v>16.073172828890801</v>
      </c>
      <c r="P36" s="206">
        <v>12.03688736027515</v>
      </c>
      <c r="Q36" s="206">
        <v>10.628804815133281</v>
      </c>
      <c r="R36" s="206">
        <v>11.94032674118659</v>
      </c>
      <c r="S36" s="206">
        <v>11.752192605331039</v>
      </c>
      <c r="T36" s="206">
        <v>12.43018056749785</v>
      </c>
      <c r="U36" s="206">
        <v>9.841014617368872</v>
      </c>
      <c r="V36" s="206">
        <v>9.1963026655202054</v>
      </c>
      <c r="W36" s="206">
        <v>8.7573516766981943</v>
      </c>
      <c r="DA36" s="71" t="s">
        <v>1425</v>
      </c>
    </row>
    <row r="37" spans="1:105" ht="12" customHeight="1" x14ac:dyDescent="0.25">
      <c r="A37" s="18" t="s">
        <v>70</v>
      </c>
      <c r="B37" s="206">
        <v>95.52880481513327</v>
      </c>
      <c r="C37" s="206">
        <v>67.545657781599317</v>
      </c>
      <c r="D37" s="206">
        <v>92.633963886500425</v>
      </c>
      <c r="E37" s="206">
        <v>82.019690455717964</v>
      </c>
      <c r="F37" s="206">
        <v>84.914531384350809</v>
      </c>
      <c r="G37" s="206">
        <v>95.328116938950984</v>
      </c>
      <c r="H37" s="206">
        <v>87.441702493551162</v>
      </c>
      <c r="I37" s="206">
        <v>77.999742046431635</v>
      </c>
      <c r="J37" s="206">
        <v>61.274462596732583</v>
      </c>
      <c r="K37" s="206">
        <v>63.12906276870163</v>
      </c>
      <c r="L37" s="206">
        <v>57.440756663800506</v>
      </c>
      <c r="M37" s="206">
        <v>34.559243336199479</v>
      </c>
      <c r="N37" s="206">
        <v>32.360103181427341</v>
      </c>
      <c r="O37" s="206">
        <v>19.36629406706793</v>
      </c>
      <c r="P37" s="206">
        <v>11.11607910576096</v>
      </c>
      <c r="Q37" s="206">
        <v>18.246001719690451</v>
      </c>
      <c r="R37" s="206">
        <v>19.877730008598451</v>
      </c>
      <c r="S37" s="206">
        <v>23.79922613929493</v>
      </c>
      <c r="T37" s="206">
        <v>19.982975064488389</v>
      </c>
      <c r="U37" s="206">
        <v>23.508598452278591</v>
      </c>
      <c r="V37" s="206">
        <v>23.414961306964742</v>
      </c>
      <c r="W37" s="206">
        <v>21.491917454858122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38.413585554600168</v>
      </c>
      <c r="H38" s="206">
        <v>42.922613929492677</v>
      </c>
      <c r="I38" s="206">
        <v>41.06844368013757</v>
      </c>
      <c r="J38" s="206">
        <v>42.697592433361997</v>
      </c>
      <c r="K38" s="206">
        <v>57.541358555460022</v>
      </c>
      <c r="L38" s="206">
        <v>40.662854686156493</v>
      </c>
      <c r="M38" s="206">
        <v>39.31092003439381</v>
      </c>
      <c r="N38" s="206">
        <v>39.12914875322442</v>
      </c>
      <c r="O38" s="206">
        <v>31.084866723989681</v>
      </c>
      <c r="P38" s="206">
        <v>31.926569217540841</v>
      </c>
      <c r="Q38" s="206">
        <v>27.798280309544278</v>
      </c>
      <c r="R38" s="206">
        <v>32.237145313843513</v>
      </c>
      <c r="S38" s="206">
        <v>35.163800515907127</v>
      </c>
      <c r="T38" s="206">
        <v>35.960103181427343</v>
      </c>
      <c r="U38" s="206">
        <v>34.160361134995703</v>
      </c>
      <c r="V38" s="206">
        <v>24.875064488392091</v>
      </c>
      <c r="W38" s="206">
        <v>23.927085124677561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35.167669819432497</v>
      </c>
      <c r="C39" s="206">
        <f t="shared" si="8"/>
        <v>63.263112639724852</v>
      </c>
      <c r="D39" s="206">
        <f t="shared" si="8"/>
        <v>46.990541702493537</v>
      </c>
      <c r="E39" s="206">
        <f t="shared" si="8"/>
        <v>45.184866723989678</v>
      </c>
      <c r="F39" s="206">
        <f t="shared" si="8"/>
        <v>35.253654342218397</v>
      </c>
      <c r="G39" s="206">
        <f t="shared" si="8"/>
        <v>17.17540842648323</v>
      </c>
      <c r="H39" s="206">
        <f t="shared" si="8"/>
        <v>20.786758383490969</v>
      </c>
      <c r="I39" s="206">
        <f t="shared" si="8"/>
        <v>25.300945829750638</v>
      </c>
      <c r="J39" s="206">
        <f t="shared" si="8"/>
        <v>26.096302665520209</v>
      </c>
      <c r="K39" s="206">
        <f t="shared" si="8"/>
        <v>37.05932932072227</v>
      </c>
      <c r="L39" s="206">
        <f t="shared" si="8"/>
        <v>55.309544282029229</v>
      </c>
      <c r="M39" s="206">
        <f t="shared" si="8"/>
        <v>74.11865864144454</v>
      </c>
      <c r="N39" s="206">
        <f t="shared" si="8"/>
        <v>69.582975064488394</v>
      </c>
      <c r="O39" s="206">
        <f t="shared" si="8"/>
        <v>35.275150472914873</v>
      </c>
      <c r="P39" s="206">
        <f t="shared" si="8"/>
        <v>40.971625107480648</v>
      </c>
      <c r="Q39" s="206">
        <f t="shared" si="8"/>
        <v>45.958727429062769</v>
      </c>
      <c r="R39" s="206">
        <f t="shared" si="8"/>
        <v>38.435081685296637</v>
      </c>
      <c r="S39" s="206">
        <f t="shared" si="8"/>
        <v>35.423215821152191</v>
      </c>
      <c r="T39" s="206">
        <f t="shared" si="8"/>
        <v>49.041616509028373</v>
      </c>
      <c r="U39" s="206">
        <f t="shared" si="8"/>
        <v>47.682975064488389</v>
      </c>
      <c r="V39" s="206">
        <f t="shared" si="8"/>
        <v>43.605932932072221</v>
      </c>
      <c r="W39" s="206">
        <f t="shared" si="8"/>
        <v>47.449441100601888</v>
      </c>
      <c r="DA39" s="71"/>
    </row>
    <row r="40" spans="1:105" ht="12" customHeight="1" x14ac:dyDescent="0.25">
      <c r="A40" s="18" t="s">
        <v>72</v>
      </c>
      <c r="B40" s="206">
        <v>35.167669819432497</v>
      </c>
      <c r="C40" s="206">
        <v>63.263112639724852</v>
      </c>
      <c r="D40" s="206">
        <v>46.990541702493537</v>
      </c>
      <c r="E40" s="206">
        <v>45.184866723989678</v>
      </c>
      <c r="F40" s="206">
        <v>35.253654342218397</v>
      </c>
      <c r="G40" s="206">
        <v>17.17540842648323</v>
      </c>
      <c r="H40" s="206">
        <v>20.786758383490969</v>
      </c>
      <c r="I40" s="206">
        <v>25.300945829750638</v>
      </c>
      <c r="J40" s="206">
        <v>26.096302665520209</v>
      </c>
      <c r="K40" s="206">
        <v>37.05932932072227</v>
      </c>
      <c r="L40" s="206">
        <v>55.309544282029229</v>
      </c>
      <c r="M40" s="206">
        <v>74.11865864144454</v>
      </c>
      <c r="N40" s="206">
        <v>69.582975064488394</v>
      </c>
      <c r="O40" s="206">
        <v>35.275150472914873</v>
      </c>
      <c r="P40" s="206">
        <v>40.971625107480648</v>
      </c>
      <c r="Q40" s="206">
        <v>45.958727429062769</v>
      </c>
      <c r="R40" s="206">
        <v>38.435081685296637</v>
      </c>
      <c r="S40" s="206">
        <v>35.423215821152191</v>
      </c>
      <c r="T40" s="206">
        <v>49.041616509028373</v>
      </c>
      <c r="U40" s="206">
        <v>47.682975064488389</v>
      </c>
      <c r="V40" s="206">
        <v>43.605932932072221</v>
      </c>
      <c r="W40" s="206">
        <v>47.449441100601888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3.0094582975064492</v>
      </c>
      <c r="C42" s="206">
        <f t="shared" si="9"/>
        <v>5.0157351676698188</v>
      </c>
      <c r="D42" s="206">
        <f t="shared" si="9"/>
        <v>3.0094582975064492</v>
      </c>
      <c r="E42" s="206">
        <f t="shared" si="9"/>
        <v>0</v>
      </c>
      <c r="F42" s="206">
        <f t="shared" si="9"/>
        <v>0</v>
      </c>
      <c r="G42" s="206">
        <f t="shared" si="9"/>
        <v>8.5984522785898529E-4</v>
      </c>
      <c r="H42" s="206">
        <f t="shared" si="9"/>
        <v>4.3852106620808247E-3</v>
      </c>
      <c r="I42" s="206">
        <f t="shared" si="9"/>
        <v>1.0210662080825448</v>
      </c>
      <c r="J42" s="206">
        <f t="shared" si="9"/>
        <v>1.478933791917455E-2</v>
      </c>
      <c r="K42" s="206">
        <f t="shared" si="9"/>
        <v>1.8400687876182289E-2</v>
      </c>
      <c r="L42" s="206">
        <f t="shared" si="9"/>
        <v>1.5821152192605339E-2</v>
      </c>
      <c r="M42" s="206">
        <f t="shared" si="9"/>
        <v>4.1186586414445413E-2</v>
      </c>
      <c r="N42" s="206">
        <f t="shared" si="9"/>
        <v>4.299226139294926E-2</v>
      </c>
      <c r="O42" s="206">
        <f t="shared" si="9"/>
        <v>4.6603611349956997E-2</v>
      </c>
      <c r="P42" s="206">
        <f t="shared" si="9"/>
        <v>0.14428202923473779</v>
      </c>
      <c r="Q42" s="206">
        <f t="shared" si="9"/>
        <v>0.32699914015477211</v>
      </c>
      <c r="R42" s="206">
        <f t="shared" si="9"/>
        <v>1.070679277730008</v>
      </c>
      <c r="S42" s="206">
        <f t="shared" si="9"/>
        <v>1.973602751504729</v>
      </c>
      <c r="T42" s="206">
        <f t="shared" si="9"/>
        <v>2.761392949269132</v>
      </c>
      <c r="U42" s="206">
        <f t="shared" si="9"/>
        <v>2.4475494411006022</v>
      </c>
      <c r="V42" s="206">
        <f t="shared" si="9"/>
        <v>29.555116079105751</v>
      </c>
      <c r="W42" s="206">
        <f t="shared" si="9"/>
        <v>2.4713671539122952</v>
      </c>
      <c r="DA42" s="71"/>
    </row>
    <row r="43" spans="1:105" ht="12" customHeight="1" x14ac:dyDescent="0.25">
      <c r="A43" s="18" t="s">
        <v>73</v>
      </c>
      <c r="B43" s="206">
        <v>3.0094582975064492</v>
      </c>
      <c r="C43" s="206">
        <v>5.0157351676698188</v>
      </c>
      <c r="D43" s="206">
        <v>3.0094582975064492</v>
      </c>
      <c r="E43" s="206">
        <v>0</v>
      </c>
      <c r="F43" s="206">
        <v>0</v>
      </c>
      <c r="G43" s="206">
        <v>0</v>
      </c>
      <c r="H43" s="206">
        <v>0</v>
      </c>
      <c r="I43" s="206">
        <v>1.0031814273430779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27.44342218400687</v>
      </c>
      <c r="W43" s="206">
        <v>0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0.50154772141014614</v>
      </c>
      <c r="U44" s="206">
        <v>0.1194325021496131</v>
      </c>
      <c r="V44" s="206">
        <v>0.81203783319002576</v>
      </c>
      <c r="W44" s="206">
        <v>0.83594153052450548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8.5984522785898529E-4</v>
      </c>
      <c r="H45" s="206">
        <v>4.3852106620808247E-3</v>
      </c>
      <c r="I45" s="206">
        <v>1.78847807394669E-2</v>
      </c>
      <c r="J45" s="206">
        <v>1.478933791917455E-2</v>
      </c>
      <c r="K45" s="206">
        <v>1.8400687876182289E-2</v>
      </c>
      <c r="L45" s="206">
        <v>1.5821152192605339E-2</v>
      </c>
      <c r="M45" s="206">
        <v>4.1186586414445413E-2</v>
      </c>
      <c r="N45" s="206">
        <v>4.299226139294926E-2</v>
      </c>
      <c r="O45" s="206">
        <v>4.6603611349956997E-2</v>
      </c>
      <c r="P45" s="206">
        <v>0.14428202923473779</v>
      </c>
      <c r="Q45" s="206">
        <v>0.32699914015477211</v>
      </c>
      <c r="R45" s="206">
        <v>1.070679277730008</v>
      </c>
      <c r="S45" s="206">
        <v>1.973602751504729</v>
      </c>
      <c r="T45" s="206">
        <v>2.2598452278589858</v>
      </c>
      <c r="U45" s="206">
        <v>2.328116938950989</v>
      </c>
      <c r="V45" s="206">
        <v>1.299656061908856</v>
      </c>
      <c r="W45" s="206">
        <v>1.63542562338779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4.4663800515907139</v>
      </c>
      <c r="W49" s="206">
        <v>4.1558899398108338</v>
      </c>
      <c r="DA49" s="71" t="s">
        <v>1436</v>
      </c>
    </row>
    <row r="50" spans="1:105" ht="12" customHeight="1" x14ac:dyDescent="0.25">
      <c r="A50" s="21" t="s">
        <v>38</v>
      </c>
      <c r="B50" s="209">
        <v>100.9458297506449</v>
      </c>
      <c r="C50" s="209">
        <v>123.9036973344798</v>
      </c>
      <c r="D50" s="209">
        <v>101.2037833190026</v>
      </c>
      <c r="E50" s="209">
        <v>97.420464316423036</v>
      </c>
      <c r="F50" s="209">
        <v>99.398108340498709</v>
      </c>
      <c r="G50" s="209">
        <v>89.853826311263973</v>
      </c>
      <c r="H50" s="209">
        <v>90.455717970765249</v>
      </c>
      <c r="I50" s="209">
        <v>97.592433361994836</v>
      </c>
      <c r="J50" s="209">
        <v>106.0189165950129</v>
      </c>
      <c r="K50" s="209">
        <v>82.631126397248494</v>
      </c>
      <c r="L50" s="209">
        <v>90.197764402407557</v>
      </c>
      <c r="M50" s="209">
        <v>87.790197764402407</v>
      </c>
      <c r="N50" s="209">
        <v>86.758383490971624</v>
      </c>
      <c r="O50" s="209">
        <v>80.739466895958728</v>
      </c>
      <c r="P50" s="209">
        <v>82.373172828890787</v>
      </c>
      <c r="Q50" s="209">
        <v>81.427343078245912</v>
      </c>
      <c r="R50" s="209">
        <v>84.780739466895952</v>
      </c>
      <c r="S50" s="209">
        <v>88.65004299226139</v>
      </c>
      <c r="T50" s="209">
        <v>87.7042132416165</v>
      </c>
      <c r="U50" s="209">
        <v>81.427343078245912</v>
      </c>
      <c r="V50" s="209">
        <v>76.440240756663798</v>
      </c>
      <c r="W50" s="209">
        <v>79.535683576956146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500.92966466036114</v>
      </c>
      <c r="C51" s="286">
        <f t="shared" si="10"/>
        <v>506.1173688736028</v>
      </c>
      <c r="D51" s="286">
        <f t="shared" si="10"/>
        <v>492.14049871023229</v>
      </c>
      <c r="E51" s="286">
        <f t="shared" si="10"/>
        <v>439.37239896818568</v>
      </c>
      <c r="F51" s="286">
        <f t="shared" si="10"/>
        <v>461.16655202063629</v>
      </c>
      <c r="G51" s="286">
        <f t="shared" si="10"/>
        <v>459.82287188306111</v>
      </c>
      <c r="H51" s="286">
        <f t="shared" si="10"/>
        <v>474.56190885640586</v>
      </c>
      <c r="I51" s="286">
        <f t="shared" si="10"/>
        <v>474.06715391229579</v>
      </c>
      <c r="J51" s="286">
        <f t="shared" si="10"/>
        <v>478.47411865864137</v>
      </c>
      <c r="K51" s="286">
        <f t="shared" si="10"/>
        <v>425.87205503009471</v>
      </c>
      <c r="L51" s="286">
        <f t="shared" si="10"/>
        <v>448.17386070507291</v>
      </c>
      <c r="M51" s="286">
        <f t="shared" si="10"/>
        <v>460.78907996560628</v>
      </c>
      <c r="N51" s="286">
        <f t="shared" si="10"/>
        <v>451.97102321582116</v>
      </c>
      <c r="O51" s="286">
        <f t="shared" si="10"/>
        <v>351.85253654342227</v>
      </c>
      <c r="P51" s="286">
        <f t="shared" si="10"/>
        <v>342.07644024075671</v>
      </c>
      <c r="Q51" s="286">
        <f t="shared" si="10"/>
        <v>375.68340498710234</v>
      </c>
      <c r="R51" s="286">
        <f t="shared" si="10"/>
        <v>355.99191745485803</v>
      </c>
      <c r="S51" s="286">
        <f t="shared" si="10"/>
        <v>371.32055030094602</v>
      </c>
      <c r="T51" s="286">
        <f t="shared" si="10"/>
        <v>384.02261392949259</v>
      </c>
      <c r="U51" s="286">
        <f t="shared" si="10"/>
        <v>343.77024935511616</v>
      </c>
      <c r="V51" s="286">
        <f t="shared" si="10"/>
        <v>333.30163370593294</v>
      </c>
      <c r="W51" s="286">
        <f t="shared" si="10"/>
        <v>313.95167669819438</v>
      </c>
      <c r="DA51" s="118"/>
    </row>
    <row r="52" spans="1:105" ht="12" customHeight="1" x14ac:dyDescent="0.25">
      <c r="A52" s="51" t="s">
        <v>49</v>
      </c>
      <c r="B52" s="243">
        <f>NMM_fec!B5</f>
        <v>222.68399999999991</v>
      </c>
      <c r="C52" s="243">
        <f>NMM_fec!C5</f>
        <v>218.15936622242111</v>
      </c>
      <c r="D52" s="243">
        <f>NMM_fec!D5</f>
        <v>206.08074396024921</v>
      </c>
      <c r="E52" s="243">
        <f>NMM_fec!E5</f>
        <v>174.71870319383461</v>
      </c>
      <c r="F52" s="243">
        <f>NMM_fec!F5</f>
        <v>191.64836979118871</v>
      </c>
      <c r="G52" s="243">
        <f>NMM_fec!G5</f>
        <v>190.74654019960329</v>
      </c>
      <c r="H52" s="243">
        <f>NMM_fec!H5</f>
        <v>210.88785016432951</v>
      </c>
      <c r="I52" s="243">
        <f>NMM_fec!I5</f>
        <v>205.21850466065339</v>
      </c>
      <c r="J52" s="243">
        <f>NMM_fec!J5</f>
        <v>208.79292248219829</v>
      </c>
      <c r="K52" s="243">
        <f>NMM_fec!K5</f>
        <v>156.41510840687951</v>
      </c>
      <c r="L52" s="243">
        <f>NMM_fec!L5</f>
        <v>157.00767269363831</v>
      </c>
      <c r="M52" s="243">
        <f>NMM_fec!M5</f>
        <v>132.26014836605421</v>
      </c>
      <c r="N52" s="243">
        <f>NMM_fec!N5</f>
        <v>144.5253183505489</v>
      </c>
      <c r="O52" s="243">
        <f>NMM_fec!O5</f>
        <v>194.9960391901146</v>
      </c>
      <c r="P52" s="243">
        <f>NMM_fec!P5</f>
        <v>196.8274870386617</v>
      </c>
      <c r="Q52" s="243">
        <f>NMM_fec!Q5</f>
        <v>196.48534124370619</v>
      </c>
      <c r="R52" s="243">
        <f>NMM_fec!R5</f>
        <v>218.21881068067819</v>
      </c>
      <c r="S52" s="243">
        <f>NMM_fec!S5</f>
        <v>241.94942010178261</v>
      </c>
      <c r="T52" s="243">
        <f>NMM_fec!T5</f>
        <v>235.23688934763359</v>
      </c>
      <c r="U52" s="243">
        <f>NMM_fec!U5</f>
        <v>216.3009925899172</v>
      </c>
      <c r="V52" s="243">
        <f>NMM_fec!V5</f>
        <v>196.94356628585831</v>
      </c>
      <c r="W52" s="243">
        <f>NMM_fec!W5</f>
        <v>182.71687031909809</v>
      </c>
      <c r="DA52" s="83"/>
    </row>
    <row r="53" spans="1:105" ht="12" customHeight="1" x14ac:dyDescent="0.25">
      <c r="A53" s="99" t="s">
        <v>50</v>
      </c>
      <c r="B53" s="284">
        <f>NMM_fec!B48</f>
        <v>190.84233229744979</v>
      </c>
      <c r="C53" s="284">
        <f>NMM_fec!C48</f>
        <v>203.94486337258331</v>
      </c>
      <c r="D53" s="284">
        <f>NMM_fec!D48</f>
        <v>208.75529224110929</v>
      </c>
      <c r="E53" s="284">
        <f>NMM_fec!E48</f>
        <v>196.05614067433231</v>
      </c>
      <c r="F53" s="284">
        <f>NMM_fec!F48</f>
        <v>197.55144691147089</v>
      </c>
      <c r="G53" s="284">
        <f>NMM_fec!G48</f>
        <v>201.4594353164417</v>
      </c>
      <c r="H53" s="284">
        <f>NMM_fec!H48</f>
        <v>188.60663951454549</v>
      </c>
      <c r="I53" s="284">
        <f>NMM_fec!I48</f>
        <v>196.5751501919506</v>
      </c>
      <c r="J53" s="284">
        <f>NMM_fec!J48</f>
        <v>205.24359579045</v>
      </c>
      <c r="K53" s="284">
        <f>NMM_fec!K48</f>
        <v>213.19348646606451</v>
      </c>
      <c r="L53" s="284">
        <f>NMM_fec!L48</f>
        <v>226.46161992974899</v>
      </c>
      <c r="M53" s="284">
        <f>NMM_fec!M48</f>
        <v>261.78998532125559</v>
      </c>
      <c r="N53" s="284">
        <f>NMM_fec!N48</f>
        <v>243.45834309208959</v>
      </c>
      <c r="O53" s="284">
        <f>NMM_fec!O48</f>
        <v>86.602006020784131</v>
      </c>
      <c r="P53" s="284">
        <f>NMM_fec!P48</f>
        <v>79.334144298611037</v>
      </c>
      <c r="Q53" s="284">
        <f>NMM_fec!Q48</f>
        <v>113.00319321436039</v>
      </c>
      <c r="R53" s="284">
        <f>NMM_fec!R48</f>
        <v>57.908668584449998</v>
      </c>
      <c r="S53" s="284">
        <f>NMM_fec!S48</f>
        <v>48.786977580662843</v>
      </c>
      <c r="T53" s="284">
        <f>NMM_fec!T48</f>
        <v>67.216692468008162</v>
      </c>
      <c r="U53" s="284">
        <f>NMM_fec!U48</f>
        <v>46.322133771338997</v>
      </c>
      <c r="V53" s="284">
        <f>NMM_fec!V48</f>
        <v>64.792694560635056</v>
      </c>
      <c r="W53" s="284">
        <f>NMM_fec!W48</f>
        <v>63.798158597934552</v>
      </c>
      <c r="DA53" s="94"/>
    </row>
    <row r="54" spans="1:105" ht="12" customHeight="1" x14ac:dyDescent="0.25">
      <c r="A54" s="52" t="s">
        <v>51</v>
      </c>
      <c r="B54" s="244">
        <f>NMM_fec!B99</f>
        <v>87.403332362911414</v>
      </c>
      <c r="C54" s="244">
        <f>NMM_fec!C99</f>
        <v>84.013139278598373</v>
      </c>
      <c r="D54" s="244">
        <f>NMM_fec!D99</f>
        <v>77.304462508873783</v>
      </c>
      <c r="E54" s="244">
        <f>NMM_fec!E99</f>
        <v>68.597555100018724</v>
      </c>
      <c r="F54" s="244">
        <f>NMM_fec!F99</f>
        <v>71.966735317976642</v>
      </c>
      <c r="G54" s="244">
        <f>NMM_fec!G99</f>
        <v>67.616896367016139</v>
      </c>
      <c r="H54" s="244">
        <f>NMM_fec!H99</f>
        <v>75.06741917753088</v>
      </c>
      <c r="I54" s="244">
        <f>NMM_fec!I99</f>
        <v>72.273499059691801</v>
      </c>
      <c r="J54" s="244">
        <f>NMM_fec!J99</f>
        <v>64.437600385993065</v>
      </c>
      <c r="K54" s="244">
        <f>NMM_fec!K99</f>
        <v>56.263460157150703</v>
      </c>
      <c r="L54" s="244">
        <f>NMM_fec!L99</f>
        <v>64.704568081685551</v>
      </c>
      <c r="M54" s="244">
        <f>NMM_fec!M99</f>
        <v>66.738946278296496</v>
      </c>
      <c r="N54" s="244">
        <f>NMM_fec!N99</f>
        <v>63.987361773182677</v>
      </c>
      <c r="O54" s="244">
        <f>NMM_fec!O99</f>
        <v>70.254491332523543</v>
      </c>
      <c r="P54" s="244">
        <f>NMM_fec!P99</f>
        <v>65.914808903483944</v>
      </c>
      <c r="Q54" s="244">
        <f>NMM_fec!Q99</f>
        <v>66.194870529035754</v>
      </c>
      <c r="R54" s="244">
        <f>NMM_fec!R99</f>
        <v>79.864438189729896</v>
      </c>
      <c r="S54" s="244">
        <f>NMM_fec!S99</f>
        <v>80.584152618500582</v>
      </c>
      <c r="T54" s="244">
        <f>NMM_fec!T99</f>
        <v>81.569032113850838</v>
      </c>
      <c r="U54" s="244">
        <f>NMM_fec!U99</f>
        <v>81.147122993859952</v>
      </c>
      <c r="V54" s="244">
        <f>NMM_fec!V99</f>
        <v>71.56537285943962</v>
      </c>
      <c r="W54" s="244">
        <f>NMM_fec!W99</f>
        <v>67.436647781161724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3125.4517895640292</v>
      </c>
      <c r="C56" s="205">
        <f t="shared" si="11"/>
        <v>3082.9928952805012</v>
      </c>
      <c r="D56" s="205">
        <f t="shared" si="11"/>
        <v>3144.1399790391451</v>
      </c>
      <c r="E56" s="205">
        <f t="shared" si="11"/>
        <v>2890.7584056844807</v>
      </c>
      <c r="F56" s="205">
        <f t="shared" si="11"/>
        <v>3068.2103283948718</v>
      </c>
      <c r="G56" s="205">
        <f t="shared" si="11"/>
        <v>3380.9544578632917</v>
      </c>
      <c r="H56" s="205">
        <f t="shared" si="11"/>
        <v>3519.7230771215463</v>
      </c>
      <c r="I56" s="205">
        <f t="shared" si="11"/>
        <v>3421.6264472448206</v>
      </c>
      <c r="J56" s="205">
        <f t="shared" si="11"/>
        <v>3464.610131440345</v>
      </c>
      <c r="K56" s="205">
        <f t="shared" si="11"/>
        <v>3008.7876163264073</v>
      </c>
      <c r="L56" s="205">
        <f t="shared" si="11"/>
        <v>3246.4282696070013</v>
      </c>
      <c r="M56" s="205">
        <f t="shared" si="11"/>
        <v>3352.0150281366641</v>
      </c>
      <c r="N56" s="205">
        <f t="shared" si="11"/>
        <v>3394.5416863778569</v>
      </c>
      <c r="O56" s="205">
        <f t="shared" si="11"/>
        <v>2981.5836073557348</v>
      </c>
      <c r="P56" s="205">
        <f t="shared" si="11"/>
        <v>2864.0360243585401</v>
      </c>
      <c r="Q56" s="205">
        <f t="shared" si="11"/>
        <v>3149.2336207697299</v>
      </c>
      <c r="R56" s="205">
        <f t="shared" si="11"/>
        <v>3064.7371100475602</v>
      </c>
      <c r="S56" s="205">
        <f t="shared" si="11"/>
        <v>3082.4382031105197</v>
      </c>
      <c r="T56" s="205">
        <f t="shared" si="11"/>
        <v>3161.1473233087809</v>
      </c>
      <c r="U56" s="205">
        <f t="shared" si="11"/>
        <v>2739.3814474161377</v>
      </c>
      <c r="V56" s="205">
        <f t="shared" si="11"/>
        <v>2517.3347869478034</v>
      </c>
      <c r="W56" s="205">
        <f t="shared" si="11"/>
        <v>2501.9967596487982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1357.7271595222335</v>
      </c>
      <c r="C57" s="215">
        <f>(NMM_emi!C5-NMM_emi!C46)+(NMM_emi!C48-NMM_emi!C97)+(NMM_emi!C99-NMM_emi!C128)</f>
        <v>1272.4368336018836</v>
      </c>
      <c r="D57" s="215">
        <f>(NMM_emi!D5-NMM_emi!D46)+(NMM_emi!D48-NMM_emi!D97)+(NMM_emi!D99-NMM_emi!D128)</f>
        <v>1316.0518833621106</v>
      </c>
      <c r="E57" s="215">
        <f>(NMM_emi!E5-NMM_emi!E46)+(NMM_emi!E48-NMM_emi!E97)+(NMM_emi!E99-NMM_emi!E128)</f>
        <v>1148.8275680421989</v>
      </c>
      <c r="F57" s="215">
        <f>(NMM_emi!F5-NMM_emi!F46)+(NMM_emi!F48-NMM_emi!F97)+(NMM_emi!F99-NMM_emi!F128)</f>
        <v>1246.9573234823283</v>
      </c>
      <c r="G57" s="215">
        <f>(NMM_emi!G5-NMM_emi!G46)+(NMM_emi!G48-NMM_emi!G97)+(NMM_emi!G99-NMM_emi!G128)</f>
        <v>1433.5988245238045</v>
      </c>
      <c r="H57" s="215">
        <f>(NMM_emi!H5-NMM_emi!H46)+(NMM_emi!H48-NMM_emi!H97)+(NMM_emi!H99-NMM_emi!H128)</f>
        <v>1494.1476154838522</v>
      </c>
      <c r="I57" s="215">
        <f>(NMM_emi!I5-NMM_emi!I46)+(NMM_emi!I48-NMM_emi!I97)+(NMM_emi!I99-NMM_emi!I128)</f>
        <v>1449.9250239626351</v>
      </c>
      <c r="J57" s="215">
        <f>(NMM_emi!J5-NMM_emi!J46)+(NMM_emi!J48-NMM_emi!J97)+(NMM_emi!J99-NMM_emi!J128)</f>
        <v>1470.9424831232</v>
      </c>
      <c r="K57" s="215">
        <f>(NMM_emi!K5-NMM_emi!K46)+(NMM_emi!K48-NMM_emi!K97)+(NMM_emi!K99-NMM_emi!K128)</f>
        <v>1310.7923157629002</v>
      </c>
      <c r="L57" s="215">
        <f>(NMM_emi!L5-NMM_emi!L46)+(NMM_emi!L48-NMM_emi!L97)+(NMM_emi!L99-NMM_emi!L128)</f>
        <v>1344.9396636032211</v>
      </c>
      <c r="M57" s="215">
        <f>(NMM_emi!M5-NMM_emi!M46)+(NMM_emi!M48-NMM_emi!M97)+(NMM_emi!M99-NMM_emi!M128)</f>
        <v>1415.2231828821818</v>
      </c>
      <c r="N57" s="215">
        <f>(NMM_emi!N5-NMM_emi!N46)+(NMM_emi!N48-NMM_emi!N97)+(NMM_emi!N99-NMM_emi!N128)</f>
        <v>1391.4340002024819</v>
      </c>
      <c r="O57" s="215">
        <f>(NMM_emi!O5-NMM_emi!O46)+(NMM_emi!O48-NMM_emi!O97)+(NMM_emi!O99-NMM_emi!O128)</f>
        <v>1061.3507875237974</v>
      </c>
      <c r="P57" s="215">
        <f>(NMM_emi!P5-NMM_emi!P46)+(NMM_emi!P48-NMM_emi!P97)+(NMM_emi!P99-NMM_emi!P128)</f>
        <v>1013.6417652023003</v>
      </c>
      <c r="Q57" s="215">
        <f>(NMM_emi!Q5-NMM_emi!Q46)+(NMM_emi!Q48-NMM_emi!Q97)+(NMM_emi!Q99-NMM_emi!Q128)</f>
        <v>1154.7987609629827</v>
      </c>
      <c r="R57" s="215">
        <f>(NMM_emi!R5-NMM_emi!R46)+(NMM_emi!R48-NMM_emi!R97)+(NMM_emi!R99-NMM_emi!R128)</f>
        <v>1052.9157963628654</v>
      </c>
      <c r="S57" s="215">
        <f>(NMM_emi!S5-NMM_emi!S46)+(NMM_emi!S48-NMM_emi!S97)+(NMM_emi!S99-NMM_emi!S128)</f>
        <v>1098.2954052031682</v>
      </c>
      <c r="T57" s="215">
        <f>(NMM_emi!T5-NMM_emi!T46)+(NMM_emi!T48-NMM_emi!T97)+(NMM_emi!T99-NMM_emi!T128)</f>
        <v>1131.0175393225611</v>
      </c>
      <c r="U57" s="215">
        <f>(NMM_emi!U5-NMM_emi!U46)+(NMM_emi!U48-NMM_emi!U97)+(NMM_emi!U99-NMM_emi!U128)</f>
        <v>982.86708888284249</v>
      </c>
      <c r="V57" s="215">
        <f>(NMM_emi!V5-NMM_emi!V46)+(NMM_emi!V48-NMM_emi!V97)+(NMM_emi!V99-NMM_emi!V128)</f>
        <v>835.88181552205072</v>
      </c>
      <c r="W57" s="215">
        <f>(NMM_emi!W5-NMM_emi!W46)+(NMM_emi!W48-NMM_emi!W97)+(NMM_emi!W99-NMM_emi!W128)</f>
        <v>846.48816396247355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1767.7246300417955</v>
      </c>
      <c r="C58" s="206">
        <f>NMM_emi!C46+NMM_emi!C97+NMM_emi!C128</f>
        <v>1810.5560616786174</v>
      </c>
      <c r="D58" s="206">
        <f>NMM_emi!D46+NMM_emi!D97+NMM_emi!D128</f>
        <v>1828.0880956770343</v>
      </c>
      <c r="E58" s="206">
        <f>NMM_emi!E46+NMM_emi!E97+NMM_emi!E128</f>
        <v>1741.9308376422821</v>
      </c>
      <c r="F58" s="206">
        <f>NMM_emi!F46+NMM_emi!F97+NMM_emi!F128</f>
        <v>1821.2530049125435</v>
      </c>
      <c r="G58" s="206">
        <f>NMM_emi!G46+NMM_emi!G97+NMM_emi!G128</f>
        <v>1947.3556333394872</v>
      </c>
      <c r="H58" s="206">
        <f>NMM_emi!H46+NMM_emi!H97+NMM_emi!H128</f>
        <v>2025.5754616376944</v>
      </c>
      <c r="I58" s="206">
        <f>NMM_emi!I46+NMM_emi!I97+NMM_emi!I128</f>
        <v>1971.7014232821855</v>
      </c>
      <c r="J58" s="206">
        <f>NMM_emi!J46+NMM_emi!J97+NMM_emi!J128</f>
        <v>1993.667648317145</v>
      </c>
      <c r="K58" s="206">
        <f>NMM_emi!K46+NMM_emi!K97+NMM_emi!K128</f>
        <v>1697.9953005635068</v>
      </c>
      <c r="L58" s="206">
        <f>NMM_emi!L46+NMM_emi!L97+NMM_emi!L128</f>
        <v>1901.48860600378</v>
      </c>
      <c r="M58" s="206">
        <f>NMM_emi!M46+NMM_emi!M97+NMM_emi!M128</f>
        <v>1936.7918452544825</v>
      </c>
      <c r="N58" s="206">
        <f>NMM_emi!N46+NMM_emi!N97+NMM_emi!N128</f>
        <v>2003.107686175375</v>
      </c>
      <c r="O58" s="206">
        <f>NMM_emi!O46+NMM_emi!O97+NMM_emi!O128</f>
        <v>1920.2328198319376</v>
      </c>
      <c r="P58" s="206">
        <f>NMM_emi!P46+NMM_emi!P97+NMM_emi!P128</f>
        <v>1850.39425915624</v>
      </c>
      <c r="Q58" s="206">
        <f>NMM_emi!Q46+NMM_emi!Q97+NMM_emi!Q128</f>
        <v>1994.434859806747</v>
      </c>
      <c r="R58" s="206">
        <f>NMM_emi!R46+NMM_emi!R97+NMM_emi!R128</f>
        <v>2011.8213136846948</v>
      </c>
      <c r="S58" s="206">
        <f>NMM_emi!S46+NMM_emi!S97+NMM_emi!S128</f>
        <v>1984.1427979073512</v>
      </c>
      <c r="T58" s="206">
        <f>NMM_emi!T46+NMM_emi!T97+NMM_emi!T128</f>
        <v>2030.12978398622</v>
      </c>
      <c r="U58" s="206">
        <f>NMM_emi!U46+NMM_emi!U97+NMM_emi!U128</f>
        <v>1756.5143585332951</v>
      </c>
      <c r="V58" s="206">
        <f>NMM_emi!V46+NMM_emi!V97+NMM_emi!V128</f>
        <v>1681.4529714257528</v>
      </c>
      <c r="W58" s="206">
        <f>NMM_emi!W46+NMM_emi!W97+NMM_emi!W128</f>
        <v>1655.5085956863245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3125.4517895640288</v>
      </c>
      <c r="C59" s="212">
        <f t="shared" si="12"/>
        <v>3082.9928952805008</v>
      </c>
      <c r="D59" s="212">
        <f t="shared" si="12"/>
        <v>3144.1399790391451</v>
      </c>
      <c r="E59" s="212">
        <f t="shared" si="12"/>
        <v>2890.7584056844812</v>
      </c>
      <c r="F59" s="212">
        <f t="shared" si="12"/>
        <v>3068.2103283948713</v>
      </c>
      <c r="G59" s="212">
        <f t="shared" si="12"/>
        <v>3380.9544578632917</v>
      </c>
      <c r="H59" s="212">
        <f t="shared" si="12"/>
        <v>3519.7230771215463</v>
      </c>
      <c r="I59" s="212">
        <f t="shared" si="12"/>
        <v>3421.6264472448206</v>
      </c>
      <c r="J59" s="212">
        <f t="shared" si="12"/>
        <v>3464.610131440345</v>
      </c>
      <c r="K59" s="212">
        <f t="shared" si="12"/>
        <v>3008.7876163264073</v>
      </c>
      <c r="L59" s="212">
        <f t="shared" si="12"/>
        <v>3246.4282696070013</v>
      </c>
      <c r="M59" s="212">
        <f t="shared" si="12"/>
        <v>3352.0150281366646</v>
      </c>
      <c r="N59" s="212">
        <f t="shared" si="12"/>
        <v>3394.5416863778564</v>
      </c>
      <c r="O59" s="212">
        <f t="shared" si="12"/>
        <v>2981.5836073557348</v>
      </c>
      <c r="P59" s="212">
        <f t="shared" si="12"/>
        <v>2864.0360243585405</v>
      </c>
      <c r="Q59" s="212">
        <f t="shared" si="12"/>
        <v>3149.2336207697294</v>
      </c>
      <c r="R59" s="212">
        <f t="shared" si="12"/>
        <v>3064.7371100475602</v>
      </c>
      <c r="S59" s="212">
        <f t="shared" si="12"/>
        <v>3082.4382031105197</v>
      </c>
      <c r="T59" s="212">
        <f t="shared" si="12"/>
        <v>3161.1473233087809</v>
      </c>
      <c r="U59" s="212">
        <f t="shared" si="12"/>
        <v>2739.3814474161377</v>
      </c>
      <c r="V59" s="212">
        <f t="shared" si="12"/>
        <v>2517.3347869478034</v>
      </c>
      <c r="W59" s="212">
        <f t="shared" si="12"/>
        <v>2501.9967596487982</v>
      </c>
      <c r="DA59" s="109"/>
    </row>
    <row r="60" spans="1:105" ht="12" customHeight="1" x14ac:dyDescent="0.25">
      <c r="A60" s="51" t="s">
        <v>49</v>
      </c>
      <c r="B60" s="243">
        <f>NMM_emi!B$5</f>
        <v>2349.092206575775</v>
      </c>
      <c r="C60" s="243">
        <f>NMM_emi!C$5</f>
        <v>2340.7588378855571</v>
      </c>
      <c r="D60" s="243">
        <f>NMM_emi!D$5</f>
        <v>2345.5506555416378</v>
      </c>
      <c r="E60" s="243">
        <f>NMM_emi!E$5</f>
        <v>2160.8211587166747</v>
      </c>
      <c r="F60" s="243">
        <f>NMM_emi!F$5</f>
        <v>2307.3369428069573</v>
      </c>
      <c r="G60" s="243">
        <f>NMM_emi!G$5</f>
        <v>2512.985802515951</v>
      </c>
      <c r="H60" s="243">
        <f>NMM_emi!H$5</f>
        <v>2661.0632753239565</v>
      </c>
      <c r="I60" s="243">
        <f>NMM_emi!I$5</f>
        <v>2569.1523602881084</v>
      </c>
      <c r="J60" s="243">
        <f>NMM_emi!J$5</f>
        <v>2617.5417478545583</v>
      </c>
      <c r="K60" s="243">
        <f>NMM_emi!K$5</f>
        <v>2161.3831935609624</v>
      </c>
      <c r="L60" s="243">
        <f>NMM_emi!L$5</f>
        <v>2344.1542457462911</v>
      </c>
      <c r="M60" s="243">
        <f>NMM_emi!M$5</f>
        <v>2307.4313518387789</v>
      </c>
      <c r="N60" s="243">
        <f>NMM_emi!N$5</f>
        <v>2426.1137094346459</v>
      </c>
      <c r="O60" s="243">
        <f>NMM_emi!O$5</f>
        <v>2532.2781290168523</v>
      </c>
      <c r="P60" s="243">
        <f>NMM_emi!P$5</f>
        <v>2460.3262789829341</v>
      </c>
      <c r="Q60" s="243">
        <f>NMM_emi!Q$5</f>
        <v>2621.2550580971838</v>
      </c>
      <c r="R60" s="243">
        <f>NMM_emi!R$5</f>
        <v>2696.1642920925269</v>
      </c>
      <c r="S60" s="243">
        <f>NMM_emi!S$5</f>
        <v>2737.4813415782573</v>
      </c>
      <c r="T60" s="243">
        <f>NMM_emi!T$5</f>
        <v>2759.0052267901065</v>
      </c>
      <c r="U60" s="243">
        <f>NMM_emi!U$5</f>
        <v>2415.3874112202175</v>
      </c>
      <c r="V60" s="243">
        <f>NMM_emi!V$5</f>
        <v>2189.4123730696379</v>
      </c>
      <c r="W60" s="243">
        <f>NMM_emi!W$5</f>
        <v>2183.4174430798821</v>
      </c>
      <c r="DA60" s="83"/>
    </row>
    <row r="61" spans="1:105" ht="12" customHeight="1" x14ac:dyDescent="0.25">
      <c r="A61" s="99" t="s">
        <v>50</v>
      </c>
      <c r="B61" s="284">
        <f>NMM_emi!B$48</f>
        <v>523.95701728879396</v>
      </c>
      <c r="C61" s="284">
        <f>NMM_emi!C$48</f>
        <v>517.92531652950061</v>
      </c>
      <c r="D61" s="284">
        <f>NMM_emi!D$48</f>
        <v>571.55673992808897</v>
      </c>
      <c r="E61" s="284">
        <f>NMM_emi!E$48</f>
        <v>527.6636598330233</v>
      </c>
      <c r="F61" s="284">
        <f>NMM_emi!F$48</f>
        <v>547.13783584776525</v>
      </c>
      <c r="G61" s="284">
        <f>NMM_emi!G$48</f>
        <v>639.54799271281718</v>
      </c>
      <c r="H61" s="284">
        <f>NMM_emi!H$48</f>
        <v>605.53252221781418</v>
      </c>
      <c r="I61" s="284">
        <f>NMM_emi!I$48</f>
        <v>613.44423090934322</v>
      </c>
      <c r="J61" s="284">
        <f>NMM_emi!J$48</f>
        <v>631.09374422127667</v>
      </c>
      <c r="K61" s="284">
        <f>NMM_emi!K$48</f>
        <v>662.09971517644851</v>
      </c>
      <c r="L61" s="284">
        <f>NMM_emi!L$48</f>
        <v>689.89982116249655</v>
      </c>
      <c r="M61" s="284">
        <f>NMM_emi!M$48</f>
        <v>819.42114125487365</v>
      </c>
      <c r="N61" s="284">
        <f>NMM_emi!N$48</f>
        <v>759.35888493835012</v>
      </c>
      <c r="O61" s="284">
        <f>NMM_emi!O$48</f>
        <v>271.71233786244295</v>
      </c>
      <c r="P61" s="284">
        <f>NMM_emi!P$48</f>
        <v>242.4811803838036</v>
      </c>
      <c r="Q61" s="284">
        <f>NMM_emi!Q$48</f>
        <v>354.08658437417955</v>
      </c>
      <c r="R61" s="284">
        <f>NMM_emi!R$48</f>
        <v>177.97378604065926</v>
      </c>
      <c r="S61" s="284">
        <f>NMM_emi!S$48</f>
        <v>154.00054527479872</v>
      </c>
      <c r="T61" s="284">
        <f>NMM_emi!T$48</f>
        <v>207.32748174924168</v>
      </c>
      <c r="U61" s="284">
        <f>NMM_emi!U$48</f>
        <v>136.71553106876581</v>
      </c>
      <c r="V61" s="284">
        <f>NMM_emi!V$48</f>
        <v>160.59835877214439</v>
      </c>
      <c r="W61" s="284">
        <f>NMM_emi!W$48</f>
        <v>169.47584558978772</v>
      </c>
      <c r="DA61" s="94"/>
    </row>
    <row r="62" spans="1:105" ht="12" customHeight="1" x14ac:dyDescent="0.25">
      <c r="A62" s="52" t="s">
        <v>51</v>
      </c>
      <c r="B62" s="244">
        <f>NMM_emi!B$99</f>
        <v>252.4025656994601</v>
      </c>
      <c r="C62" s="244">
        <f>NMM_emi!C$99</f>
        <v>224.30874086544321</v>
      </c>
      <c r="D62" s="244">
        <f>NMM_emi!D$99</f>
        <v>227.03258356941828</v>
      </c>
      <c r="E62" s="244">
        <f>NMM_emi!E$99</f>
        <v>202.27358713478296</v>
      </c>
      <c r="F62" s="244">
        <f>NMM_emi!F$99</f>
        <v>213.73554974014903</v>
      </c>
      <c r="G62" s="244">
        <f>NMM_emi!G$99</f>
        <v>228.42066263452361</v>
      </c>
      <c r="H62" s="244">
        <f>NMM_emi!H$99</f>
        <v>253.12727957977592</v>
      </c>
      <c r="I62" s="244">
        <f>NMM_emi!I$99</f>
        <v>239.02985604736887</v>
      </c>
      <c r="J62" s="244">
        <f>NMM_emi!J$99</f>
        <v>215.97463936451004</v>
      </c>
      <c r="K62" s="244">
        <f>NMM_emi!K$99</f>
        <v>185.30470758899625</v>
      </c>
      <c r="L62" s="244">
        <f>NMM_emi!L$99</f>
        <v>212.37420269821348</v>
      </c>
      <c r="M62" s="244">
        <f>NMM_emi!M$99</f>
        <v>225.16253504301176</v>
      </c>
      <c r="N62" s="244">
        <f>NMM_emi!N$99</f>
        <v>209.06909200486072</v>
      </c>
      <c r="O62" s="244">
        <f>NMM_emi!O$99</f>
        <v>177.59314047643977</v>
      </c>
      <c r="P62" s="244">
        <f>NMM_emi!P$99</f>
        <v>161.22856499180267</v>
      </c>
      <c r="Q62" s="244">
        <f>NMM_emi!Q$99</f>
        <v>173.89197829836624</v>
      </c>
      <c r="R62" s="244">
        <f>NMM_emi!R$99</f>
        <v>190.59903191437391</v>
      </c>
      <c r="S62" s="244">
        <f>NMM_emi!S$99</f>
        <v>190.95631625746341</v>
      </c>
      <c r="T62" s="244">
        <f>NMM_emi!T$99</f>
        <v>194.81461476943281</v>
      </c>
      <c r="U62" s="244">
        <f>NMM_emi!U$99</f>
        <v>187.27850512715429</v>
      </c>
      <c r="V62" s="244">
        <f>NMM_emi!V$99</f>
        <v>167.32405510602126</v>
      </c>
      <c r="W62" s="244">
        <f>NMM_emi!W$99</f>
        <v>149.10347097912819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239.5689155413871</v>
      </c>
      <c r="C65" s="289">
        <f t="shared" si="13"/>
        <v>248.17703633223579</v>
      </c>
      <c r="D65" s="289">
        <f t="shared" si="13"/>
        <v>248.72221127071256</v>
      </c>
      <c r="E65" s="289">
        <f t="shared" si="13"/>
        <v>242.95439063088526</v>
      </c>
      <c r="F65" s="289">
        <f t="shared" si="13"/>
        <v>242.1824463853234</v>
      </c>
      <c r="G65" s="289">
        <f t="shared" si="13"/>
        <v>246.95568218081655</v>
      </c>
      <c r="H65" s="289">
        <f t="shared" si="13"/>
        <v>254.78687955328044</v>
      </c>
      <c r="I65" s="289">
        <f t="shared" si="13"/>
        <v>283.46513335217458</v>
      </c>
      <c r="J65" s="289">
        <f t="shared" si="13"/>
        <v>288.64970906197988</v>
      </c>
      <c r="K65" s="289">
        <f t="shared" si="13"/>
        <v>295.45620639047894</v>
      </c>
      <c r="L65" s="289">
        <f t="shared" si="13"/>
        <v>298.31123758870291</v>
      </c>
      <c r="M65" s="289">
        <f t="shared" si="13"/>
        <v>325.26174241885769</v>
      </c>
      <c r="N65" s="289">
        <f t="shared" si="13"/>
        <v>320.961541897232</v>
      </c>
      <c r="O65" s="289">
        <f t="shared" si="13"/>
        <v>307.2888399800247</v>
      </c>
      <c r="P65" s="289">
        <f t="shared" si="13"/>
        <v>328.14674242986496</v>
      </c>
      <c r="Q65" s="289">
        <f t="shared" si="13"/>
        <v>300.81730771439038</v>
      </c>
      <c r="R65" s="289">
        <f t="shared" si="13"/>
        <v>370.9551842178501</v>
      </c>
      <c r="S65" s="289">
        <f t="shared" si="13"/>
        <v>344.80333938535728</v>
      </c>
      <c r="T65" s="289">
        <f t="shared" si="13"/>
        <v>342.00040131186978</v>
      </c>
      <c r="U65" s="289">
        <f t="shared" si="13"/>
        <v>364.2549245460612</v>
      </c>
      <c r="V65" s="289">
        <f t="shared" si="13"/>
        <v>404.35357701295311</v>
      </c>
      <c r="W65" s="289">
        <f t="shared" si="13"/>
        <v>426.10491949916889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66.494514264003755</v>
      </c>
      <c r="C66" s="290">
        <f t="shared" si="14"/>
        <v>68.883775865075194</v>
      </c>
      <c r="D66" s="290">
        <f t="shared" si="14"/>
        <v>69.035094088647739</v>
      </c>
      <c r="E66" s="290">
        <f t="shared" si="14"/>
        <v>67.434183424004559</v>
      </c>
      <c r="F66" s="290">
        <f t="shared" si="14"/>
        <v>67.219923332992593</v>
      </c>
      <c r="G66" s="290">
        <f t="shared" si="14"/>
        <v>68.544777999432142</v>
      </c>
      <c r="H66" s="290">
        <f t="shared" si="14"/>
        <v>70.71839749514497</v>
      </c>
      <c r="I66" s="290">
        <f t="shared" si="14"/>
        <v>78.678305615895482</v>
      </c>
      <c r="J66" s="290">
        <f t="shared" si="14"/>
        <v>80.117331387287322</v>
      </c>
      <c r="K66" s="290">
        <f t="shared" si="14"/>
        <v>67.872536844413105</v>
      </c>
      <c r="L66" s="290">
        <f t="shared" si="14"/>
        <v>84.322081287746812</v>
      </c>
      <c r="M66" s="290">
        <f t="shared" si="14"/>
        <v>119.53797065885144</v>
      </c>
      <c r="N66" s="290">
        <f t="shared" si="14"/>
        <v>128.58375335719677</v>
      </c>
      <c r="O66" s="290">
        <f t="shared" si="14"/>
        <v>224.65101635994401</v>
      </c>
      <c r="P66" s="290">
        <f t="shared" si="14"/>
        <v>140.98314987171798</v>
      </c>
      <c r="Q66" s="290">
        <f t="shared" si="14"/>
        <v>175.23478159404476</v>
      </c>
      <c r="R66" s="290">
        <f t="shared" si="14"/>
        <v>142.81714386971436</v>
      </c>
      <c r="S66" s="290">
        <f t="shared" si="14"/>
        <v>224.38233711080218</v>
      </c>
      <c r="T66" s="290">
        <f t="shared" si="14"/>
        <v>84.154071609951174</v>
      </c>
      <c r="U66" s="290">
        <f t="shared" si="14"/>
        <v>250.35532826135687</v>
      </c>
      <c r="V66" s="290">
        <f t="shared" si="14"/>
        <v>192.06560260701863</v>
      </c>
      <c r="W66" s="290">
        <f t="shared" si="14"/>
        <v>144.54144843901491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751.84853376966134</v>
      </c>
      <c r="C67" s="291">
        <f t="shared" si="15"/>
        <v>778.86373722577798</v>
      </c>
      <c r="D67" s="291">
        <f t="shared" si="15"/>
        <v>780.574681140248</v>
      </c>
      <c r="E67" s="291">
        <f t="shared" si="15"/>
        <v>762.47330316597845</v>
      </c>
      <c r="F67" s="291">
        <f t="shared" si="15"/>
        <v>760.05068023150432</v>
      </c>
      <c r="G67" s="291">
        <f t="shared" si="15"/>
        <v>775.03071353869848</v>
      </c>
      <c r="H67" s="291">
        <f t="shared" si="15"/>
        <v>799.60766772677482</v>
      </c>
      <c r="I67" s="291">
        <f t="shared" si="15"/>
        <v>889.60975760995871</v>
      </c>
      <c r="J67" s="291">
        <f t="shared" si="15"/>
        <v>905.88071512056058</v>
      </c>
      <c r="K67" s="291">
        <f t="shared" si="15"/>
        <v>742.75642055486344</v>
      </c>
      <c r="L67" s="291">
        <f t="shared" si="15"/>
        <v>754.07741954892072</v>
      </c>
      <c r="M67" s="291">
        <f t="shared" si="15"/>
        <v>777.65902950439454</v>
      </c>
      <c r="N67" s="291">
        <f t="shared" si="15"/>
        <v>830.69923794031956</v>
      </c>
      <c r="O67" s="291">
        <f t="shared" si="15"/>
        <v>741.74733754714589</v>
      </c>
      <c r="P67" s="291">
        <f t="shared" si="15"/>
        <v>747.18132684677585</v>
      </c>
      <c r="Q67" s="291">
        <f t="shared" si="15"/>
        <v>724.1065291024313</v>
      </c>
      <c r="R67" s="291">
        <f t="shared" si="15"/>
        <v>777.04789628485491</v>
      </c>
      <c r="S67" s="291">
        <f t="shared" si="15"/>
        <v>792.69320138958801</v>
      </c>
      <c r="T67" s="291">
        <f t="shared" si="15"/>
        <v>782.3148957785429</v>
      </c>
      <c r="U67" s="291">
        <f t="shared" si="15"/>
        <v>792.75794372391454</v>
      </c>
      <c r="V67" s="291">
        <f t="shared" si="15"/>
        <v>797.16117827745597</v>
      </c>
      <c r="W67" s="291">
        <f t="shared" si="15"/>
        <v>839.01787582768748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8.3999999999999964E-2</v>
      </c>
      <c r="C69" s="254">
        <f t="shared" si="16"/>
        <v>8.2479911615282078E-2</v>
      </c>
      <c r="D69" s="254">
        <f t="shared" si="16"/>
        <v>7.8001795594341103E-2</v>
      </c>
      <c r="E69" s="254">
        <f t="shared" si="16"/>
        <v>7.0564904359383937E-2</v>
      </c>
      <c r="F69" s="254">
        <f t="shared" si="16"/>
        <v>7.4052693118697333E-2</v>
      </c>
      <c r="G69" s="254">
        <f t="shared" si="16"/>
        <v>7.0412159542120073E-2</v>
      </c>
      <c r="H69" s="254">
        <f t="shared" si="16"/>
        <v>7.1438973632902955E-2</v>
      </c>
      <c r="I69" s="254">
        <f t="shared" si="16"/>
        <v>6.9565594800221495E-2</v>
      </c>
      <c r="J69" s="254">
        <f t="shared" si="16"/>
        <v>7.1163231929856269E-2</v>
      </c>
      <c r="K69" s="254">
        <f t="shared" si="16"/>
        <v>6.9921818688815154E-2</v>
      </c>
      <c r="L69" s="254">
        <f t="shared" si="16"/>
        <v>6.6982795517763788E-2</v>
      </c>
      <c r="M69" s="254">
        <f t="shared" si="16"/>
        <v>6.4079529247119293E-2</v>
      </c>
      <c r="N69" s="254">
        <f t="shared" si="16"/>
        <v>6.750365172842078E-2</v>
      </c>
      <c r="O69" s="254">
        <f t="shared" si="16"/>
        <v>7.6170327808638513E-2</v>
      </c>
      <c r="P69" s="254">
        <f t="shared" si="16"/>
        <v>6.8254951794272545E-2</v>
      </c>
      <c r="Q69" s="254">
        <f t="shared" si="16"/>
        <v>7.101067886709321E-2</v>
      </c>
      <c r="R69" s="254">
        <f t="shared" si="16"/>
        <v>7.8074708651405436E-2</v>
      </c>
      <c r="S69" s="254">
        <f t="shared" si="16"/>
        <v>7.8877687977369298E-2</v>
      </c>
      <c r="T69" s="254">
        <f t="shared" si="16"/>
        <v>7.4623890285706804E-2</v>
      </c>
      <c r="U69" s="254">
        <f t="shared" si="16"/>
        <v>7.6055201332600991E-2</v>
      </c>
      <c r="V69" s="254">
        <f t="shared" si="16"/>
        <v>7.8307581028174283E-2</v>
      </c>
      <c r="W69" s="254">
        <f t="shared" si="16"/>
        <v>7.6062083874994163E-2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6.2451875124561004E-2</v>
      </c>
      <c r="C70" s="293">
        <f t="shared" si="17"/>
        <v>5.8910226763170752E-2</v>
      </c>
      <c r="D70" s="293">
        <f t="shared" si="17"/>
        <v>5.394408433413625E-2</v>
      </c>
      <c r="E70" s="293">
        <f t="shared" si="17"/>
        <v>4.8800916989006134E-2</v>
      </c>
      <c r="F70" s="293">
        <f t="shared" si="17"/>
        <v>5.2167119811290005E-2</v>
      </c>
      <c r="G70" s="293">
        <f t="shared" si="17"/>
        <v>4.8318543159087894E-2</v>
      </c>
      <c r="H70" s="293">
        <f t="shared" si="17"/>
        <v>5.0072190490034314E-2</v>
      </c>
      <c r="I70" s="293">
        <f t="shared" si="17"/>
        <v>4.8759123168378077E-2</v>
      </c>
      <c r="J70" s="293">
        <f t="shared" si="17"/>
        <v>5.1156460152235905E-2</v>
      </c>
      <c r="K70" s="293">
        <f t="shared" si="17"/>
        <v>4.935342867865921E-2</v>
      </c>
      <c r="L70" s="293">
        <f t="shared" si="17"/>
        <v>4.5805624910577415E-2</v>
      </c>
      <c r="M70" s="293">
        <f t="shared" si="17"/>
        <v>4.150024977927666E-2</v>
      </c>
      <c r="N70" s="293">
        <f t="shared" si="17"/>
        <v>4.3717836892016519E-2</v>
      </c>
      <c r="O70" s="293">
        <f t="shared" si="17"/>
        <v>4.9330693701530086E-2</v>
      </c>
      <c r="P70" s="293">
        <f t="shared" si="17"/>
        <v>4.6256149652552446E-2</v>
      </c>
      <c r="Q70" s="293">
        <f t="shared" si="17"/>
        <v>4.812369655619967E-2</v>
      </c>
      <c r="R70" s="293">
        <f t="shared" si="17"/>
        <v>4.8074899763023732E-2</v>
      </c>
      <c r="S70" s="293">
        <f t="shared" si="17"/>
        <v>4.8569338375402664E-2</v>
      </c>
      <c r="T70" s="293">
        <f t="shared" si="17"/>
        <v>5.0894242260494098E-2</v>
      </c>
      <c r="U70" s="293">
        <f t="shared" si="17"/>
        <v>5.1870410762187798E-2</v>
      </c>
      <c r="V70" s="293">
        <f t="shared" si="17"/>
        <v>4.7714818669433397E-2</v>
      </c>
      <c r="W70" s="293">
        <f t="shared" si="17"/>
        <v>4.6346579629484387E-2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0.23122811057722342</v>
      </c>
      <c r="C71" s="255">
        <f t="shared" si="18"/>
        <v>0.22199859040716499</v>
      </c>
      <c r="D71" s="255">
        <f t="shared" si="18"/>
        <v>0.20379254707151392</v>
      </c>
      <c r="E71" s="255">
        <f t="shared" si="18"/>
        <v>0.17999225867172805</v>
      </c>
      <c r="F71" s="255">
        <f t="shared" si="18"/>
        <v>0.18706817353996721</v>
      </c>
      <c r="G71" s="255">
        <f t="shared" si="18"/>
        <v>0.17249208256891871</v>
      </c>
      <c r="H71" s="255">
        <f t="shared" si="18"/>
        <v>0.18444083336002673</v>
      </c>
      <c r="I71" s="255">
        <f t="shared" si="18"/>
        <v>0.17627682697485805</v>
      </c>
      <c r="J71" s="255">
        <f t="shared" si="18"/>
        <v>0.1789933344055363</v>
      </c>
      <c r="K71" s="255">
        <f t="shared" si="18"/>
        <v>0.17582331299109594</v>
      </c>
      <c r="L71" s="255">
        <f t="shared" si="18"/>
        <v>0.1702751791623304</v>
      </c>
      <c r="M71" s="255">
        <f t="shared" si="18"/>
        <v>0.15890225304356309</v>
      </c>
      <c r="N71" s="255">
        <f t="shared" si="18"/>
        <v>0.16407015839277608</v>
      </c>
      <c r="O71" s="255">
        <f t="shared" si="18"/>
        <v>0.18013972136544498</v>
      </c>
      <c r="P71" s="255">
        <f t="shared" si="18"/>
        <v>0.17120729585320504</v>
      </c>
      <c r="Q71" s="255">
        <f t="shared" si="18"/>
        <v>0.17419702770798884</v>
      </c>
      <c r="R71" s="255">
        <f t="shared" si="18"/>
        <v>0.17747652931051089</v>
      </c>
      <c r="S71" s="255">
        <f t="shared" si="18"/>
        <v>0.17518294047500127</v>
      </c>
      <c r="T71" s="255">
        <f t="shared" si="18"/>
        <v>0.17732398285619747</v>
      </c>
      <c r="U71" s="255">
        <f t="shared" si="18"/>
        <v>0.17640678911708685</v>
      </c>
      <c r="V71" s="255">
        <f t="shared" si="18"/>
        <v>0.17891343214859906</v>
      </c>
      <c r="W71" s="255">
        <f t="shared" si="18"/>
        <v>0.16859161945290432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4.1416960868858807E-2</v>
      </c>
      <c r="C73" s="254">
        <f>IF(NMM_ued!C$5=0,"",NMM_ued!C$5/C$9)</f>
        <v>4.1279469998124423E-2</v>
      </c>
      <c r="D73" s="254">
        <f>IF(NMM_ued!D$5=0,"",NMM_ued!D$5/D$9)</f>
        <v>3.8536267178619112E-2</v>
      </c>
      <c r="E73" s="254">
        <f>IF(NMM_ued!E$5=0,"",NMM_ued!E$5/E$9)</f>
        <v>3.5025931344207555E-2</v>
      </c>
      <c r="F73" s="254">
        <f>IF(NMM_ued!F$5=0,"",NMM_ued!F$5/F$9)</f>
        <v>3.6857653967923662E-2</v>
      </c>
      <c r="G73" s="254">
        <f>IF(NMM_ued!G$5=0,"",NMM_ued!G$5/G$9)</f>
        <v>3.4678047778255533E-2</v>
      </c>
      <c r="H73" s="254">
        <f>IF(NMM_ued!H$5=0,"",NMM_ued!H$5/H$9)</f>
        <v>3.5504378678190146E-2</v>
      </c>
      <c r="I73" s="254">
        <f>IF(NMM_ued!I$5=0,"",NMM_ued!I$5/I$9)</f>
        <v>3.4761086968421423E-2</v>
      </c>
      <c r="J73" s="254">
        <f>IF(NMM_ued!J$5=0,"",NMM_ued!J$5/J$9)</f>
        <v>3.6140602132817244E-2</v>
      </c>
      <c r="K73" s="254">
        <f>IF(NMM_ued!K$5=0,"",NMM_ued!K$5/K$9)</f>
        <v>3.5241289394098894E-2</v>
      </c>
      <c r="L73" s="254">
        <f>IF(NMM_ued!L$5=0,"",NMM_ued!L$5/L$9)</f>
        <v>3.3930639618186972E-2</v>
      </c>
      <c r="M73" s="254">
        <f>IF(NMM_ued!M$5=0,"",NMM_ued!M$5/M$9)</f>
        <v>3.2469149235074449E-2</v>
      </c>
      <c r="N73" s="254">
        <f>IF(NMM_ued!N$5=0,"",NMM_ued!N$5/N$9)</f>
        <v>3.4235103315903952E-2</v>
      </c>
      <c r="O73" s="254">
        <f>IF(NMM_ued!O$5=0,"",NMM_ued!O$5/O$9)</f>
        <v>3.9040739965965209E-2</v>
      </c>
      <c r="P73" s="254">
        <f>IF(NMM_ued!P$5=0,"",NMM_ued!P$5/P$9)</f>
        <v>3.5880487658506925E-2</v>
      </c>
      <c r="Q73" s="254">
        <f>IF(NMM_ued!Q$5=0,"",NMM_ued!Q$5/Q$9)</f>
        <v>3.7044018079628781E-2</v>
      </c>
      <c r="R73" s="254">
        <f>IF(NMM_ued!R$5=0,"",NMM_ued!R$5/R$9)</f>
        <v>4.0942589694748698E-2</v>
      </c>
      <c r="S73" s="254">
        <f>IF(NMM_ued!S$5=0,"",NMM_ued!S$5/S$9)</f>
        <v>4.1388663178180053E-2</v>
      </c>
      <c r="T73" s="254">
        <f>IF(NMM_ued!T$5=0,"",NMM_ued!T$5/T$9)</f>
        <v>4.0624948566609136E-2</v>
      </c>
      <c r="U73" s="254">
        <f>IF(NMM_ued!U$5=0,"",NMM_ued!U$5/U$9)</f>
        <v>4.1661359134427457E-2</v>
      </c>
      <c r="V73" s="254">
        <f>IF(NMM_ued!V$5=0,"",NMM_ued!V$5/V$9)</f>
        <v>4.2923540673058931E-2</v>
      </c>
      <c r="W73" s="254">
        <f>IF(NMM_ued!W$5=0,"",NMM_ued!W$5/W$9)</f>
        <v>4.219517022299777E-2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2.8355475858652536E-2</v>
      </c>
      <c r="C74" s="293">
        <f>IF(NMM_ued!C$48=0,"",NMM_ued!C$48/C$10)</f>
        <v>2.7088121310698092E-2</v>
      </c>
      <c r="D74" s="293">
        <f>IF(NMM_ued!D$48=0,"",NMM_ued!D$48/D$10)</f>
        <v>2.4673376163369957E-2</v>
      </c>
      <c r="E74" s="293">
        <f>IF(NMM_ued!E$48=0,"",NMM_ued!E$48/E$10)</f>
        <v>2.236331670471705E-2</v>
      </c>
      <c r="F74" s="293">
        <f>IF(NMM_ued!F$48=0,"",NMM_ued!F$48/F$10)</f>
        <v>2.3904425585202164E-2</v>
      </c>
      <c r="G74" s="293">
        <f>IF(NMM_ued!G$48=0,"",NMM_ued!G$48/G$10)</f>
        <v>2.2110407905655646E-2</v>
      </c>
      <c r="H74" s="293">
        <f>IF(NMM_ued!H$48=0,"",NMM_ued!H$48/H$10)</f>
        <v>2.2927200593604802E-2</v>
      </c>
      <c r="I74" s="293">
        <f>IF(NMM_ued!I$48=0,"",NMM_ued!I$48/I$10)</f>
        <v>2.2411912880154119E-2</v>
      </c>
      <c r="J74" s="293">
        <f>IF(NMM_ued!J$48=0,"",NMM_ued!J$48/J$10)</f>
        <v>2.3638328879287216E-2</v>
      </c>
      <c r="K74" s="293">
        <f>IF(NMM_ued!K$48=0,"",NMM_ued!K$48/K$10)</f>
        <v>2.2762954853381468E-2</v>
      </c>
      <c r="L74" s="293">
        <f>IF(NMM_ued!L$48=0,"",NMM_ued!L$48/L$10)</f>
        <v>2.1587050454166031E-2</v>
      </c>
      <c r="M74" s="293">
        <f>IF(NMM_ued!M$48=0,"",NMM_ued!M$48/M$10)</f>
        <v>2.0202682165893941E-2</v>
      </c>
      <c r="N74" s="293">
        <f>IF(NMM_ued!N$48=0,"",NMM_ued!N$48/N$10)</f>
        <v>2.1301826003450271E-2</v>
      </c>
      <c r="O74" s="293">
        <f>IF(NMM_ued!O$48=0,"",NMM_ued!O$48/O$10)</f>
        <v>2.4246768389291091E-2</v>
      </c>
      <c r="P74" s="293">
        <f>IF(NMM_ued!P$48=0,"",NMM_ued!P$48/P$10)</f>
        <v>2.2814770551886181E-2</v>
      </c>
      <c r="Q74" s="293">
        <f>IF(NMM_ued!Q$48=0,"",NMM_ued!Q$48/Q$10)</f>
        <v>2.3653393538522863E-2</v>
      </c>
      <c r="R74" s="293">
        <f>IF(NMM_ued!R$48=0,"",NMM_ued!R$48/R$10)</f>
        <v>2.3879500184165726E-2</v>
      </c>
      <c r="S74" s="293">
        <f>IF(NMM_ued!S$48=0,"",NMM_ued!S$48/S$10)</f>
        <v>2.4129785676062655E-2</v>
      </c>
      <c r="T74" s="293">
        <f>IF(NMM_ued!T$48=0,"",NMM_ued!T$48/T$10)</f>
        <v>2.5249792513657884E-2</v>
      </c>
      <c r="U74" s="293">
        <f>IF(NMM_ued!U$48=0,"",NMM_ued!U$48/U$10)</f>
        <v>2.5716333848581321E-2</v>
      </c>
      <c r="V74" s="293">
        <f>IF(NMM_ued!V$48=0,"",NMM_ued!V$48/V$10)</f>
        <v>2.4012501265667664E-2</v>
      </c>
      <c r="W74" s="293">
        <f>IF(NMM_ued!W$48=0,"",NMM_ued!W$48/W$10)</f>
        <v>2.3395234870747635E-2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9.4108977738264474E-2</v>
      </c>
      <c r="C75" s="255">
        <f>IF(NMM_ued!C$99=0,"",NMM_ued!C$99/C$11)</f>
        <v>9.294667777243093E-2</v>
      </c>
      <c r="D75" s="255">
        <f>IF(NMM_ued!D$99=0,"",NMM_ued!D$99/D$11)</f>
        <v>8.3415893308119604E-2</v>
      </c>
      <c r="E75" s="255">
        <f>IF(NMM_ued!E$99=0,"",NMM_ued!E$99/E$11)</f>
        <v>7.4513001671381349E-2</v>
      </c>
      <c r="F75" s="255">
        <f>IF(NMM_ued!F$99=0,"",NMM_ued!F$99/F$11)</f>
        <v>7.7096455533489469E-2</v>
      </c>
      <c r="G75" s="255">
        <f>IF(NMM_ued!G$99=0,"",NMM_ued!G$99/G$11)</f>
        <v>7.0275937799538182E-2</v>
      </c>
      <c r="H75" s="255">
        <f>IF(NMM_ued!H$99=0,"",NMM_ued!H$99/H$11)</f>
        <v>7.5650150896732438E-2</v>
      </c>
      <c r="I75" s="255">
        <f>IF(NMM_ued!I$99=0,"",NMM_ued!I$99/I$11)</f>
        <v>7.3454377213191882E-2</v>
      </c>
      <c r="J75" s="255">
        <f>IF(NMM_ued!J$99=0,"",NMM_ued!J$99/J$11)</f>
        <v>7.5244856354034384E-2</v>
      </c>
      <c r="K75" s="255">
        <f>IF(NMM_ued!K$99=0,"",NMM_ued!K$99/K$11)</f>
        <v>7.2946361301894039E-2</v>
      </c>
      <c r="L75" s="255">
        <f>IF(NMM_ued!L$99=0,"",NMM_ued!L$99/L$11)</f>
        <v>7.1277313554254942E-2</v>
      </c>
      <c r="M75" s="255">
        <f>IF(NMM_ued!M$99=0,"",NMM_ued!M$99/M$11)</f>
        <v>6.7007566789729189E-2</v>
      </c>
      <c r="N75" s="255">
        <f>IF(NMM_ued!N$99=0,"",NMM_ued!N$99/N$11)</f>
        <v>6.932635793092623E-2</v>
      </c>
      <c r="O75" s="255">
        <f>IF(NMM_ued!O$99=0,"",NMM_ued!O$99/O$11)</f>
        <v>7.8440441198199637E-2</v>
      </c>
      <c r="P75" s="255">
        <f>IF(NMM_ued!P$99=0,"",NMM_ued!P$99/P$11)</f>
        <v>7.5304586591369294E-2</v>
      </c>
      <c r="Q75" s="255">
        <f>IF(NMM_ued!Q$99=0,"",NMM_ued!Q$99/Q$11)</f>
        <v>7.6137070906891341E-2</v>
      </c>
      <c r="R75" s="255">
        <f>IF(NMM_ued!R$99=0,"",NMM_ued!R$99/R$11)</f>
        <v>8.1643203967152717E-2</v>
      </c>
      <c r="S75" s="255">
        <f>IF(NMM_ued!S$99=0,"",NMM_ued!S$99/S$11)</f>
        <v>8.1488614334368062E-2</v>
      </c>
      <c r="T75" s="255">
        <f>IF(NMM_ued!T$99=0,"",NMM_ued!T$99/T$11)</f>
        <v>8.3277002102044348E-2</v>
      </c>
      <c r="U75" s="255">
        <f>IF(NMM_ued!U$99=0,"",NMM_ued!U$99/U$11)</f>
        <v>8.4072354943172459E-2</v>
      </c>
      <c r="V75" s="255">
        <f>IF(NMM_ued!V$99=0,"",NMM_ued!V$99/V$11)</f>
        <v>8.5535974012539248E-2</v>
      </c>
      <c r="W75" s="255">
        <f>IF(NMM_ued!W$99=0,"",NMM_ued!W$99/W$11)</f>
        <v>8.2422299350596487E-2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6.2393026607500648</v>
      </c>
      <c r="C76" s="256">
        <f t="shared" si="19"/>
        <v>6.0914583946049952</v>
      </c>
      <c r="D76" s="256">
        <f t="shared" si="19"/>
        <v>6.3887040129375441</v>
      </c>
      <c r="E76" s="256">
        <f t="shared" si="19"/>
        <v>6.5792899428209122</v>
      </c>
      <c r="F76" s="256">
        <f t="shared" si="19"/>
        <v>6.6531501795853902</v>
      </c>
      <c r="G76" s="256">
        <f t="shared" si="19"/>
        <v>7.3527322466967497</v>
      </c>
      <c r="H76" s="256">
        <f t="shared" si="19"/>
        <v>7.4167837987741931</v>
      </c>
      <c r="I76" s="256">
        <f t="shared" si="19"/>
        <v>7.2175986440052631</v>
      </c>
      <c r="J76" s="256">
        <f t="shared" si="19"/>
        <v>7.2409561903851021</v>
      </c>
      <c r="K76" s="256">
        <f t="shared" si="19"/>
        <v>7.0650036338115401</v>
      </c>
      <c r="L76" s="256">
        <f t="shared" si="19"/>
        <v>7.2436805317018678</v>
      </c>
      <c r="M76" s="256">
        <f t="shared" si="19"/>
        <v>7.2745105599873634</v>
      </c>
      <c r="N76" s="256">
        <f t="shared" si="19"/>
        <v>7.5105294632061517</v>
      </c>
      <c r="O76" s="256">
        <f t="shared" si="19"/>
        <v>8.4739579729810366</v>
      </c>
      <c r="P76" s="256">
        <f t="shared" si="19"/>
        <v>8.3725030064707298</v>
      </c>
      <c r="Q76" s="256">
        <f t="shared" si="19"/>
        <v>8.382679615241047</v>
      </c>
      <c r="R76" s="256">
        <f t="shared" si="19"/>
        <v>8.609007563875906</v>
      </c>
      <c r="S76" s="256">
        <f t="shared" si="19"/>
        <v>8.301286316128424</v>
      </c>
      <c r="T76" s="256">
        <f t="shared" si="19"/>
        <v>8.2316697211200545</v>
      </c>
      <c r="U76" s="256">
        <f t="shared" si="19"/>
        <v>7.9686402548067639</v>
      </c>
      <c r="V76" s="256">
        <f t="shared" si="19"/>
        <v>7.5527226163217982</v>
      </c>
      <c r="W76" s="256">
        <f t="shared" si="19"/>
        <v>7.9693689995928851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10.548994119810027</v>
      </c>
      <c r="C77" s="257">
        <f t="shared" si="20"/>
        <v>10.729582132628087</v>
      </c>
      <c r="D77" s="257">
        <f t="shared" si="20"/>
        <v>11.381707045826998</v>
      </c>
      <c r="E77" s="257">
        <f t="shared" si="20"/>
        <v>12.367429011417507</v>
      </c>
      <c r="F77" s="257">
        <f t="shared" si="20"/>
        <v>12.03942900908015</v>
      </c>
      <c r="G77" s="257">
        <f t="shared" si="20"/>
        <v>13.174476453865335</v>
      </c>
      <c r="H77" s="257">
        <f t="shared" si="20"/>
        <v>12.61838115970353</v>
      </c>
      <c r="I77" s="257">
        <f t="shared" si="20"/>
        <v>12.519106717673559</v>
      </c>
      <c r="J77" s="257">
        <f t="shared" si="20"/>
        <v>12.536544422753266</v>
      </c>
      <c r="K77" s="257">
        <f t="shared" si="20"/>
        <v>13.818250778809674</v>
      </c>
      <c r="L77" s="257">
        <f t="shared" si="20"/>
        <v>14.930189114517537</v>
      </c>
      <c r="M77" s="257">
        <f t="shared" si="20"/>
        <v>17.446157291858917</v>
      </c>
      <c r="N77" s="257">
        <f t="shared" si="20"/>
        <v>16.786772982918198</v>
      </c>
      <c r="O77" s="257">
        <f t="shared" si="20"/>
        <v>12.986305463096951</v>
      </c>
      <c r="P77" s="257">
        <f t="shared" si="20"/>
        <v>12.49991206004508</v>
      </c>
      <c r="Q77" s="257">
        <f t="shared" si="20"/>
        <v>13.340715605068823</v>
      </c>
      <c r="R77" s="257">
        <f t="shared" si="20"/>
        <v>12.355324839698863</v>
      </c>
      <c r="S77" s="257">
        <f t="shared" si="20"/>
        <v>11.314271141574389</v>
      </c>
      <c r="T77" s="257">
        <f t="shared" si="20"/>
        <v>11.728624853191468</v>
      </c>
      <c r="U77" s="257">
        <f t="shared" si="20"/>
        <v>11.166788382703011</v>
      </c>
      <c r="V77" s="257">
        <f t="shared" si="20"/>
        <v>11.11695301532097</v>
      </c>
      <c r="W77" s="257">
        <f t="shared" si="20"/>
        <v>11.949730964999267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2.745496824426493</v>
      </c>
      <c r="C78" s="295">
        <f t="shared" si="21"/>
        <v>2.5395359704809621</v>
      </c>
      <c r="D78" s="295">
        <f t="shared" si="21"/>
        <v>2.7379269468672889</v>
      </c>
      <c r="E78" s="295">
        <f t="shared" si="21"/>
        <v>2.6913906293275569</v>
      </c>
      <c r="F78" s="295">
        <f t="shared" si="21"/>
        <v>2.7695967020325352</v>
      </c>
      <c r="G78" s="295">
        <f t="shared" si="21"/>
        <v>3.174574532626131</v>
      </c>
      <c r="H78" s="295">
        <f t="shared" si="21"/>
        <v>3.2105578243501602</v>
      </c>
      <c r="I78" s="295">
        <f t="shared" si="21"/>
        <v>3.120660115535105</v>
      </c>
      <c r="J78" s="295">
        <f t="shared" si="21"/>
        <v>3.0748523080136052</v>
      </c>
      <c r="K78" s="295">
        <f t="shared" si="21"/>
        <v>3.1056282541813935</v>
      </c>
      <c r="L78" s="295">
        <f t="shared" si="21"/>
        <v>3.0464315382735117</v>
      </c>
      <c r="M78" s="295">
        <f t="shared" si="21"/>
        <v>3.1300706184360756</v>
      </c>
      <c r="N78" s="295">
        <f t="shared" si="21"/>
        <v>3.11905057470599</v>
      </c>
      <c r="O78" s="295">
        <f t="shared" si="21"/>
        <v>3.1374831871357931</v>
      </c>
      <c r="P78" s="295">
        <f t="shared" si="21"/>
        <v>3.0564542231792737</v>
      </c>
      <c r="Q78" s="295">
        <f t="shared" si="21"/>
        <v>3.1334210503458797</v>
      </c>
      <c r="R78" s="295">
        <f t="shared" si="21"/>
        <v>3.0733530987871807</v>
      </c>
      <c r="S78" s="295">
        <f t="shared" si="21"/>
        <v>3.1565912239629745</v>
      </c>
      <c r="T78" s="295">
        <f t="shared" si="21"/>
        <v>3.0844642028156826</v>
      </c>
      <c r="U78" s="295">
        <f t="shared" si="21"/>
        <v>2.9514083212063977</v>
      </c>
      <c r="V78" s="295">
        <f t="shared" si="21"/>
        <v>2.4786491727373887</v>
      </c>
      <c r="W78" s="295">
        <f t="shared" si="21"/>
        <v>2.6564378865203557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2.8877911044792635</v>
      </c>
      <c r="C79" s="258">
        <f t="shared" si="22"/>
        <v>2.6699245236106055</v>
      </c>
      <c r="D79" s="258">
        <f t="shared" si="22"/>
        <v>2.9368625846581264</v>
      </c>
      <c r="E79" s="258">
        <f t="shared" si="22"/>
        <v>2.9486996561299859</v>
      </c>
      <c r="F79" s="258">
        <f t="shared" si="22"/>
        <v>2.9699214337816406</v>
      </c>
      <c r="G79" s="258">
        <f t="shared" si="22"/>
        <v>3.378159526794672</v>
      </c>
      <c r="H79" s="258">
        <f t="shared" si="22"/>
        <v>3.3719992288684111</v>
      </c>
      <c r="I79" s="258">
        <f t="shared" si="22"/>
        <v>3.3072960235390072</v>
      </c>
      <c r="J79" s="258">
        <f t="shared" si="22"/>
        <v>3.3516865629815862</v>
      </c>
      <c r="K79" s="258">
        <f t="shared" si="22"/>
        <v>3.2935178012766655</v>
      </c>
      <c r="L79" s="258">
        <f t="shared" si="22"/>
        <v>3.2822134355352479</v>
      </c>
      <c r="M79" s="258">
        <f t="shared" si="22"/>
        <v>3.373780192814261</v>
      </c>
      <c r="N79" s="258">
        <f t="shared" si="22"/>
        <v>3.2673497736311155</v>
      </c>
      <c r="O79" s="258">
        <f t="shared" si="22"/>
        <v>2.5278546197974534</v>
      </c>
      <c r="P79" s="258">
        <f t="shared" si="22"/>
        <v>2.4460142974529795</v>
      </c>
      <c r="Q79" s="258">
        <f t="shared" si="22"/>
        <v>2.6269705931683962</v>
      </c>
      <c r="R79" s="258">
        <f t="shared" si="22"/>
        <v>2.3865319312905884</v>
      </c>
      <c r="S79" s="258">
        <f t="shared" si="22"/>
        <v>2.3696509804040984</v>
      </c>
      <c r="T79" s="258">
        <f t="shared" si="22"/>
        <v>2.3883403997918995</v>
      </c>
      <c r="U79" s="258">
        <f t="shared" si="22"/>
        <v>2.3078884157276263</v>
      </c>
      <c r="V79" s="258">
        <f t="shared" si="22"/>
        <v>2.3380588742918968</v>
      </c>
      <c r="W79" s="258">
        <f t="shared" si="22"/>
        <v>2.2110154624379166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SE: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222.68399999999991</v>
      </c>
      <c r="C5" s="225">
        <v>218.15936622242111</v>
      </c>
      <c r="D5" s="225">
        <v>206.08074396024921</v>
      </c>
      <c r="E5" s="225">
        <v>174.71870319383461</v>
      </c>
      <c r="F5" s="225">
        <v>191.64836979118871</v>
      </c>
      <c r="G5" s="225">
        <v>190.74654019960329</v>
      </c>
      <c r="H5" s="225">
        <v>210.88785016432951</v>
      </c>
      <c r="I5" s="225">
        <v>205.21850466065339</v>
      </c>
      <c r="J5" s="225">
        <v>208.79292248219829</v>
      </c>
      <c r="K5" s="225">
        <v>156.41510840687951</v>
      </c>
      <c r="L5" s="225">
        <v>157.00767269363831</v>
      </c>
      <c r="M5" s="225">
        <v>132.26014836605421</v>
      </c>
      <c r="N5" s="225">
        <v>144.5253183505489</v>
      </c>
      <c r="O5" s="225">
        <v>194.9960391901146</v>
      </c>
      <c r="P5" s="225">
        <v>196.8274870386617</v>
      </c>
      <c r="Q5" s="225">
        <v>196.48534124370619</v>
      </c>
      <c r="R5" s="225">
        <v>218.21881068067819</v>
      </c>
      <c r="S5" s="225">
        <v>241.94942010178261</v>
      </c>
      <c r="T5" s="225">
        <v>235.23688934763359</v>
      </c>
      <c r="U5" s="225">
        <v>216.3009925899172</v>
      </c>
      <c r="V5" s="225">
        <v>196.94356628585831</v>
      </c>
      <c r="W5" s="225">
        <v>182.71687031909809</v>
      </c>
      <c r="DA5" s="89" t="s">
        <v>1441</v>
      </c>
    </row>
    <row r="6" spans="1:105" ht="12" customHeight="1" x14ac:dyDescent="0.25">
      <c r="A6" s="55" t="s">
        <v>92</v>
      </c>
      <c r="B6" s="261">
        <v>1.0705205391375689</v>
      </c>
      <c r="C6" s="261">
        <v>1.048769028517156</v>
      </c>
      <c r="D6" s="261">
        <v>0.99070283060387476</v>
      </c>
      <c r="E6" s="261">
        <v>0.83993443777055588</v>
      </c>
      <c r="F6" s="261">
        <v>0.92132131699499986</v>
      </c>
      <c r="G6" s="261">
        <v>0.91698590403076674</v>
      </c>
      <c r="H6" s="261">
        <v>1.0138122858201051</v>
      </c>
      <c r="I6" s="261">
        <v>0.98655774213837311</v>
      </c>
      <c r="J6" s="261">
        <v>1.0037412294721979</v>
      </c>
      <c r="K6" s="261">
        <v>0.75194260108960354</v>
      </c>
      <c r="L6" s="261">
        <v>0.75479126664145613</v>
      </c>
      <c r="M6" s="261">
        <v>0.63582118758082062</v>
      </c>
      <c r="N6" s="261">
        <v>0.69478418619961957</v>
      </c>
      <c r="O6" s="261">
        <v>0.9374147446768516</v>
      </c>
      <c r="P6" s="261">
        <v>0.94621916052229094</v>
      </c>
      <c r="Q6" s="261">
        <v>0.94457434499515436</v>
      </c>
      <c r="R6" s="261">
        <v>1.049054798997247</v>
      </c>
      <c r="S6" s="261">
        <v>1.1631362093884341</v>
      </c>
      <c r="T6" s="261">
        <v>1.13086670622723</v>
      </c>
      <c r="U6" s="261">
        <v>1.039835170930228</v>
      </c>
      <c r="V6" s="261">
        <v>0.94677719441031349</v>
      </c>
      <c r="W6" s="261">
        <v>0.8783844484722596</v>
      </c>
      <c r="DA6" s="67" t="s">
        <v>1442</v>
      </c>
    </row>
    <row r="7" spans="1:105" ht="12" customHeight="1" x14ac:dyDescent="0.25">
      <c r="A7" s="202" t="s">
        <v>93</v>
      </c>
      <c r="B7" s="226">
        <v>0.42803784496538227</v>
      </c>
      <c r="C7" s="226">
        <v>0.41934070241620369</v>
      </c>
      <c r="D7" s="226">
        <v>0.39612346434232482</v>
      </c>
      <c r="E7" s="226">
        <v>0.33584010162491418</v>
      </c>
      <c r="F7" s="226">
        <v>0.36838190079464689</v>
      </c>
      <c r="G7" s="226">
        <v>0.36664842557917798</v>
      </c>
      <c r="H7" s="226">
        <v>0.40536356861631467</v>
      </c>
      <c r="I7" s="226">
        <v>0.39446608863667643</v>
      </c>
      <c r="J7" s="226">
        <v>0.40133674886080062</v>
      </c>
      <c r="K7" s="226">
        <v>0.30065737063518139</v>
      </c>
      <c r="L7" s="226">
        <v>0.30179638349786247</v>
      </c>
      <c r="M7" s="226">
        <v>0.25422728566672648</v>
      </c>
      <c r="N7" s="226">
        <v>0.27780310129920383</v>
      </c>
      <c r="O7" s="226">
        <v>0.37481671063827271</v>
      </c>
      <c r="P7" s="226">
        <v>0.37833707577549558</v>
      </c>
      <c r="Q7" s="226">
        <v>0.37767941133295418</v>
      </c>
      <c r="R7" s="226">
        <v>0.41945496512857672</v>
      </c>
      <c r="S7" s="226">
        <v>0.46506937351143179</v>
      </c>
      <c r="T7" s="226">
        <v>0.45216670785837199</v>
      </c>
      <c r="U7" s="226">
        <v>0.41576858118271759</v>
      </c>
      <c r="V7" s="226">
        <v>0.37856020052099498</v>
      </c>
      <c r="W7" s="226">
        <v>0.35121398668172221</v>
      </c>
      <c r="DA7" s="174" t="s">
        <v>1443</v>
      </c>
    </row>
    <row r="8" spans="1:105" ht="12" customHeight="1" x14ac:dyDescent="0.25">
      <c r="A8" s="202" t="s">
        <v>94</v>
      </c>
      <c r="B8" s="226">
        <v>2.5490374564787182</v>
      </c>
      <c r="C8" s="226">
        <v>3.1711312902124038</v>
      </c>
      <c r="D8" s="226">
        <v>2.4205054963179351</v>
      </c>
      <c r="E8" s="226">
        <v>2.2254051651225191</v>
      </c>
      <c r="F8" s="226">
        <v>2.3776012799654991</v>
      </c>
      <c r="G8" s="226">
        <v>2.0934893539081312</v>
      </c>
      <c r="H8" s="226">
        <v>2.264205056522461</v>
      </c>
      <c r="I8" s="226">
        <v>2.4177662306288812</v>
      </c>
      <c r="J8" s="226">
        <v>2.7353138256105738</v>
      </c>
      <c r="K8" s="226">
        <v>1.678154230908699</v>
      </c>
      <c r="L8" s="226">
        <v>1.735905245832436</v>
      </c>
      <c r="M8" s="226">
        <v>1.321029125403697</v>
      </c>
      <c r="N8" s="226">
        <v>1.488037150234315</v>
      </c>
      <c r="O8" s="226">
        <v>2.7191672797939201</v>
      </c>
      <c r="P8" s="226">
        <v>2.9675802870712249</v>
      </c>
      <c r="Q8" s="226">
        <v>2.5621530677408648</v>
      </c>
      <c r="R8" s="226">
        <v>3.2322390666371339</v>
      </c>
      <c r="S8" s="226">
        <v>3.7002373370301398</v>
      </c>
      <c r="T8" s="226">
        <v>3.3464838756744308</v>
      </c>
      <c r="U8" s="226">
        <v>3.1859165655011372</v>
      </c>
      <c r="V8" s="226">
        <v>2.7511288383451702</v>
      </c>
      <c r="W8" s="226">
        <v>2.8924530513822502</v>
      </c>
      <c r="DA8" s="174" t="s">
        <v>1444</v>
      </c>
    </row>
    <row r="9" spans="1:105" ht="12" customHeight="1" x14ac:dyDescent="0.25">
      <c r="A9" s="202" t="s">
        <v>95</v>
      </c>
      <c r="B9" s="226">
        <v>0.21359299575857921</v>
      </c>
      <c r="C9" s="226">
        <v>0.20925307873145579</v>
      </c>
      <c r="D9" s="226">
        <v>0.19766756242309991</v>
      </c>
      <c r="E9" s="226">
        <v>0.16758586710418691</v>
      </c>
      <c r="F9" s="226">
        <v>0.18382438538894141</v>
      </c>
      <c r="G9" s="226">
        <v>0.1829593727067679</v>
      </c>
      <c r="H9" s="226">
        <v>0.20227842002883989</v>
      </c>
      <c r="I9" s="226">
        <v>0.19684052377165651</v>
      </c>
      <c r="J9" s="226">
        <v>0.2002690171102039</v>
      </c>
      <c r="K9" s="226">
        <v>0.1500295108159409</v>
      </c>
      <c r="L9" s="226">
        <v>0.15059788385213191</v>
      </c>
      <c r="M9" s="226">
        <v>0.126860669419359</v>
      </c>
      <c r="N9" s="226">
        <v>0.13862511769799199</v>
      </c>
      <c r="O9" s="226">
        <v>0.18703538723796709</v>
      </c>
      <c r="P9" s="226">
        <v>0.18879206680419641</v>
      </c>
      <c r="Q9" s="226">
        <v>0.1884638890037085</v>
      </c>
      <c r="R9" s="226">
        <v>0.20931009638848391</v>
      </c>
      <c r="S9" s="226">
        <v>0.23207191114586179</v>
      </c>
      <c r="T9" s="226">
        <v>0.22563341734788639</v>
      </c>
      <c r="U9" s="226">
        <v>0.20747057261792551</v>
      </c>
      <c r="V9" s="226">
        <v>0.18890340715267159</v>
      </c>
      <c r="W9" s="226">
        <v>0.17525751157290731</v>
      </c>
      <c r="DA9" s="174" t="s">
        <v>1445</v>
      </c>
    </row>
    <row r="10" spans="1:105" ht="12" customHeight="1" x14ac:dyDescent="0.25">
      <c r="A10" s="56" t="s">
        <v>96</v>
      </c>
      <c r="B10" s="262">
        <v>1.132666197517942</v>
      </c>
      <c r="C10" s="262">
        <v>1.319127001126603</v>
      </c>
      <c r="D10" s="262">
        <v>1.0548343295037741</v>
      </c>
      <c r="E10" s="262">
        <v>0.94817936087746024</v>
      </c>
      <c r="F10" s="262">
        <v>1.039189142722456</v>
      </c>
      <c r="G10" s="262">
        <v>0.97233420469454368</v>
      </c>
      <c r="H10" s="262">
        <v>1.0506946167977309</v>
      </c>
      <c r="I10" s="262">
        <v>1.095727292364878</v>
      </c>
      <c r="J10" s="262">
        <v>1.2299410916894751</v>
      </c>
      <c r="K10" s="262">
        <v>0.75612634845672222</v>
      </c>
      <c r="L10" s="262">
        <v>0.76209892758607722</v>
      </c>
      <c r="M10" s="262">
        <v>0.5946376466652068</v>
      </c>
      <c r="N10" s="262">
        <v>0.66372144471854866</v>
      </c>
      <c r="O10" s="262">
        <v>1.163916626507745</v>
      </c>
      <c r="P10" s="262">
        <v>1.25158767098724</v>
      </c>
      <c r="Q10" s="262">
        <v>1.1003410286031861</v>
      </c>
      <c r="R10" s="262">
        <v>1.377545000120993</v>
      </c>
      <c r="S10" s="262">
        <v>1.5872976680534789</v>
      </c>
      <c r="T10" s="262">
        <v>1.402850645377542</v>
      </c>
      <c r="U10" s="262">
        <v>1.3253362328779399</v>
      </c>
      <c r="V10" s="262">
        <v>1.154586286258392</v>
      </c>
      <c r="W10" s="262">
        <v>1.187022622394182</v>
      </c>
      <c r="DA10" s="68" t="s">
        <v>1446</v>
      </c>
    </row>
    <row r="11" spans="1:105" ht="12" customHeight="1" x14ac:dyDescent="0.25">
      <c r="A11" s="37" t="s">
        <v>160</v>
      </c>
      <c r="B11" s="228">
        <v>0.1413203614081501</v>
      </c>
      <c r="C11" s="228">
        <v>7.5630898089337179E-2</v>
      </c>
      <c r="D11" s="228">
        <v>0.1179736760102283</v>
      </c>
      <c r="E11" s="228">
        <v>9.3186704301695969E-2</v>
      </c>
      <c r="F11" s="228">
        <v>0.1024949709120075</v>
      </c>
      <c r="G11" s="228">
        <v>9.0013877150258284E-2</v>
      </c>
      <c r="H11" s="228">
        <v>9.8430442012910346E-2</v>
      </c>
      <c r="I11" s="228">
        <v>8.7364378548326377E-2</v>
      </c>
      <c r="J11" s="228">
        <v>6.6944803788047555E-2</v>
      </c>
      <c r="K11" s="228">
        <v>6.6033368742966683E-2</v>
      </c>
      <c r="L11" s="228">
        <v>6.6869981531817904E-2</v>
      </c>
      <c r="M11" s="228">
        <v>4.5233223246639732E-2</v>
      </c>
      <c r="N11" s="228">
        <v>4.7254620931604999E-2</v>
      </c>
      <c r="O11" s="228">
        <v>5.6459317435569943E-2</v>
      </c>
      <c r="P11" s="228">
        <v>3.8399918739844122E-2</v>
      </c>
      <c r="Q11" s="228">
        <v>4.0472666122362493E-2</v>
      </c>
      <c r="R11" s="228">
        <v>4.5817349665219421E-2</v>
      </c>
      <c r="S11" s="228">
        <v>5.0466199014050042E-2</v>
      </c>
      <c r="T11" s="228">
        <v>5.370207726058164E-2</v>
      </c>
      <c r="U11" s="228">
        <v>4.2093032660131577E-2</v>
      </c>
      <c r="V11" s="228">
        <v>3.5862324333950472E-2</v>
      </c>
      <c r="W11" s="228">
        <v>2.815485409563925E-2</v>
      </c>
      <c r="DA11" s="69" t="s">
        <v>1447</v>
      </c>
    </row>
    <row r="12" spans="1:105" ht="12" customHeight="1" x14ac:dyDescent="0.25">
      <c r="A12" s="37" t="s">
        <v>162</v>
      </c>
      <c r="B12" s="228">
        <v>0.13825905576270489</v>
      </c>
      <c r="C12" s="228">
        <v>0.15028014969625469</v>
      </c>
      <c r="D12" s="228">
        <v>0.15875613795142149</v>
      </c>
      <c r="E12" s="228">
        <v>0.124235699869703</v>
      </c>
      <c r="F12" s="228">
        <v>0.11349023726476611</v>
      </c>
      <c r="G12" s="228">
        <v>7.6126949551899706E-2</v>
      </c>
      <c r="H12" s="228">
        <v>0.1012275465036843</v>
      </c>
      <c r="I12" s="228">
        <v>9.9251638512497825E-2</v>
      </c>
      <c r="J12" s="228">
        <v>8.7724724317262068E-2</v>
      </c>
      <c r="K12" s="228">
        <v>0.12806320247401931</v>
      </c>
      <c r="L12" s="228">
        <v>0.1593977321823723</v>
      </c>
      <c r="M12" s="228">
        <v>0.1863852006663772</v>
      </c>
      <c r="N12" s="228">
        <v>0.19326225293829971</v>
      </c>
      <c r="O12" s="228">
        <v>0.123550777861039</v>
      </c>
      <c r="P12" s="228">
        <v>0.12915895218742349</v>
      </c>
      <c r="Q12" s="228">
        <v>0.1697796198468226</v>
      </c>
      <c r="R12" s="228">
        <v>0.13534645779321081</v>
      </c>
      <c r="S12" s="228">
        <v>0.13024200149229309</v>
      </c>
      <c r="T12" s="228">
        <v>0.18111410220107571</v>
      </c>
      <c r="U12" s="228">
        <v>0.16534855372571219</v>
      </c>
      <c r="V12" s="228">
        <v>0.1517661907031857</v>
      </c>
      <c r="W12" s="228">
        <v>0.13080891312086801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0.85308678034708629</v>
      </c>
      <c r="C15" s="228">
        <v>1.093215953341012</v>
      </c>
      <c r="D15" s="228">
        <v>0.77810451554212434</v>
      </c>
      <c r="E15" s="228">
        <v>0.73075695670606133</v>
      </c>
      <c r="F15" s="228">
        <v>0.8232039345456823</v>
      </c>
      <c r="G15" s="228">
        <v>0.80619337799238566</v>
      </c>
      <c r="H15" s="228">
        <v>0.85103662828113635</v>
      </c>
      <c r="I15" s="228">
        <v>0.90911127530405367</v>
      </c>
      <c r="J15" s="228">
        <v>1.0752715635841661</v>
      </c>
      <c r="K15" s="228">
        <v>0.56202977723973624</v>
      </c>
      <c r="L15" s="228">
        <v>0.53583121387188692</v>
      </c>
      <c r="M15" s="228">
        <v>0.36301922275218979</v>
      </c>
      <c r="N15" s="228">
        <v>0.42320457084864388</v>
      </c>
      <c r="O15" s="228">
        <v>0.98390653121113558</v>
      </c>
      <c r="P15" s="228">
        <v>1.084028800059972</v>
      </c>
      <c r="Q15" s="228">
        <v>0.89008874263400117</v>
      </c>
      <c r="R15" s="228">
        <v>1.1963811926625629</v>
      </c>
      <c r="S15" s="228">
        <v>1.406589467547136</v>
      </c>
      <c r="T15" s="228">
        <v>1.1680344659158839</v>
      </c>
      <c r="U15" s="228">
        <v>1.117894646492096</v>
      </c>
      <c r="V15" s="228">
        <v>0.96695777122125626</v>
      </c>
      <c r="W15" s="228">
        <v>1.028058855177675</v>
      </c>
      <c r="DA15" s="69" t="s">
        <v>1451</v>
      </c>
    </row>
    <row r="16" spans="1:105" ht="12" customHeight="1" x14ac:dyDescent="0.25">
      <c r="A16" s="57" t="s">
        <v>1452</v>
      </c>
      <c r="B16" s="263">
        <v>10.100230763025809</v>
      </c>
      <c r="C16" s="263">
        <v>12.565197003908549</v>
      </c>
      <c r="D16" s="263">
        <v>9.5909395186981197</v>
      </c>
      <c r="E16" s="263">
        <v>8.8178797262623352</v>
      </c>
      <c r="F16" s="263">
        <v>9.4209371184724962</v>
      </c>
      <c r="G16" s="263">
        <v>8.2951804104203308</v>
      </c>
      <c r="H16" s="263">
        <v>8.971619270467043</v>
      </c>
      <c r="I16" s="263">
        <v>9.5800855332023911</v>
      </c>
      <c r="J16" s="263">
        <v>10.838326748688329</v>
      </c>
      <c r="K16" s="263">
        <v>6.6494687808709623</v>
      </c>
      <c r="L16" s="263">
        <v>6.8782996974375941</v>
      </c>
      <c r="M16" s="263">
        <v>5.2344068061233306</v>
      </c>
      <c r="N16" s="263">
        <v>5.8961544731805997</v>
      </c>
      <c r="O16" s="263">
        <v>10.77434815223441</v>
      </c>
      <c r="P16" s="263">
        <v>11.758652518441719</v>
      </c>
      <c r="Q16" s="263">
        <v>10.152199673882389</v>
      </c>
      <c r="R16" s="263">
        <v>12.80732865314598</v>
      </c>
      <c r="S16" s="263">
        <v>14.66171118316816</v>
      </c>
      <c r="T16" s="263">
        <v>13.26000891165757</v>
      </c>
      <c r="U16" s="263">
        <v>12.62378174221104</v>
      </c>
      <c r="V16" s="263">
        <v>10.900991688245661</v>
      </c>
      <c r="W16" s="263">
        <v>11.46097057770826</v>
      </c>
      <c r="DA16" s="70" t="s">
        <v>1453</v>
      </c>
    </row>
    <row r="17" spans="1:105" ht="12" customHeight="1" x14ac:dyDescent="0.25">
      <c r="A17" s="57" t="s">
        <v>1454</v>
      </c>
      <c r="B17" s="263">
        <v>109.04116688812221</v>
      </c>
      <c r="C17" s="263">
        <v>103.0241766605423</v>
      </c>
      <c r="D17" s="263">
        <v>100.57102666217909</v>
      </c>
      <c r="E17" s="263">
        <v>84.28842301766322</v>
      </c>
      <c r="F17" s="263">
        <v>92.80300481071049</v>
      </c>
      <c r="G17" s="263">
        <v>93.893086155361885</v>
      </c>
      <c r="H17" s="263">
        <v>104.0962614412031</v>
      </c>
      <c r="I17" s="263">
        <v>100.08450263183261</v>
      </c>
      <c r="J17" s="263">
        <v>100.2574831948511</v>
      </c>
      <c r="K17" s="263">
        <v>77.227529840942509</v>
      </c>
      <c r="L17" s="263">
        <v>77.237384473139542</v>
      </c>
      <c r="M17" s="263">
        <v>65.862028517644077</v>
      </c>
      <c r="N17" s="263">
        <v>71.718658190212224</v>
      </c>
      <c r="O17" s="263">
        <v>92.724112733641263</v>
      </c>
      <c r="P17" s="263">
        <v>92.333584853215854</v>
      </c>
      <c r="Q17" s="263">
        <v>94.444801750836163</v>
      </c>
      <c r="R17" s="263">
        <v>102.6904094872982</v>
      </c>
      <c r="S17" s="263">
        <v>113.1871964651929</v>
      </c>
      <c r="T17" s="263">
        <v>111.49830867946071</v>
      </c>
      <c r="U17" s="263">
        <v>101.90829606692439</v>
      </c>
      <c r="V17" s="263">
        <v>92.567055322964919</v>
      </c>
      <c r="W17" s="263">
        <v>83.962680544865606</v>
      </c>
      <c r="DA17" s="70" t="s">
        <v>1455</v>
      </c>
    </row>
    <row r="18" spans="1:105" ht="12" customHeight="1" x14ac:dyDescent="0.25">
      <c r="A18" s="18" t="s">
        <v>30</v>
      </c>
      <c r="B18" s="232">
        <v>50.478612831984442</v>
      </c>
      <c r="C18" s="232">
        <v>48.916578432301108</v>
      </c>
      <c r="D18" s="232">
        <v>45.319281258493753</v>
      </c>
      <c r="E18" s="232">
        <v>36.03499617230343</v>
      </c>
      <c r="F18" s="232">
        <v>46.375694770396557</v>
      </c>
      <c r="G18" s="232">
        <v>42.783002900252527</v>
      </c>
      <c r="H18" s="232">
        <v>48.625798194332432</v>
      </c>
      <c r="I18" s="232">
        <v>46.085105441926132</v>
      </c>
      <c r="J18" s="232">
        <v>51.722451626353468</v>
      </c>
      <c r="K18" s="232">
        <v>31.097444033868591</v>
      </c>
      <c r="L18" s="232">
        <v>33.21829420278759</v>
      </c>
      <c r="M18" s="232">
        <v>31.86992615744127</v>
      </c>
      <c r="N18" s="232">
        <v>35.250843804617418</v>
      </c>
      <c r="O18" s="232">
        <v>49.430766142695212</v>
      </c>
      <c r="P18" s="232">
        <v>49.597570502063249</v>
      </c>
      <c r="Q18" s="232">
        <v>53.769171886592801</v>
      </c>
      <c r="R18" s="232">
        <v>53.764003976759419</v>
      </c>
      <c r="S18" s="232">
        <v>58.902132533000177</v>
      </c>
      <c r="T18" s="232">
        <v>56.09021470331669</v>
      </c>
      <c r="U18" s="232">
        <v>46.585693246698561</v>
      </c>
      <c r="V18" s="232">
        <v>36.284851486503356</v>
      </c>
      <c r="W18" s="232">
        <v>37.725221521584508</v>
      </c>
      <c r="DA18" s="71" t="s">
        <v>1456</v>
      </c>
    </row>
    <row r="19" spans="1:105" ht="12" customHeight="1" x14ac:dyDescent="0.25">
      <c r="A19" s="18" t="s">
        <v>33</v>
      </c>
      <c r="B19" s="232">
        <v>12.320888837788599</v>
      </c>
      <c r="C19" s="232">
        <v>8.8159048561644227</v>
      </c>
      <c r="D19" s="232">
        <v>9.5942515190672424</v>
      </c>
      <c r="E19" s="232">
        <v>8.6538517987830605</v>
      </c>
      <c r="F19" s="232">
        <v>7.551494987044296</v>
      </c>
      <c r="G19" s="232">
        <v>6.1077419563789501</v>
      </c>
      <c r="H19" s="232">
        <v>7.108609327862645</v>
      </c>
      <c r="I19" s="232">
        <v>7.6137323253155156</v>
      </c>
      <c r="J19" s="232">
        <v>6.2981358704695367</v>
      </c>
      <c r="K19" s="232">
        <v>4.3011724953441854</v>
      </c>
      <c r="L19" s="232">
        <v>4.5020364241851034</v>
      </c>
      <c r="M19" s="232">
        <v>3.3668123497067932</v>
      </c>
      <c r="N19" s="232">
        <v>4.0126501504379366</v>
      </c>
      <c r="O19" s="232">
        <v>6.5984762819617027</v>
      </c>
      <c r="P19" s="232">
        <v>6.6521598786889857</v>
      </c>
      <c r="Q19" s="232">
        <v>6.1068338625355914</v>
      </c>
      <c r="R19" s="232">
        <v>7.6136378100632927</v>
      </c>
      <c r="S19" s="232">
        <v>8.7738049374889826</v>
      </c>
      <c r="T19" s="232">
        <v>8.0289626241469705</v>
      </c>
      <c r="U19" s="232">
        <v>7.5268316339571593</v>
      </c>
      <c r="V19" s="232">
        <v>5.3908422679194086</v>
      </c>
      <c r="W19" s="232">
        <v>6.967173637617508</v>
      </c>
      <c r="DA19" s="71" t="s">
        <v>1457</v>
      </c>
    </row>
    <row r="20" spans="1:105" ht="12" customHeight="1" x14ac:dyDescent="0.25">
      <c r="A20" s="18" t="s">
        <v>160</v>
      </c>
      <c r="B20" s="297">
        <v>9.6704241624904288</v>
      </c>
      <c r="C20" s="297">
        <v>8.4974134285244318</v>
      </c>
      <c r="D20" s="297">
        <v>8.8757045529642777</v>
      </c>
      <c r="E20" s="297">
        <v>8.2859534418718841</v>
      </c>
      <c r="F20" s="297">
        <v>8.0888108562847822</v>
      </c>
      <c r="G20" s="297">
        <v>4.913324381677004</v>
      </c>
      <c r="H20" s="297">
        <v>5.2070097452306214</v>
      </c>
      <c r="I20" s="297">
        <v>5.6478813487092729</v>
      </c>
      <c r="J20" s="297">
        <v>5.1337139093021271</v>
      </c>
      <c r="K20" s="297">
        <v>4.00374530954661</v>
      </c>
      <c r="L20" s="297">
        <v>4.7620672286868002</v>
      </c>
      <c r="M20" s="297">
        <v>3.0163532653398351</v>
      </c>
      <c r="N20" s="297">
        <v>3.178930900546534</v>
      </c>
      <c r="O20" s="297">
        <v>5.2895956915560376</v>
      </c>
      <c r="P20" s="297">
        <v>4.1597691810910122</v>
      </c>
      <c r="Q20" s="297">
        <v>3.3949356428904842</v>
      </c>
      <c r="R20" s="297">
        <v>4.7277355495249003</v>
      </c>
      <c r="S20" s="297">
        <v>5.2834749912665266</v>
      </c>
      <c r="T20" s="297">
        <v>5.3055763294981313</v>
      </c>
      <c r="U20" s="297">
        <v>4.5185141298958111</v>
      </c>
      <c r="V20" s="297">
        <v>3.5650343832613798</v>
      </c>
      <c r="W20" s="297">
        <v>3.658904527908954</v>
      </c>
      <c r="DA20" s="122" t="s">
        <v>1458</v>
      </c>
    </row>
    <row r="21" spans="1:105" ht="12" customHeight="1" x14ac:dyDescent="0.25">
      <c r="A21" s="18" t="s">
        <v>70</v>
      </c>
      <c r="B21" s="297">
        <v>26.045763912472012</v>
      </c>
      <c r="C21" s="297">
        <v>18.175532914087949</v>
      </c>
      <c r="D21" s="297">
        <v>23.83904297860218</v>
      </c>
      <c r="E21" s="297">
        <v>20.26686088220988</v>
      </c>
      <c r="F21" s="297">
        <v>21.830456816160829</v>
      </c>
      <c r="G21" s="297">
        <v>23.450651054052511</v>
      </c>
      <c r="H21" s="297">
        <v>22.90800434180035</v>
      </c>
      <c r="I21" s="297">
        <v>20.056796581424919</v>
      </c>
      <c r="J21" s="297">
        <v>15.98033939081362</v>
      </c>
      <c r="K21" s="297">
        <v>13.429395805726809</v>
      </c>
      <c r="L21" s="297">
        <v>11.946891466495011</v>
      </c>
      <c r="M21" s="297">
        <v>5.8822367706164878</v>
      </c>
      <c r="N21" s="297">
        <v>6.1342694614047977</v>
      </c>
      <c r="O21" s="297">
        <v>6.4104574483092982</v>
      </c>
      <c r="P21" s="297">
        <v>3.824137799839527</v>
      </c>
      <c r="Q21" s="297">
        <v>5.7109953878599562</v>
      </c>
      <c r="R21" s="297">
        <v>7.2773434396401724</v>
      </c>
      <c r="S21" s="297">
        <v>9.2269080090385707</v>
      </c>
      <c r="T21" s="297">
        <v>7.2741933126081966</v>
      </c>
      <c r="U21" s="297">
        <v>8.7912125309486697</v>
      </c>
      <c r="V21" s="297">
        <v>8.0152255383790738</v>
      </c>
      <c r="W21" s="297">
        <v>7.6133709512107126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12.483046603597449</v>
      </c>
      <c r="H22" s="297">
        <v>14.89186214061065</v>
      </c>
      <c r="I22" s="297">
        <v>13.924490545958321</v>
      </c>
      <c r="J22" s="297">
        <v>14.395604256426701</v>
      </c>
      <c r="K22" s="297">
        <v>16.631024524310849</v>
      </c>
      <c r="L22" s="297">
        <v>11.45677278832677</v>
      </c>
      <c r="M22" s="297">
        <v>9.2977026958013909</v>
      </c>
      <c r="N22" s="297">
        <v>10.14075180837871</v>
      </c>
      <c r="O22" s="297">
        <v>13.41951495247522</v>
      </c>
      <c r="P22" s="297">
        <v>14.10847442589418</v>
      </c>
      <c r="Q22" s="297">
        <v>11.2213795913742</v>
      </c>
      <c r="R22" s="297">
        <v>15.341750814710959</v>
      </c>
      <c r="S22" s="297">
        <v>17.36540569663654</v>
      </c>
      <c r="T22" s="297">
        <v>16.905925504180651</v>
      </c>
      <c r="U22" s="297">
        <v>16.736556566218301</v>
      </c>
      <c r="V22" s="297">
        <v>11.51750266461104</v>
      </c>
      <c r="W22" s="297">
        <v>10.998549604495199</v>
      </c>
      <c r="DA22" s="122" t="s">
        <v>1460</v>
      </c>
    </row>
    <row r="23" spans="1:105" ht="12" customHeight="1" x14ac:dyDescent="0.25">
      <c r="A23" s="18" t="s">
        <v>162</v>
      </c>
      <c r="B23" s="297">
        <v>9.4609417935840749</v>
      </c>
      <c r="C23" s="297">
        <v>16.884535214181909</v>
      </c>
      <c r="D23" s="297">
        <v>11.943957534257819</v>
      </c>
      <c r="E23" s="297">
        <v>11.04676072249497</v>
      </c>
      <c r="F23" s="297">
        <v>8.9565473808240359</v>
      </c>
      <c r="G23" s="297">
        <v>4.1553192594034476</v>
      </c>
      <c r="H23" s="297">
        <v>5.3549776913664102</v>
      </c>
      <c r="I23" s="297">
        <v>6.416361992130371</v>
      </c>
      <c r="J23" s="297">
        <v>6.7272381414855964</v>
      </c>
      <c r="K23" s="297">
        <v>7.7647476721454556</v>
      </c>
      <c r="L23" s="297">
        <v>11.351322362658269</v>
      </c>
      <c r="M23" s="297">
        <v>12.428997278738301</v>
      </c>
      <c r="N23" s="297">
        <v>13.001212064826831</v>
      </c>
      <c r="O23" s="297">
        <v>11.575302216643809</v>
      </c>
      <c r="P23" s="297">
        <v>13.99147306563891</v>
      </c>
      <c r="Q23" s="297">
        <v>14.24148537958312</v>
      </c>
      <c r="R23" s="297">
        <v>13.96593789659941</v>
      </c>
      <c r="S23" s="297">
        <v>13.635470297762049</v>
      </c>
      <c r="T23" s="297">
        <v>17.893436205710088</v>
      </c>
      <c r="U23" s="297">
        <v>17.749487959205929</v>
      </c>
      <c r="V23" s="297">
        <v>15.086910793488441</v>
      </c>
      <c r="W23" s="297">
        <v>16.999460302048721</v>
      </c>
      <c r="DA23" s="122" t="s">
        <v>1461</v>
      </c>
    </row>
    <row r="24" spans="1:105" ht="12" customHeight="1" x14ac:dyDescent="0.25">
      <c r="A24" s="18" t="s">
        <v>73</v>
      </c>
      <c r="B24" s="297">
        <v>1.0645353498026939</v>
      </c>
      <c r="C24" s="297">
        <v>1.734211815282463</v>
      </c>
      <c r="D24" s="297">
        <v>0.99878881879385939</v>
      </c>
      <c r="E24" s="297">
        <v>0</v>
      </c>
      <c r="F24" s="297">
        <v>0</v>
      </c>
      <c r="G24" s="297">
        <v>0</v>
      </c>
      <c r="H24" s="297">
        <v>0</v>
      </c>
      <c r="I24" s="297">
        <v>0.34013439636806969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12.7066881888022</v>
      </c>
      <c r="W24" s="297">
        <v>0</v>
      </c>
      <c r="DA24" s="122" t="s">
        <v>1462</v>
      </c>
    </row>
    <row r="25" spans="1:105" ht="12" customHeight="1" x14ac:dyDescent="0.25">
      <c r="A25" s="57" t="s">
        <v>1463</v>
      </c>
      <c r="B25" s="263">
        <v>81.61072161356887</v>
      </c>
      <c r="C25" s="263">
        <v>77.107368169833066</v>
      </c>
      <c r="D25" s="263">
        <v>75.271333694907142</v>
      </c>
      <c r="E25" s="263">
        <v>63.084789189747262</v>
      </c>
      <c r="F25" s="263">
        <v>69.457438934786239</v>
      </c>
      <c r="G25" s="263">
        <v>70.273298923204777</v>
      </c>
      <c r="H25" s="263">
        <v>77.909758818040501</v>
      </c>
      <c r="I25" s="263">
        <v>74.90719986974679</v>
      </c>
      <c r="J25" s="263">
        <v>75.036665364072817</v>
      </c>
      <c r="K25" s="263">
        <v>57.800137495036992</v>
      </c>
      <c r="L25" s="263">
        <v>57.807513091500113</v>
      </c>
      <c r="M25" s="263">
        <v>49.293746826583927</v>
      </c>
      <c r="N25" s="263">
        <v>53.677080089076632</v>
      </c>
      <c r="O25" s="263">
        <v>69.398392984316729</v>
      </c>
      <c r="P25" s="263">
        <v>69.106106474172933</v>
      </c>
      <c r="Q25" s="263">
        <v>70.686224693875516</v>
      </c>
      <c r="R25" s="263">
        <v>76.857563617692477</v>
      </c>
      <c r="S25" s="263">
        <v>84.713774114493518</v>
      </c>
      <c r="T25" s="263">
        <v>83.449743704223209</v>
      </c>
      <c r="U25" s="263">
        <v>76.272199003190096</v>
      </c>
      <c r="V25" s="263">
        <v>69.280845006925702</v>
      </c>
      <c r="W25" s="263">
        <v>62.840990640778323</v>
      </c>
      <c r="DA25" s="70" t="s">
        <v>1464</v>
      </c>
    </row>
    <row r="26" spans="1:105" ht="12" customHeight="1" x14ac:dyDescent="0.25">
      <c r="A26" s="18" t="s">
        <v>30</v>
      </c>
      <c r="B26" s="232">
        <v>37.780190150541671</v>
      </c>
      <c r="C26" s="232">
        <v>36.611101831135016</v>
      </c>
      <c r="D26" s="232">
        <v>33.918742361852317</v>
      </c>
      <c r="E26" s="232">
        <v>26.97001623232094</v>
      </c>
      <c r="F26" s="232">
        <v>34.70940401276048</v>
      </c>
      <c r="G26" s="232">
        <v>32.020491334868026</v>
      </c>
      <c r="H26" s="232">
        <v>36.393470401383929</v>
      </c>
      <c r="I26" s="232">
        <v>34.491915467227876</v>
      </c>
      <c r="J26" s="232">
        <v>38.71112829506427</v>
      </c>
      <c r="K26" s="232">
        <v>23.274556943667829</v>
      </c>
      <c r="L26" s="232">
        <v>24.861885084582941</v>
      </c>
      <c r="M26" s="232">
        <v>23.8527131147498</v>
      </c>
      <c r="N26" s="232">
        <v>26.3831255890146</v>
      </c>
      <c r="O26" s="232">
        <v>36.995940248474653</v>
      </c>
      <c r="P26" s="232">
        <v>37.12078322773479</v>
      </c>
      <c r="Q26" s="232">
        <v>40.242974680664879</v>
      </c>
      <c r="R26" s="232">
        <v>40.239106812567243</v>
      </c>
      <c r="S26" s="232">
        <v>44.084685424618669</v>
      </c>
      <c r="T26" s="232">
        <v>41.980134916332339</v>
      </c>
      <c r="U26" s="232">
        <v>34.866575177356857</v>
      </c>
      <c r="V26" s="232">
        <v>27.157017830641731</v>
      </c>
      <c r="W26" s="232">
        <v>28.235047728048642</v>
      </c>
      <c r="DA26" s="71" t="s">
        <v>1465</v>
      </c>
    </row>
    <row r="27" spans="1:105" ht="12" customHeight="1" x14ac:dyDescent="0.25">
      <c r="A27" s="18" t="s">
        <v>33</v>
      </c>
      <c r="B27" s="297">
        <v>9.2214404675636654</v>
      </c>
      <c r="C27" s="297">
        <v>6.5981718420744064</v>
      </c>
      <c r="D27" s="297">
        <v>7.1807172663194194</v>
      </c>
      <c r="E27" s="297">
        <v>6.4768849251236071</v>
      </c>
      <c r="F27" s="297">
        <v>5.6518374916718157</v>
      </c>
      <c r="G27" s="297">
        <v>4.5712756265803787</v>
      </c>
      <c r="H27" s="297">
        <v>5.3203643492833077</v>
      </c>
      <c r="I27" s="297">
        <v>5.698418376970241</v>
      </c>
      <c r="J27" s="297">
        <v>4.7137739615047218</v>
      </c>
      <c r="K27" s="297">
        <v>3.219167596487909</v>
      </c>
      <c r="L27" s="297">
        <v>3.369502104515167</v>
      </c>
      <c r="M27" s="297">
        <v>2.5198555118083288</v>
      </c>
      <c r="N27" s="297">
        <v>3.003226063198956</v>
      </c>
      <c r="O27" s="297">
        <v>4.9385606032025358</v>
      </c>
      <c r="P27" s="297">
        <v>4.9787395300496833</v>
      </c>
      <c r="Q27" s="297">
        <v>4.5705959732350951</v>
      </c>
      <c r="R27" s="297">
        <v>5.6983476380176263</v>
      </c>
      <c r="S27" s="297">
        <v>6.5666625979877189</v>
      </c>
      <c r="T27" s="297">
        <v>6.0091931539700267</v>
      </c>
      <c r="U27" s="297">
        <v>5.6333784628454229</v>
      </c>
      <c r="V27" s="297">
        <v>4.0347195480879847</v>
      </c>
      <c r="W27" s="297">
        <v>5.2145082852642757</v>
      </c>
      <c r="DA27" s="122" t="s">
        <v>1466</v>
      </c>
    </row>
    <row r="28" spans="1:105" ht="12" customHeight="1" x14ac:dyDescent="0.25">
      <c r="A28" s="18" t="s">
        <v>160</v>
      </c>
      <c r="B28" s="297">
        <v>7.2377278851012017</v>
      </c>
      <c r="C28" s="297">
        <v>6.3598002620627607</v>
      </c>
      <c r="D28" s="297">
        <v>6.6429283000928354</v>
      </c>
      <c r="E28" s="297">
        <v>6.2015352453208132</v>
      </c>
      <c r="F28" s="297">
        <v>6.0539859377548417</v>
      </c>
      <c r="G28" s="297">
        <v>3.677326277346364</v>
      </c>
      <c r="H28" s="297">
        <v>3.8971320179759128</v>
      </c>
      <c r="I28" s="297">
        <v>4.2270977614252647</v>
      </c>
      <c r="J28" s="297">
        <v>3.8422745156939411</v>
      </c>
      <c r="K28" s="297">
        <v>2.99656132811096</v>
      </c>
      <c r="L28" s="297">
        <v>3.5641194421938232</v>
      </c>
      <c r="M28" s="297">
        <v>2.2575580732586911</v>
      </c>
      <c r="N28" s="297">
        <v>2.3792376049997581</v>
      </c>
      <c r="O28" s="297">
        <v>3.9589426062803472</v>
      </c>
      <c r="P28" s="297">
        <v>3.113335763941659</v>
      </c>
      <c r="Q28" s="297">
        <v>2.540904096635249</v>
      </c>
      <c r="R28" s="297">
        <v>3.5384242557741561</v>
      </c>
      <c r="S28" s="297">
        <v>3.954361632124781</v>
      </c>
      <c r="T28" s="297">
        <v>3.9709031477118</v>
      </c>
      <c r="U28" s="297">
        <v>3.3818346711224798</v>
      </c>
      <c r="V28" s="297">
        <v>2.6682127209227251</v>
      </c>
      <c r="W28" s="297">
        <v>2.7384688495142191</v>
      </c>
      <c r="DA28" s="122" t="s">
        <v>1467</v>
      </c>
    </row>
    <row r="29" spans="1:105" ht="12" customHeight="1" x14ac:dyDescent="0.25">
      <c r="A29" s="18" t="s">
        <v>70</v>
      </c>
      <c r="B29" s="297">
        <v>19.493679759080351</v>
      </c>
      <c r="C29" s="297">
        <v>13.603287631283269</v>
      </c>
      <c r="D29" s="297">
        <v>17.842082541694889</v>
      </c>
      <c r="E29" s="297">
        <v>15.168520189590209</v>
      </c>
      <c r="F29" s="297">
        <v>16.33877722299766</v>
      </c>
      <c r="G29" s="297">
        <v>17.551394665400409</v>
      </c>
      <c r="H29" s="297">
        <v>17.145256405585489</v>
      </c>
      <c r="I29" s="297">
        <v>15.01129975934758</v>
      </c>
      <c r="J29" s="297">
        <v>11.96031798386872</v>
      </c>
      <c r="K29" s="297">
        <v>10.051090921138931</v>
      </c>
      <c r="L29" s="297">
        <v>8.9415260441957951</v>
      </c>
      <c r="M29" s="297">
        <v>4.4024986273709086</v>
      </c>
      <c r="N29" s="297">
        <v>4.5911298604404056</v>
      </c>
      <c r="O29" s="297">
        <v>4.7978398724068194</v>
      </c>
      <c r="P29" s="297">
        <v>2.8621359648034459</v>
      </c>
      <c r="Q29" s="297">
        <v>4.2743348043332796</v>
      </c>
      <c r="R29" s="297">
        <v>5.4466516315637454</v>
      </c>
      <c r="S29" s="297">
        <v>6.9057828558663461</v>
      </c>
      <c r="T29" s="297">
        <v>5.4442939519131039</v>
      </c>
      <c r="U29" s="297">
        <v>6.5796911293611791</v>
      </c>
      <c r="V29" s="297">
        <v>5.9989117757128092</v>
      </c>
      <c r="W29" s="297">
        <v>5.6981479102987329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9.3428057524425547</v>
      </c>
      <c r="H30" s="297">
        <v>11.14565856317342</v>
      </c>
      <c r="I30" s="297">
        <v>10.42163940452806</v>
      </c>
      <c r="J30" s="297">
        <v>10.77423953685074</v>
      </c>
      <c r="K30" s="297">
        <v>12.44731647080178</v>
      </c>
      <c r="L30" s="297">
        <v>8.5747018424460322</v>
      </c>
      <c r="M30" s="297">
        <v>6.958768399198326</v>
      </c>
      <c r="N30" s="297">
        <v>7.589739695605175</v>
      </c>
      <c r="O30" s="297">
        <v>10.043695699801569</v>
      </c>
      <c r="P30" s="297">
        <v>10.559340216389661</v>
      </c>
      <c r="Q30" s="297">
        <v>8.3985242646149523</v>
      </c>
      <c r="R30" s="297">
        <v>11.482373038879359</v>
      </c>
      <c r="S30" s="297">
        <v>12.996956383170019</v>
      </c>
      <c r="T30" s="297">
        <v>12.653063235805391</v>
      </c>
      <c r="U30" s="297">
        <v>12.5263008245024</v>
      </c>
      <c r="V30" s="297">
        <v>8.6201544835769468</v>
      </c>
      <c r="W30" s="297">
        <v>8.2317494900475072</v>
      </c>
      <c r="DA30" s="122" t="s">
        <v>1469</v>
      </c>
    </row>
    <row r="31" spans="1:105" ht="12" customHeight="1" x14ac:dyDescent="0.25">
      <c r="A31" s="18" t="s">
        <v>162</v>
      </c>
      <c r="B31" s="297">
        <v>7.0809429956905072</v>
      </c>
      <c r="C31" s="297">
        <v>12.6370538968361</v>
      </c>
      <c r="D31" s="297">
        <v>8.939330173279556</v>
      </c>
      <c r="E31" s="297">
        <v>8.2678325973916831</v>
      </c>
      <c r="F31" s="297">
        <v>6.7034342696014493</v>
      </c>
      <c r="G31" s="297">
        <v>3.110005266567041</v>
      </c>
      <c r="H31" s="297">
        <v>4.0078770806384352</v>
      </c>
      <c r="I31" s="297">
        <v>4.8022590665129412</v>
      </c>
      <c r="J31" s="297">
        <v>5.0349310710904271</v>
      </c>
      <c r="K31" s="297">
        <v>5.811444234829592</v>
      </c>
      <c r="L31" s="297">
        <v>8.4957785735663585</v>
      </c>
      <c r="M31" s="297">
        <v>9.302353100197859</v>
      </c>
      <c r="N31" s="297">
        <v>9.7306212758177342</v>
      </c>
      <c r="O31" s="297">
        <v>8.6634139541507977</v>
      </c>
      <c r="P31" s="297">
        <v>10.47177177125371</v>
      </c>
      <c r="Q31" s="297">
        <v>10.658890874392069</v>
      </c>
      <c r="R31" s="297">
        <v>10.45266024089036</v>
      </c>
      <c r="S31" s="297">
        <v>10.205325220725991</v>
      </c>
      <c r="T31" s="297">
        <v>13.392155298490559</v>
      </c>
      <c r="U31" s="297">
        <v>13.284418738001751</v>
      </c>
      <c r="V31" s="297">
        <v>11.291640688689769</v>
      </c>
      <c r="W31" s="297">
        <v>12.72306837760495</v>
      </c>
      <c r="DA31" s="122" t="s">
        <v>1470</v>
      </c>
    </row>
    <row r="32" spans="1:105" ht="12" customHeight="1" x14ac:dyDescent="0.25">
      <c r="A32" s="18" t="s">
        <v>73</v>
      </c>
      <c r="B32" s="297">
        <v>0.79674035559146505</v>
      </c>
      <c r="C32" s="297">
        <v>1.2979527064415131</v>
      </c>
      <c r="D32" s="297">
        <v>0.74753305166812134</v>
      </c>
      <c r="E32" s="297">
        <v>0</v>
      </c>
      <c r="F32" s="297">
        <v>0</v>
      </c>
      <c r="G32" s="297">
        <v>0</v>
      </c>
      <c r="H32" s="297">
        <v>0</v>
      </c>
      <c r="I32" s="297">
        <v>0.25457003373482362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9.5101879592937433</v>
      </c>
      <c r="W32" s="297">
        <v>0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16.538025701424779</v>
      </c>
      <c r="C33" s="263">
        <f t="shared" si="0"/>
        <v>19.295003287133405</v>
      </c>
      <c r="D33" s="263">
        <f t="shared" si="0"/>
        <v>15.587610401273839</v>
      </c>
      <c r="E33" s="263">
        <f t="shared" si="0"/>
        <v>14.010666327662111</v>
      </c>
      <c r="F33" s="263">
        <f t="shared" si="0"/>
        <v>15.076670901352934</v>
      </c>
      <c r="G33" s="263">
        <f t="shared" si="0"/>
        <v>13.752557449696919</v>
      </c>
      <c r="H33" s="263">
        <f t="shared" si="0"/>
        <v>14.973856686833418</v>
      </c>
      <c r="I33" s="263">
        <f t="shared" si="0"/>
        <v>15.555358748331122</v>
      </c>
      <c r="J33" s="263">
        <f t="shared" si="0"/>
        <v>17.089845261842846</v>
      </c>
      <c r="K33" s="263">
        <f t="shared" si="0"/>
        <v>11.101062228122915</v>
      </c>
      <c r="L33" s="263">
        <f t="shared" si="0"/>
        <v>11.379285724151048</v>
      </c>
      <c r="M33" s="263">
        <f t="shared" si="0"/>
        <v>8.9373903009670812</v>
      </c>
      <c r="N33" s="263">
        <f t="shared" si="0"/>
        <v>9.9704545979297841</v>
      </c>
      <c r="O33" s="263">
        <f t="shared" si="0"/>
        <v>16.716834571067395</v>
      </c>
      <c r="P33" s="263">
        <f t="shared" si="0"/>
        <v>17.896626931670696</v>
      </c>
      <c r="Q33" s="263">
        <f t="shared" si="0"/>
        <v>16.028903383436241</v>
      </c>
      <c r="R33" s="263">
        <f t="shared" si="0"/>
        <v>19.575904995269141</v>
      </c>
      <c r="S33" s="263">
        <f t="shared" si="0"/>
        <v>22.238925839798689</v>
      </c>
      <c r="T33" s="263">
        <f t="shared" si="0"/>
        <v>20.470826699806651</v>
      </c>
      <c r="U33" s="263">
        <f t="shared" si="0"/>
        <v>19.322388654481632</v>
      </c>
      <c r="V33" s="263">
        <f t="shared" si="0"/>
        <v>18.774718341034507</v>
      </c>
      <c r="W33" s="263">
        <f t="shared" si="0"/>
        <v>18.967896935242614</v>
      </c>
      <c r="DA33" s="70"/>
    </row>
    <row r="34" spans="1:105" ht="12" customHeight="1" x14ac:dyDescent="0.25">
      <c r="A34" s="60" t="s">
        <v>1473</v>
      </c>
      <c r="B34" s="264">
        <v>12.263288217542289</v>
      </c>
      <c r="C34" s="264">
        <v>15.256149684541191</v>
      </c>
      <c r="D34" s="264">
        <v>11.64492756198929</v>
      </c>
      <c r="E34" s="264">
        <v>10.706309894090261</v>
      </c>
      <c r="F34" s="264">
        <v>11.438517581806201</v>
      </c>
      <c r="G34" s="264">
        <v>10.0716697050019</v>
      </c>
      <c r="H34" s="264">
        <v>10.892974177832921</v>
      </c>
      <c r="I34" s="264">
        <v>11.63174909551995</v>
      </c>
      <c r="J34" s="264">
        <v>13.15945425738421</v>
      </c>
      <c r="K34" s="264">
        <v>8.073513770782526</v>
      </c>
      <c r="L34" s="264">
        <v>8.3513509359702542</v>
      </c>
      <c r="M34" s="264">
        <v>6.3554032395320421</v>
      </c>
      <c r="N34" s="264">
        <v>7.1588702650694263</v>
      </c>
      <c r="O34" s="264">
        <v>13.081774055171371</v>
      </c>
      <c r="P34" s="264">
        <v>14.27687626815977</v>
      </c>
      <c r="Q34" s="264">
        <v>12.326386749361889</v>
      </c>
      <c r="R34" s="264">
        <v>15.55013605681868</v>
      </c>
      <c r="S34" s="264">
        <v>17.801651686984791</v>
      </c>
      <c r="T34" s="264">
        <v>16.099761962480279</v>
      </c>
      <c r="U34" s="264">
        <v>15.32728088419484</v>
      </c>
      <c r="V34" s="264">
        <v>13.235539470975541</v>
      </c>
      <c r="W34" s="264">
        <v>13.91544299777</v>
      </c>
      <c r="DA34" s="72" t="s">
        <v>1474</v>
      </c>
    </row>
    <row r="35" spans="1:105" ht="12" customHeight="1" x14ac:dyDescent="0.25">
      <c r="A35" s="60" t="s">
        <v>1475</v>
      </c>
      <c r="B35" s="264">
        <v>4.2747374838824914</v>
      </c>
      <c r="C35" s="264">
        <v>4.0388536025922157</v>
      </c>
      <c r="D35" s="264">
        <v>3.942682839284549</v>
      </c>
      <c r="E35" s="264">
        <v>3.3043564335718512</v>
      </c>
      <c r="F35" s="264">
        <v>3.638153319546733</v>
      </c>
      <c r="G35" s="264">
        <v>3.6808877446950188</v>
      </c>
      <c r="H35" s="264">
        <v>4.0808825090004976</v>
      </c>
      <c r="I35" s="264">
        <v>3.9236096528111708</v>
      </c>
      <c r="J35" s="264">
        <v>3.9303910044586359</v>
      </c>
      <c r="K35" s="264">
        <v>3.027548457340389</v>
      </c>
      <c r="L35" s="264">
        <v>3.0279347881807941</v>
      </c>
      <c r="M35" s="264">
        <v>2.58198706143504</v>
      </c>
      <c r="N35" s="264">
        <v>2.8115843328603569</v>
      </c>
      <c r="O35" s="264">
        <v>3.635060515896023</v>
      </c>
      <c r="P35" s="264">
        <v>3.6197506635109278</v>
      </c>
      <c r="Q35" s="264">
        <v>3.7025166340743501</v>
      </c>
      <c r="R35" s="264">
        <v>4.0257689384504598</v>
      </c>
      <c r="S35" s="264">
        <v>4.437274152813897</v>
      </c>
      <c r="T35" s="264">
        <v>4.3710647373263711</v>
      </c>
      <c r="U35" s="264">
        <v>3.995107770286793</v>
      </c>
      <c r="V35" s="264">
        <v>5.5391788700589686</v>
      </c>
      <c r="W35" s="264">
        <v>5.0524539374726123</v>
      </c>
      <c r="DA35" s="72" t="s">
        <v>1476</v>
      </c>
    </row>
    <row r="36" spans="1:105" ht="12" customHeight="1" x14ac:dyDescent="0.25">
      <c r="A36" s="64" t="s">
        <v>30</v>
      </c>
      <c r="B36" s="231">
        <v>1.978911493387371</v>
      </c>
      <c r="C36" s="231">
        <v>1.9176751072590821</v>
      </c>
      <c r="D36" s="231">
        <v>1.7766503777152709</v>
      </c>
      <c r="E36" s="231">
        <v>1.412678837409681</v>
      </c>
      <c r="F36" s="231">
        <v>1.8180649238604389</v>
      </c>
      <c r="G36" s="231">
        <v>1.67722073589332</v>
      </c>
      <c r="H36" s="231">
        <v>1.9062756586078</v>
      </c>
      <c r="I36" s="231">
        <v>1.8066729594282951</v>
      </c>
      <c r="J36" s="231">
        <v>2.0276736670685449</v>
      </c>
      <c r="K36" s="231">
        <v>1.2191121340521549</v>
      </c>
      <c r="L36" s="231">
        <v>1.3022557574515501</v>
      </c>
      <c r="M36" s="231">
        <v>1.2493957267860201</v>
      </c>
      <c r="N36" s="231">
        <v>1.381937736457763</v>
      </c>
      <c r="O36" s="231">
        <v>1.9378327921234471</v>
      </c>
      <c r="P36" s="231">
        <v>1.944372018250742</v>
      </c>
      <c r="Q36" s="231">
        <v>2.10791117795692</v>
      </c>
      <c r="R36" s="231">
        <v>2.1077085805479898</v>
      </c>
      <c r="S36" s="231">
        <v>2.3091384749923969</v>
      </c>
      <c r="T36" s="231">
        <v>2.1989029475197461</v>
      </c>
      <c r="U36" s="231">
        <v>1.8262974876143401</v>
      </c>
      <c r="V36" s="231">
        <v>0.91570642803515445</v>
      </c>
      <c r="W36" s="231">
        <v>0.94642260709045956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0.48301542300700973</v>
      </c>
      <c r="C38" s="231">
        <v>0.34560964467349969</v>
      </c>
      <c r="D38" s="231">
        <v>0.37612314476085029</v>
      </c>
      <c r="E38" s="231">
        <v>0.33925668369063888</v>
      </c>
      <c r="F38" s="231">
        <v>0.29604102378681779</v>
      </c>
      <c r="G38" s="231">
        <v>0.23944161849994741</v>
      </c>
      <c r="H38" s="231">
        <v>0.27867859102488413</v>
      </c>
      <c r="I38" s="231">
        <v>0.29848091222893269</v>
      </c>
      <c r="J38" s="231">
        <v>0.24690562520946099</v>
      </c>
      <c r="K38" s="231">
        <v>0.16861873194512719</v>
      </c>
      <c r="L38" s="231">
        <v>0.17649319431819741</v>
      </c>
      <c r="M38" s="231">
        <v>0.1319890401324918</v>
      </c>
      <c r="N38" s="231">
        <v>0.15730779940554929</v>
      </c>
      <c r="O38" s="231">
        <v>0.25867986104689961</v>
      </c>
      <c r="P38" s="231">
        <v>0.26078441742454</v>
      </c>
      <c r="Q38" s="231">
        <v>0.23940601852516849</v>
      </c>
      <c r="R38" s="231">
        <v>0.29847720695043101</v>
      </c>
      <c r="S38" s="231">
        <v>0.34395920286728771</v>
      </c>
      <c r="T38" s="231">
        <v>0.31475917275671778</v>
      </c>
      <c r="U38" s="231">
        <v>0.29507414712061342</v>
      </c>
      <c r="V38" s="231">
        <v>0.1360465515228465</v>
      </c>
      <c r="W38" s="231">
        <v>0.17478732721007839</v>
      </c>
      <c r="DA38" s="73" t="s">
        <v>1479</v>
      </c>
    </row>
    <row r="39" spans="1:105" ht="12" customHeight="1" x14ac:dyDescent="0.25">
      <c r="A39" s="64" t="s">
        <v>160</v>
      </c>
      <c r="B39" s="231">
        <v>0.37910933853867018</v>
      </c>
      <c r="C39" s="231">
        <v>0.33312383511292543</v>
      </c>
      <c r="D39" s="231">
        <v>0.34795397033261011</v>
      </c>
      <c r="E39" s="231">
        <v>0.32483397581407553</v>
      </c>
      <c r="F39" s="231">
        <v>0.31710540114517682</v>
      </c>
      <c r="G39" s="231">
        <v>0.1926169033607095</v>
      </c>
      <c r="H39" s="231">
        <v>0.2041302415602024</v>
      </c>
      <c r="I39" s="231">
        <v>0.22141371735887219</v>
      </c>
      <c r="J39" s="231">
        <v>0.20125682717738039</v>
      </c>
      <c r="K39" s="231">
        <v>0.1569587032042474</v>
      </c>
      <c r="L39" s="231">
        <v>0.18668717388288791</v>
      </c>
      <c r="M39" s="231">
        <v>0.118250003516645</v>
      </c>
      <c r="N39" s="231">
        <v>0.12462352950772421</v>
      </c>
      <c r="O39" s="231">
        <v>0.20736785585280609</v>
      </c>
      <c r="P39" s="231">
        <v>0.16307530220172189</v>
      </c>
      <c r="Q39" s="231">
        <v>0.13309155672300019</v>
      </c>
      <c r="R39" s="231">
        <v>0.18534127012941301</v>
      </c>
      <c r="S39" s="231">
        <v>0.20712790622917429</v>
      </c>
      <c r="T39" s="231">
        <v>0.2079943443064515</v>
      </c>
      <c r="U39" s="231">
        <v>0.17713916930416029</v>
      </c>
      <c r="V39" s="231">
        <v>8.9969360964122197E-2</v>
      </c>
      <c r="W39" s="231">
        <v>9.1791905328306597E-2</v>
      </c>
      <c r="DA39" s="73" t="s">
        <v>1480</v>
      </c>
    </row>
    <row r="40" spans="1:105" ht="12" customHeight="1" x14ac:dyDescent="0.25">
      <c r="A40" s="64" t="s">
        <v>70</v>
      </c>
      <c r="B40" s="231">
        <v>1.021071274917968</v>
      </c>
      <c r="C40" s="231">
        <v>0.71253485316337872</v>
      </c>
      <c r="D40" s="231">
        <v>0.93456126258326777</v>
      </c>
      <c r="E40" s="231">
        <v>0.79452111864048136</v>
      </c>
      <c r="F40" s="231">
        <v>0.85581872154823668</v>
      </c>
      <c r="G40" s="231">
        <v>0.91933514601012856</v>
      </c>
      <c r="H40" s="231">
        <v>0.8980617837785051</v>
      </c>
      <c r="I40" s="231">
        <v>0.78628597437141501</v>
      </c>
      <c r="J40" s="231">
        <v>0.62647674954876142</v>
      </c>
      <c r="K40" s="231">
        <v>0.52647218729358625</v>
      </c>
      <c r="L40" s="231">
        <v>0.4683536156587576</v>
      </c>
      <c r="M40" s="231">
        <v>0.23060114569596751</v>
      </c>
      <c r="N40" s="231">
        <v>0.240481575456793</v>
      </c>
      <c r="O40" s="231">
        <v>0.25130896454214707</v>
      </c>
      <c r="P40" s="231">
        <v>0.1499175555712676</v>
      </c>
      <c r="Q40" s="231">
        <v>0.22388797507837621</v>
      </c>
      <c r="R40" s="231">
        <v>0.28529346917604209</v>
      </c>
      <c r="S40" s="231">
        <v>0.36172218852941468</v>
      </c>
      <c r="T40" s="231">
        <v>0.28516997484370071</v>
      </c>
      <c r="U40" s="231">
        <v>0.34464163221383581</v>
      </c>
      <c r="V40" s="231">
        <v>0.2022770728543648</v>
      </c>
      <c r="W40" s="231">
        <v>0.19099865007469891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0.48937248887110568</v>
      </c>
      <c r="H41" s="231">
        <v>0.58380520966538896</v>
      </c>
      <c r="I41" s="231">
        <v>0.54588137104078627</v>
      </c>
      <c r="J41" s="231">
        <v>0.56435042722189321</v>
      </c>
      <c r="K41" s="231">
        <v>0.65198553865791997</v>
      </c>
      <c r="L41" s="231">
        <v>0.44913950831830413</v>
      </c>
      <c r="M41" s="231">
        <v>0.36449755043906162</v>
      </c>
      <c r="N41" s="231">
        <v>0.39754757865442097</v>
      </c>
      <c r="O41" s="231">
        <v>0.52608482850999327</v>
      </c>
      <c r="P41" s="231">
        <v>0.55309408538012317</v>
      </c>
      <c r="Q41" s="231">
        <v>0.43991139611828972</v>
      </c>
      <c r="R41" s="231">
        <v>0.6014421814039983</v>
      </c>
      <c r="S41" s="231">
        <v>0.68077546098165276</v>
      </c>
      <c r="T41" s="231">
        <v>0.66276247324640569</v>
      </c>
      <c r="U41" s="231">
        <v>0.6561227080240114</v>
      </c>
      <c r="V41" s="231">
        <v>0.29066265377493178</v>
      </c>
      <c r="W41" s="231">
        <v>0.2759235220115121</v>
      </c>
      <c r="DA41" s="73" t="s">
        <v>1482</v>
      </c>
    </row>
    <row r="42" spans="1:105" ht="12" customHeight="1" x14ac:dyDescent="0.25">
      <c r="A42" s="64" t="s">
        <v>162</v>
      </c>
      <c r="B42" s="231">
        <v>0.37089700772699369</v>
      </c>
      <c r="C42" s="231">
        <v>0.66192391037095044</v>
      </c>
      <c r="D42" s="231">
        <v>0.46823859680425128</v>
      </c>
      <c r="E42" s="231">
        <v>0.43306581801697419</v>
      </c>
      <c r="F42" s="231">
        <v>0.35112324920606292</v>
      </c>
      <c r="G42" s="231">
        <v>0.16290085205980709</v>
      </c>
      <c r="H42" s="231">
        <v>0.20993102436371691</v>
      </c>
      <c r="I42" s="231">
        <v>0.25154044019045008</v>
      </c>
      <c r="J42" s="231">
        <v>0.26372770823259539</v>
      </c>
      <c r="K42" s="231">
        <v>0.30440116218735258</v>
      </c>
      <c r="L42" s="231">
        <v>0.44500553855109659</v>
      </c>
      <c r="M42" s="231">
        <v>0.48725359486485392</v>
      </c>
      <c r="N42" s="231">
        <v>0.5096861133781061</v>
      </c>
      <c r="O42" s="231">
        <v>0.45378621382073009</v>
      </c>
      <c r="P42" s="231">
        <v>0.54850728468253329</v>
      </c>
      <c r="Q42" s="231">
        <v>0.55830850967259638</v>
      </c>
      <c r="R42" s="231">
        <v>0.54750623024258549</v>
      </c>
      <c r="S42" s="231">
        <v>0.53455091921397091</v>
      </c>
      <c r="T42" s="231">
        <v>0.7014758246533489</v>
      </c>
      <c r="U42" s="231">
        <v>0.6958326260098322</v>
      </c>
      <c r="V42" s="231">
        <v>0.38074239322514669</v>
      </c>
      <c r="W42" s="231">
        <v>0.42646995535839521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4.1732946304477117E-2</v>
      </c>
      <c r="C44" s="231">
        <v>6.7986252012379789E-2</v>
      </c>
      <c r="D44" s="231">
        <v>3.9155487088298059E-2</v>
      </c>
      <c r="E44" s="231">
        <v>0</v>
      </c>
      <c r="F44" s="231">
        <v>0</v>
      </c>
      <c r="G44" s="231">
        <v>0</v>
      </c>
      <c r="H44" s="231">
        <v>0</v>
      </c>
      <c r="I44" s="231">
        <v>1.333427819242012E-2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0.32067365792726388</v>
      </c>
      <c r="W44" s="231">
        <v>0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3.2031007517551382</v>
      </c>
      <c r="W45" s="327">
        <v>2.9460599703991619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190.84233229744979</v>
      </c>
      <c r="C48" s="225">
        <v>203.94486337258331</v>
      </c>
      <c r="D48" s="225">
        <v>208.75529224110929</v>
      </c>
      <c r="E48" s="225">
        <v>196.05614067433231</v>
      </c>
      <c r="F48" s="225">
        <v>197.55144691147089</v>
      </c>
      <c r="G48" s="225">
        <v>201.4594353164417</v>
      </c>
      <c r="H48" s="225">
        <v>188.60663951454549</v>
      </c>
      <c r="I48" s="225">
        <v>196.5751501919506</v>
      </c>
      <c r="J48" s="225">
        <v>205.24359579045</v>
      </c>
      <c r="K48" s="225">
        <v>213.19348646606451</v>
      </c>
      <c r="L48" s="225">
        <v>226.46161992974899</v>
      </c>
      <c r="M48" s="225">
        <v>261.78998532125559</v>
      </c>
      <c r="N48" s="225">
        <v>243.45834309208959</v>
      </c>
      <c r="O48" s="225">
        <v>86.602006020784131</v>
      </c>
      <c r="P48" s="225">
        <v>79.334144298611037</v>
      </c>
      <c r="Q48" s="225">
        <v>113.00319321436039</v>
      </c>
      <c r="R48" s="225">
        <v>57.908668584449998</v>
      </c>
      <c r="S48" s="225">
        <v>48.786977580662843</v>
      </c>
      <c r="T48" s="225">
        <v>67.216692468008162</v>
      </c>
      <c r="U48" s="225">
        <v>46.322133771338997</v>
      </c>
      <c r="V48" s="225">
        <v>64.792694560635056</v>
      </c>
      <c r="W48" s="225">
        <v>63.798158597934552</v>
      </c>
      <c r="DA48" s="89" t="s">
        <v>1487</v>
      </c>
    </row>
    <row r="49" spans="1:105" ht="12" customHeight="1" x14ac:dyDescent="0.25">
      <c r="A49" s="55" t="s">
        <v>92</v>
      </c>
      <c r="B49" s="261">
        <v>1.3732155877460961</v>
      </c>
      <c r="C49" s="261">
        <v>1.4674955082159959</v>
      </c>
      <c r="D49" s="261">
        <v>1.502109190759523</v>
      </c>
      <c r="E49" s="261">
        <v>1.410731807803062</v>
      </c>
      <c r="F49" s="261">
        <v>1.421491358939176</v>
      </c>
      <c r="G49" s="261">
        <v>1.4496114857990401</v>
      </c>
      <c r="H49" s="261">
        <v>1.357128548031467</v>
      </c>
      <c r="I49" s="261">
        <v>1.414466366856058</v>
      </c>
      <c r="J49" s="261">
        <v>1.476840602561895</v>
      </c>
      <c r="K49" s="261">
        <v>1.5340444402285029</v>
      </c>
      <c r="L49" s="261">
        <v>1.629515961003251</v>
      </c>
      <c r="M49" s="261">
        <v>1.883722988664233</v>
      </c>
      <c r="N49" s="261">
        <v>1.751816736235664</v>
      </c>
      <c r="O49" s="261">
        <v>0.62314908420026649</v>
      </c>
      <c r="P49" s="261">
        <v>0.57085282012553051</v>
      </c>
      <c r="Q49" s="261">
        <v>0.81312015274033378</v>
      </c>
      <c r="R49" s="261">
        <v>0.41668473345752038</v>
      </c>
      <c r="S49" s="261">
        <v>0.35104914767205581</v>
      </c>
      <c r="T49" s="261">
        <v>0.48366108683855519</v>
      </c>
      <c r="U49" s="261">
        <v>0.33331324023700382</v>
      </c>
      <c r="V49" s="261">
        <v>0.46621908814259971</v>
      </c>
      <c r="W49" s="261">
        <v>0.45906285466904651</v>
      </c>
      <c r="DA49" s="67" t="s">
        <v>1488</v>
      </c>
    </row>
    <row r="50" spans="1:105" ht="12" customHeight="1" x14ac:dyDescent="0.25">
      <c r="A50" s="202" t="s">
        <v>93</v>
      </c>
      <c r="B50" s="226">
        <v>1.53750985106255</v>
      </c>
      <c r="C50" s="226">
        <v>1.643069610049692</v>
      </c>
      <c r="D50" s="226">
        <v>1.681824542900094</v>
      </c>
      <c r="E50" s="226">
        <v>1.579514586827959</v>
      </c>
      <c r="F50" s="226">
        <v>1.5915614322121849</v>
      </c>
      <c r="G50" s="226">
        <v>1.6230459073710579</v>
      </c>
      <c r="H50" s="226">
        <v>1.5194981256959059</v>
      </c>
      <c r="I50" s="226">
        <v>1.5836959560059629</v>
      </c>
      <c r="J50" s="226">
        <v>1.6535327702003211</v>
      </c>
      <c r="K50" s="226">
        <v>1.717580589578305</v>
      </c>
      <c r="L50" s="226">
        <v>1.824474514317411</v>
      </c>
      <c r="M50" s="226">
        <v>2.109095379916234</v>
      </c>
      <c r="N50" s="226">
        <v>1.9614075992535169</v>
      </c>
      <c r="O50" s="226">
        <v>0.6977038887324849</v>
      </c>
      <c r="P50" s="226">
        <v>0.63915079488023085</v>
      </c>
      <c r="Q50" s="226">
        <v>0.91040347640366537</v>
      </c>
      <c r="R50" s="226">
        <v>0.46653772954168221</v>
      </c>
      <c r="S50" s="226">
        <v>0.39304937081204638</v>
      </c>
      <c r="T50" s="226">
        <v>0.54152726798743123</v>
      </c>
      <c r="U50" s="226">
        <v>0.37319150388840938</v>
      </c>
      <c r="V50" s="226">
        <v>0.52199847363310281</v>
      </c>
      <c r="W50" s="226">
        <v>0.5139860540536314</v>
      </c>
      <c r="DA50" s="174" t="s">
        <v>1489</v>
      </c>
    </row>
    <row r="51" spans="1:105" ht="12" customHeight="1" x14ac:dyDescent="0.25">
      <c r="A51" s="202" t="s">
        <v>94</v>
      </c>
      <c r="B51" s="226">
        <v>2.625266308635632</v>
      </c>
      <c r="C51" s="226">
        <v>3.4708748435654888</v>
      </c>
      <c r="D51" s="226">
        <v>2.9392236775891698</v>
      </c>
      <c r="E51" s="226">
        <v>2.9676284195515819</v>
      </c>
      <c r="F51" s="226">
        <v>2.9204590373612529</v>
      </c>
      <c r="G51" s="226">
        <v>2.6752070506275678</v>
      </c>
      <c r="H51" s="226">
        <v>2.45592019802059</v>
      </c>
      <c r="I51" s="226">
        <v>2.783192979076675</v>
      </c>
      <c r="J51" s="226">
        <v>3.1938587107255061</v>
      </c>
      <c r="K51" s="226">
        <v>2.7807090778014221</v>
      </c>
      <c r="L51" s="226">
        <v>3.0301119543999242</v>
      </c>
      <c r="M51" s="226">
        <v>3.1944484530903878</v>
      </c>
      <c r="N51" s="226">
        <v>3.0535950608913591</v>
      </c>
      <c r="O51" s="226">
        <v>1.42466269823156</v>
      </c>
      <c r="P51" s="226">
        <v>1.397621473658252</v>
      </c>
      <c r="Q51" s="226">
        <v>1.7508108335236741</v>
      </c>
      <c r="R51" s="226">
        <v>1.004481118948215</v>
      </c>
      <c r="S51" s="226">
        <v>0.87003620212905453</v>
      </c>
      <c r="T51" s="226">
        <v>1.125544188276228</v>
      </c>
      <c r="U51" s="226">
        <v>0.80002058168011925</v>
      </c>
      <c r="V51" s="226">
        <v>1.067511637576638</v>
      </c>
      <c r="W51" s="226">
        <v>1.1686433233143461</v>
      </c>
      <c r="DA51" s="174" t="s">
        <v>1490</v>
      </c>
    </row>
    <row r="52" spans="1:105" ht="12" customHeight="1" x14ac:dyDescent="0.25">
      <c r="A52" s="202" t="s">
        <v>95</v>
      </c>
      <c r="B52" s="226">
        <v>1.1308626918400131</v>
      </c>
      <c r="C52" s="226">
        <v>1.2085035558095589</v>
      </c>
      <c r="D52" s="226">
        <v>1.2370084188223029</v>
      </c>
      <c r="E52" s="226">
        <v>1.1617578360401439</v>
      </c>
      <c r="F52" s="226">
        <v>1.1706184804060791</v>
      </c>
      <c r="G52" s="226">
        <v>1.1937758073687179</v>
      </c>
      <c r="H52" s="226">
        <v>1.1176147843754021</v>
      </c>
      <c r="I52" s="226">
        <v>1.1648332988743799</v>
      </c>
      <c r="J52" s="226">
        <v>1.216199374763119</v>
      </c>
      <c r="K52" s="226">
        <v>1.2633075538607781</v>
      </c>
      <c r="L52" s="226">
        <v>1.3419297177371721</v>
      </c>
      <c r="M52" s="226">
        <v>1.5512728435730689</v>
      </c>
      <c r="N52" s="226">
        <v>1.4426461566762689</v>
      </c>
      <c r="O52" s="226">
        <v>0.51317219019702032</v>
      </c>
      <c r="P52" s="226">
        <v>0.47010546819614307</v>
      </c>
      <c r="Q52" s="226">
        <v>0.66961608426434138</v>
      </c>
      <c r="R52" s="226">
        <v>0.34314584216148297</v>
      </c>
      <c r="S52" s="226">
        <v>0.28909399780128742</v>
      </c>
      <c r="T52" s="226">
        <v>0.3983018278275221</v>
      </c>
      <c r="U52" s="226">
        <v>0.27448822416806767</v>
      </c>
      <c r="V52" s="226">
        <v>0.38393809224777042</v>
      </c>
      <c r="W52" s="226">
        <v>0.37804483155254259</v>
      </c>
      <c r="DA52" s="174" t="s">
        <v>1491</v>
      </c>
    </row>
    <row r="53" spans="1:105" ht="12" customHeight="1" x14ac:dyDescent="0.25">
      <c r="A53" s="56" t="s">
        <v>96</v>
      </c>
      <c r="B53" s="262">
        <v>1.8927816777286499</v>
      </c>
      <c r="C53" s="262">
        <v>2.342678955446067</v>
      </c>
      <c r="D53" s="262">
        <v>2.0783192266567672</v>
      </c>
      <c r="E53" s="262">
        <v>2.0515984533854712</v>
      </c>
      <c r="F53" s="262">
        <v>2.071133672208048</v>
      </c>
      <c r="G53" s="262">
        <v>2.0160608807912399</v>
      </c>
      <c r="H53" s="262">
        <v>1.849168290553153</v>
      </c>
      <c r="I53" s="262">
        <v>2.046599800424771</v>
      </c>
      <c r="J53" s="262">
        <v>2.330205838988892</v>
      </c>
      <c r="K53" s="262">
        <v>2.03291626213703</v>
      </c>
      <c r="L53" s="262">
        <v>2.158467158694056</v>
      </c>
      <c r="M53" s="262">
        <v>2.3331213522568519</v>
      </c>
      <c r="N53" s="262">
        <v>2.2099627622290838</v>
      </c>
      <c r="O53" s="262">
        <v>0.98946271858279844</v>
      </c>
      <c r="P53" s="262">
        <v>0.9564225323224429</v>
      </c>
      <c r="Q53" s="262">
        <v>1.2200086106342729</v>
      </c>
      <c r="R53" s="262">
        <v>0.69461719996888605</v>
      </c>
      <c r="S53" s="262">
        <v>0.6055744683935278</v>
      </c>
      <c r="T53" s="262">
        <v>0.7655731346153356</v>
      </c>
      <c r="U53" s="262">
        <v>0.54000063254666586</v>
      </c>
      <c r="V53" s="262">
        <v>0.72692485612996327</v>
      </c>
      <c r="W53" s="262">
        <v>0.77817288698279319</v>
      </c>
      <c r="DA53" s="68" t="s">
        <v>1492</v>
      </c>
    </row>
    <row r="54" spans="1:105" ht="12" customHeight="1" x14ac:dyDescent="0.25">
      <c r="A54" s="37" t="s">
        <v>160</v>
      </c>
      <c r="B54" s="228">
        <v>0.23615835923195769</v>
      </c>
      <c r="C54" s="228">
        <v>0.13431528062427381</v>
      </c>
      <c r="D54" s="228">
        <v>0.23244120164990931</v>
      </c>
      <c r="E54" s="228">
        <v>0.20163030994950801</v>
      </c>
      <c r="F54" s="228">
        <v>0.20427540739283739</v>
      </c>
      <c r="G54" s="228">
        <v>0.18663691514173739</v>
      </c>
      <c r="H54" s="228">
        <v>0.17323249713617231</v>
      </c>
      <c r="I54" s="228">
        <v>0.1631792152546826</v>
      </c>
      <c r="J54" s="228">
        <v>0.1268314179686407</v>
      </c>
      <c r="K54" s="228">
        <v>0.17753687519983499</v>
      </c>
      <c r="L54" s="228">
        <v>0.18939359945839129</v>
      </c>
      <c r="M54" s="228">
        <v>0.1774771570215673</v>
      </c>
      <c r="N54" s="228">
        <v>0.15734153752766281</v>
      </c>
      <c r="O54" s="228">
        <v>4.7996899818112962E-2</v>
      </c>
      <c r="P54" s="228">
        <v>2.9343967165454898E-2</v>
      </c>
      <c r="Q54" s="228">
        <v>4.4874270686142879E-2</v>
      </c>
      <c r="R54" s="228">
        <v>2.310307041269416E-2</v>
      </c>
      <c r="S54" s="228">
        <v>1.9253503772391149E-2</v>
      </c>
      <c r="T54" s="228">
        <v>2.9306660519569389E-2</v>
      </c>
      <c r="U54" s="228">
        <v>1.7150564285804071E-2</v>
      </c>
      <c r="V54" s="228">
        <v>2.2578836477803819E-2</v>
      </c>
      <c r="W54" s="228">
        <v>1.84573938868937E-2</v>
      </c>
      <c r="DA54" s="69" t="s">
        <v>1493</v>
      </c>
    </row>
    <row r="55" spans="1:105" ht="12" customHeight="1" x14ac:dyDescent="0.25">
      <c r="A55" s="37" t="s">
        <v>162</v>
      </c>
      <c r="B55" s="228">
        <v>0.2310426567872981</v>
      </c>
      <c r="C55" s="228">
        <v>0.2668872245159295</v>
      </c>
      <c r="D55" s="228">
        <v>0.31279408019402433</v>
      </c>
      <c r="E55" s="228">
        <v>0.26881176729271189</v>
      </c>
      <c r="F55" s="228">
        <v>0.2261892875921965</v>
      </c>
      <c r="G55" s="228">
        <v>0.15784342896151379</v>
      </c>
      <c r="H55" s="228">
        <v>0.17815525665831311</v>
      </c>
      <c r="I55" s="228">
        <v>0.18538224336194381</v>
      </c>
      <c r="J55" s="228">
        <v>0.16620037025267881</v>
      </c>
      <c r="K55" s="228">
        <v>0.3443098728435357</v>
      </c>
      <c r="L55" s="228">
        <v>0.45145683536879311</v>
      </c>
      <c r="M55" s="228">
        <v>0.73130131241797647</v>
      </c>
      <c r="N55" s="228">
        <v>0.6434964332352614</v>
      </c>
      <c r="O55" s="228">
        <v>0.1050323414592013</v>
      </c>
      <c r="P55" s="228">
        <v>9.8699064385772708E-2</v>
      </c>
      <c r="Q55" s="228">
        <v>0.18824400139498459</v>
      </c>
      <c r="R55" s="228">
        <v>6.8247481955050177E-2</v>
      </c>
      <c r="S55" s="228">
        <v>4.9688998102621229E-2</v>
      </c>
      <c r="T55" s="228">
        <v>9.8838811816495314E-2</v>
      </c>
      <c r="U55" s="228">
        <v>6.7370318103107452E-2</v>
      </c>
      <c r="V55" s="228">
        <v>9.5551642744538895E-2</v>
      </c>
      <c r="W55" s="228">
        <v>8.5754009777030654E-2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1.425580661709394</v>
      </c>
      <c r="C58" s="228">
        <v>1.9414764503058639</v>
      </c>
      <c r="D58" s="228">
        <v>1.5330839448128331</v>
      </c>
      <c r="E58" s="228">
        <v>1.581156376143251</v>
      </c>
      <c r="F58" s="228">
        <v>1.6406689772230141</v>
      </c>
      <c r="G58" s="228">
        <v>1.671580536687989</v>
      </c>
      <c r="H58" s="228">
        <v>1.4977805367586681</v>
      </c>
      <c r="I58" s="228">
        <v>1.6980383418081451</v>
      </c>
      <c r="J58" s="228">
        <v>2.0371740507675722</v>
      </c>
      <c r="K58" s="228">
        <v>1.511069514093659</v>
      </c>
      <c r="L58" s="228">
        <v>1.5176167238668721</v>
      </c>
      <c r="M58" s="228">
        <v>1.4243428828173079</v>
      </c>
      <c r="N58" s="228">
        <v>1.40912479146616</v>
      </c>
      <c r="O58" s="228">
        <v>0.83643347730548423</v>
      </c>
      <c r="P58" s="228">
        <v>0.82837950077121525</v>
      </c>
      <c r="Q58" s="228">
        <v>0.98689033855314534</v>
      </c>
      <c r="R58" s="228">
        <v>0.60326664760114168</v>
      </c>
      <c r="S58" s="228">
        <v>0.53663196651851541</v>
      </c>
      <c r="T58" s="228">
        <v>0.63742766227927095</v>
      </c>
      <c r="U58" s="228">
        <v>0.45547975015775433</v>
      </c>
      <c r="V58" s="228">
        <v>0.60879437690762062</v>
      </c>
      <c r="W58" s="228">
        <v>0.67396148331886885</v>
      </c>
      <c r="DA58" s="69" t="s">
        <v>1497</v>
      </c>
    </row>
    <row r="59" spans="1:105" ht="12" customHeight="1" x14ac:dyDescent="0.25">
      <c r="A59" s="57" t="s">
        <v>1498</v>
      </c>
      <c r="B59" s="263">
        <v>11.19510803728817</v>
      </c>
      <c r="C59" s="263">
        <v>14.80109607539797</v>
      </c>
      <c r="D59" s="263">
        <v>12.53393856011016</v>
      </c>
      <c r="E59" s="263">
        <v>12.655066902021421</v>
      </c>
      <c r="F59" s="263">
        <v>12.45391918305064</v>
      </c>
      <c r="G59" s="263">
        <v>11.408073861068781</v>
      </c>
      <c r="H59" s="263">
        <v>10.472953489464331</v>
      </c>
      <c r="I59" s="263">
        <v>11.86856586202045</v>
      </c>
      <c r="J59" s="263">
        <v>13.61979666778582</v>
      </c>
      <c r="K59" s="263">
        <v>11.85797358685242</v>
      </c>
      <c r="L59" s="263">
        <v>12.921519840863411</v>
      </c>
      <c r="M59" s="263">
        <v>13.62231154769241</v>
      </c>
      <c r="N59" s="263">
        <v>13.021660505967739</v>
      </c>
      <c r="O59" s="263">
        <v>6.075289493844048</v>
      </c>
      <c r="P59" s="263">
        <v>5.9599756951779996</v>
      </c>
      <c r="Q59" s="263">
        <v>7.4661059602515554</v>
      </c>
      <c r="R59" s="263">
        <v>4.2834795887376531</v>
      </c>
      <c r="S59" s="263">
        <v>3.7101566599727831</v>
      </c>
      <c r="T59" s="263">
        <v>4.7997373626612383</v>
      </c>
      <c r="U59" s="263">
        <v>3.411584117962386</v>
      </c>
      <c r="V59" s="263">
        <v>4.55226506904126</v>
      </c>
      <c r="W59" s="263">
        <v>4.9835280400025264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27.282048138656673</v>
      </c>
      <c r="C60" s="263">
        <f t="shared" si="1"/>
        <v>27.376594249136112</v>
      </c>
      <c r="D60" s="263">
        <f t="shared" si="1"/>
        <v>29.668100506592488</v>
      </c>
      <c r="E60" s="263">
        <f t="shared" si="1"/>
        <v>27.331764681978367</v>
      </c>
      <c r="F60" s="263">
        <f t="shared" si="1"/>
        <v>27.718737528391848</v>
      </c>
      <c r="G60" s="263">
        <f t="shared" si="1"/>
        <v>28.775967798526406</v>
      </c>
      <c r="H60" s="263">
        <f t="shared" si="1"/>
        <v>27.047473205544122</v>
      </c>
      <c r="I60" s="263">
        <f t="shared" si="1"/>
        <v>27.605931629685941</v>
      </c>
      <c r="J60" s="263">
        <f t="shared" si="1"/>
        <v>28.073540236948723</v>
      </c>
      <c r="K60" s="263">
        <f t="shared" si="1"/>
        <v>30.360158552802915</v>
      </c>
      <c r="L60" s="263">
        <f t="shared" si="1"/>
        <v>32.241276572998963</v>
      </c>
      <c r="M60" s="263">
        <f t="shared" si="1"/>
        <v>38.073245902449507</v>
      </c>
      <c r="N60" s="263">
        <f t="shared" si="1"/>
        <v>35.207687880611275</v>
      </c>
      <c r="O60" s="263">
        <f t="shared" si="1"/>
        <v>11.644034027266976</v>
      </c>
      <c r="P60" s="263">
        <f t="shared" si="1"/>
        <v>10.422336065946523</v>
      </c>
      <c r="Q60" s="263">
        <f t="shared" si="1"/>
        <v>15.515616644447686</v>
      </c>
      <c r="R60" s="263">
        <f t="shared" si="1"/>
        <v>7.6466876050945647</v>
      </c>
      <c r="S60" s="263">
        <f t="shared" si="1"/>
        <v>6.3810558997579205</v>
      </c>
      <c r="T60" s="263">
        <f t="shared" si="1"/>
        <v>8.9863958228718577</v>
      </c>
      <c r="U60" s="263">
        <f t="shared" si="1"/>
        <v>6.1198898632962537</v>
      </c>
      <c r="V60" s="263">
        <f t="shared" si="1"/>
        <v>9.2324252131012656</v>
      </c>
      <c r="W60" s="263">
        <f t="shared" si="1"/>
        <v>8.8670994734267694</v>
      </c>
      <c r="DA60" s="70"/>
    </row>
    <row r="61" spans="1:105" ht="12" customHeight="1" x14ac:dyDescent="0.25">
      <c r="A61" s="60" t="s">
        <v>1501</v>
      </c>
      <c r="B61" s="264">
        <v>22.807247526033731</v>
      </c>
      <c r="C61" s="264">
        <v>22.883454424862069</v>
      </c>
      <c r="D61" s="264">
        <v>24.801950433244581</v>
      </c>
      <c r="E61" s="264">
        <v>22.853039559054999</v>
      </c>
      <c r="F61" s="264">
        <v>23.1766010220731</v>
      </c>
      <c r="G61" s="264">
        <v>23.995104693595291</v>
      </c>
      <c r="H61" s="264">
        <v>22.54843503448274</v>
      </c>
      <c r="I61" s="264">
        <v>23.015200067259059</v>
      </c>
      <c r="J61" s="264">
        <v>23.408972671776748</v>
      </c>
      <c r="K61" s="264">
        <v>25.26119535989104</v>
      </c>
      <c r="L61" s="264">
        <v>26.869149605493629</v>
      </c>
      <c r="M61" s="264">
        <v>31.72717901900528</v>
      </c>
      <c r="N61" s="264">
        <v>29.34339196720849</v>
      </c>
      <c r="O61" s="264">
        <v>9.7082590814614296</v>
      </c>
      <c r="P61" s="264">
        <v>8.6895983239174779</v>
      </c>
      <c r="Q61" s="264">
        <v>12.944047160865599</v>
      </c>
      <c r="R61" s="264">
        <v>6.3750767138257007</v>
      </c>
      <c r="S61" s="264">
        <v>5.3206037020129848</v>
      </c>
      <c r="T61" s="264">
        <v>7.49212903674188</v>
      </c>
      <c r="U61" s="264">
        <v>5.1002134990056778</v>
      </c>
      <c r="V61" s="264">
        <v>7.0478139420136614</v>
      </c>
      <c r="W61" s="264">
        <v>6.7922570553763899</v>
      </c>
      <c r="DA61" s="72" t="s">
        <v>1502</v>
      </c>
    </row>
    <row r="62" spans="1:105" ht="12" customHeight="1" x14ac:dyDescent="0.25">
      <c r="A62" s="59" t="s">
        <v>30</v>
      </c>
      <c r="B62" s="232">
        <v>10.662290545906851</v>
      </c>
      <c r="C62" s="232">
        <v>11.051245746662319</v>
      </c>
      <c r="D62" s="232">
        <v>11.28835297657319</v>
      </c>
      <c r="E62" s="232">
        <v>9.7701340653089872</v>
      </c>
      <c r="F62" s="232">
        <v>11.581855318232931</v>
      </c>
      <c r="G62" s="232">
        <v>12.61002499630527</v>
      </c>
      <c r="H62" s="232">
        <v>12.29127330245349</v>
      </c>
      <c r="I62" s="232">
        <v>12.35911714654369</v>
      </c>
      <c r="J62" s="232">
        <v>14.101362229760939</v>
      </c>
      <c r="K62" s="232">
        <v>12.96376094344213</v>
      </c>
      <c r="L62" s="232">
        <v>13.56854692763628</v>
      </c>
      <c r="M62" s="232">
        <v>17.875981686838362</v>
      </c>
      <c r="N62" s="232">
        <v>16.797896968431051</v>
      </c>
      <c r="O62" s="232">
        <v>6.051183635438405</v>
      </c>
      <c r="P62" s="232">
        <v>5.5095219827849338</v>
      </c>
      <c r="Q62" s="232">
        <v>8.3629184986791163</v>
      </c>
      <c r="R62" s="232">
        <v>3.923925736272778</v>
      </c>
      <c r="S62" s="232">
        <v>3.2706016230535728</v>
      </c>
      <c r="T62" s="232">
        <v>4.4425894786592677</v>
      </c>
      <c r="U62" s="232">
        <v>2.789622273188161</v>
      </c>
      <c r="V62" s="232">
        <v>3.7418519720432069</v>
      </c>
      <c r="W62" s="232">
        <v>3.5118543693068869</v>
      </c>
      <c r="DA62" s="71" t="s">
        <v>1503</v>
      </c>
    </row>
    <row r="63" spans="1:105" ht="12" customHeight="1" x14ac:dyDescent="0.25">
      <c r="A63" s="59" t="s">
        <v>33</v>
      </c>
      <c r="B63" s="297">
        <v>2.6024664546463971</v>
      </c>
      <c r="C63" s="297">
        <v>1.991691450363849</v>
      </c>
      <c r="D63" s="297">
        <v>2.3897840981967549</v>
      </c>
      <c r="E63" s="297">
        <v>2.3463105657386079</v>
      </c>
      <c r="F63" s="297">
        <v>1.8859086167726291</v>
      </c>
      <c r="G63" s="297">
        <v>1.800219094496202</v>
      </c>
      <c r="H63" s="297">
        <v>1.796862227329233</v>
      </c>
      <c r="I63" s="297">
        <v>2.0418529767622928</v>
      </c>
      <c r="J63" s="297">
        <v>1.717093689280774</v>
      </c>
      <c r="K63" s="297">
        <v>1.793053215094536</v>
      </c>
      <c r="L63" s="297">
        <v>1.8389292393694681</v>
      </c>
      <c r="M63" s="297">
        <v>1.8884598479788861</v>
      </c>
      <c r="N63" s="297">
        <v>1.91212681804192</v>
      </c>
      <c r="O63" s="297">
        <v>0.80776801194969294</v>
      </c>
      <c r="P63" s="297">
        <v>0.73895194288019184</v>
      </c>
      <c r="Q63" s="297">
        <v>0.94981849423076836</v>
      </c>
      <c r="R63" s="297">
        <v>0.555675677772829</v>
      </c>
      <c r="S63" s="297">
        <v>0.48717456287053917</v>
      </c>
      <c r="T63" s="297">
        <v>0.6359288347754295</v>
      </c>
      <c r="U63" s="297">
        <v>0.45071814347449152</v>
      </c>
      <c r="V63" s="297">
        <v>0.55592714162523904</v>
      </c>
      <c r="W63" s="297">
        <v>0.648576686739602</v>
      </c>
      <c r="DA63" s="122" t="s">
        <v>1504</v>
      </c>
    </row>
    <row r="64" spans="1:105" ht="12" customHeight="1" x14ac:dyDescent="0.25">
      <c r="A64" s="59" t="s">
        <v>160</v>
      </c>
      <c r="B64" s="297">
        <v>2.042624912570866</v>
      </c>
      <c r="C64" s="297">
        <v>1.9197377866396781</v>
      </c>
      <c r="D64" s="297">
        <v>2.2108048302478438</v>
      </c>
      <c r="E64" s="297">
        <v>2.2465626359138851</v>
      </c>
      <c r="F64" s="297">
        <v>2.0200977580576098</v>
      </c>
      <c r="G64" s="297">
        <v>1.448171915663673</v>
      </c>
      <c r="H64" s="297">
        <v>1.316189805489463</v>
      </c>
      <c r="I64" s="297">
        <v>1.514650483038142</v>
      </c>
      <c r="J64" s="297">
        <v>1.3996312460592299</v>
      </c>
      <c r="K64" s="297">
        <v>1.669063123479253</v>
      </c>
      <c r="L64" s="297">
        <v>1.945143006758409</v>
      </c>
      <c r="M64" s="297">
        <v>1.691885806885066</v>
      </c>
      <c r="N64" s="297">
        <v>1.5148390215313869</v>
      </c>
      <c r="O64" s="297">
        <v>0.64753831236256321</v>
      </c>
      <c r="P64" s="297">
        <v>0.46208593514835222</v>
      </c>
      <c r="Q64" s="297">
        <v>0.52802691753624109</v>
      </c>
      <c r="R64" s="297">
        <v>0.34505025342033019</v>
      </c>
      <c r="S64" s="297">
        <v>0.29337039490239158</v>
      </c>
      <c r="T64" s="297">
        <v>0.42022477011945381</v>
      </c>
      <c r="U64" s="297">
        <v>0.27057550891691551</v>
      </c>
      <c r="V64" s="297">
        <v>0.36764187783351848</v>
      </c>
      <c r="W64" s="297">
        <v>0.34060873163758459</v>
      </c>
      <c r="DA64" s="122" t="s">
        <v>1505</v>
      </c>
    </row>
    <row r="65" spans="1:105" ht="12" customHeight="1" x14ac:dyDescent="0.25">
      <c r="A65" s="59" t="s">
        <v>70</v>
      </c>
      <c r="B65" s="297">
        <v>5.5014883877496326</v>
      </c>
      <c r="C65" s="297">
        <v>4.1062209837125474</v>
      </c>
      <c r="D65" s="297">
        <v>5.9379479173828411</v>
      </c>
      <c r="E65" s="297">
        <v>5.4949346173192524</v>
      </c>
      <c r="F65" s="297">
        <v>5.4519332514044079</v>
      </c>
      <c r="G65" s="297">
        <v>6.9119340842128958</v>
      </c>
      <c r="H65" s="297">
        <v>5.7905176394960929</v>
      </c>
      <c r="I65" s="297">
        <v>5.3788376126555191</v>
      </c>
      <c r="J65" s="297">
        <v>4.3568034232461494</v>
      </c>
      <c r="K65" s="297">
        <v>5.598385405909803</v>
      </c>
      <c r="L65" s="297">
        <v>4.8799001090462877</v>
      </c>
      <c r="M65" s="297">
        <v>3.299372463862333</v>
      </c>
      <c r="N65" s="297">
        <v>2.9231307755468099</v>
      </c>
      <c r="O65" s="297">
        <v>0.78475124368704341</v>
      </c>
      <c r="P65" s="297">
        <v>0.4248024864955473</v>
      </c>
      <c r="Q65" s="297">
        <v>0.88825226982739014</v>
      </c>
      <c r="R65" s="297">
        <v>0.53113148393567811</v>
      </c>
      <c r="S65" s="297">
        <v>0.51233357796036449</v>
      </c>
      <c r="T65" s="297">
        <v>0.57614781557282724</v>
      </c>
      <c r="U65" s="297">
        <v>0.52643119755233558</v>
      </c>
      <c r="V65" s="297">
        <v>0.82656497845418153</v>
      </c>
      <c r="W65" s="297">
        <v>0.70873142586759497</v>
      </c>
      <c r="DA65" s="122" t="s">
        <v>1506</v>
      </c>
    </row>
    <row r="66" spans="1:105" ht="12" customHeight="1" x14ac:dyDescent="0.25">
      <c r="A66" s="59" t="s">
        <v>162</v>
      </c>
      <c r="B66" s="297">
        <v>1.9983772251599889</v>
      </c>
      <c r="C66" s="297">
        <v>3.8145584574836802</v>
      </c>
      <c r="D66" s="297">
        <v>2.975060610843947</v>
      </c>
      <c r="E66" s="297">
        <v>2.9950976747742621</v>
      </c>
      <c r="F66" s="297">
        <v>2.2368060776055301</v>
      </c>
      <c r="G66" s="297">
        <v>1.224754602917246</v>
      </c>
      <c r="H66" s="297">
        <v>1.353592059714458</v>
      </c>
      <c r="I66" s="297">
        <v>1.7207418482594099</v>
      </c>
      <c r="J66" s="297">
        <v>1.8340820834296601</v>
      </c>
      <c r="K66" s="297">
        <v>3.2369326719653242</v>
      </c>
      <c r="L66" s="297">
        <v>4.63663032268318</v>
      </c>
      <c r="M66" s="297">
        <v>6.9714792134406309</v>
      </c>
      <c r="N66" s="297">
        <v>6.1953983836573272</v>
      </c>
      <c r="O66" s="297">
        <v>1.4170178780237239</v>
      </c>
      <c r="P66" s="297">
        <v>1.554235976608453</v>
      </c>
      <c r="Q66" s="297">
        <v>2.2150309805920818</v>
      </c>
      <c r="R66" s="297">
        <v>1.019293562424084</v>
      </c>
      <c r="S66" s="297">
        <v>0.75712354322611586</v>
      </c>
      <c r="T66" s="297">
        <v>1.417238137614901</v>
      </c>
      <c r="U66" s="297">
        <v>1.0628663758737751</v>
      </c>
      <c r="V66" s="297">
        <v>1.5558279720575161</v>
      </c>
      <c r="W66" s="297">
        <v>1.582485841824721</v>
      </c>
      <c r="DA66" s="122" t="s">
        <v>1507</v>
      </c>
    </row>
    <row r="67" spans="1:105" ht="12" customHeight="1" x14ac:dyDescent="0.25">
      <c r="A67" s="60" t="s">
        <v>1508</v>
      </c>
      <c r="B67" s="264">
        <v>4.4748006126229427</v>
      </c>
      <c r="C67" s="264">
        <v>4.493139824274043</v>
      </c>
      <c r="D67" s="264">
        <v>4.8661500733479084</v>
      </c>
      <c r="E67" s="264">
        <v>4.4787251229233682</v>
      </c>
      <c r="F67" s="264">
        <v>4.5421365063187498</v>
      </c>
      <c r="G67" s="264">
        <v>4.7808631049311154</v>
      </c>
      <c r="H67" s="264">
        <v>4.4990381710613816</v>
      </c>
      <c r="I67" s="264">
        <v>4.5907315624268836</v>
      </c>
      <c r="J67" s="264">
        <v>4.6645675651719767</v>
      </c>
      <c r="K67" s="264">
        <v>5.0989631929118753</v>
      </c>
      <c r="L67" s="264">
        <v>5.3721269675053334</v>
      </c>
      <c r="M67" s="264">
        <v>6.3460668834442258</v>
      </c>
      <c r="N67" s="264">
        <v>5.864295913402783</v>
      </c>
      <c r="O67" s="264">
        <v>1.935774945805546</v>
      </c>
      <c r="P67" s="264">
        <v>1.732737742029044</v>
      </c>
      <c r="Q67" s="264">
        <v>2.571569483582087</v>
      </c>
      <c r="R67" s="264">
        <v>1.271610891268864</v>
      </c>
      <c r="S67" s="264">
        <v>1.0604521977449359</v>
      </c>
      <c r="T67" s="264">
        <v>1.494266786129977</v>
      </c>
      <c r="U67" s="264">
        <v>1.019676364290576</v>
      </c>
      <c r="V67" s="264">
        <v>2.1846112710876051</v>
      </c>
      <c r="W67" s="264">
        <v>2.0748424180503799</v>
      </c>
      <c r="DA67" s="72" t="s">
        <v>1509</v>
      </c>
    </row>
    <row r="68" spans="1:105" ht="12" customHeight="1" x14ac:dyDescent="0.25">
      <c r="A68" s="147" t="s">
        <v>30</v>
      </c>
      <c r="B68" s="231">
        <v>2.0715270578191638</v>
      </c>
      <c r="C68" s="231">
        <v>2.1333732891220949</v>
      </c>
      <c r="D68" s="231">
        <v>2.1927828634071882</v>
      </c>
      <c r="E68" s="231">
        <v>1.91474507273107</v>
      </c>
      <c r="F68" s="231">
        <v>2.2698051281007992</v>
      </c>
      <c r="G68" s="231">
        <v>2.1784317510400379</v>
      </c>
      <c r="H68" s="231">
        <v>2.1016059476660178</v>
      </c>
      <c r="I68" s="231">
        <v>2.113857216119408</v>
      </c>
      <c r="J68" s="231">
        <v>2.4064325430807898</v>
      </c>
      <c r="K68" s="231">
        <v>2.0532149979277099</v>
      </c>
      <c r="L68" s="231">
        <v>2.310447140573241</v>
      </c>
      <c r="M68" s="231">
        <v>3.0707934073328711</v>
      </c>
      <c r="N68" s="231">
        <v>2.882393291842567</v>
      </c>
      <c r="O68" s="231">
        <v>1.0319520546491709</v>
      </c>
      <c r="P68" s="231">
        <v>0.93075106374880689</v>
      </c>
      <c r="Q68" s="231">
        <v>1.4640420543824979</v>
      </c>
      <c r="R68" s="231">
        <v>0.66575733173530838</v>
      </c>
      <c r="S68" s="231">
        <v>0.55185478435003044</v>
      </c>
      <c r="T68" s="231">
        <v>0.75170418144203521</v>
      </c>
      <c r="U68" s="231">
        <v>0.46612819712493531</v>
      </c>
      <c r="V68" s="231">
        <v>0.36114785794445259</v>
      </c>
      <c r="W68" s="231">
        <v>0.38865822329008792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0.50562115660375662</v>
      </c>
      <c r="C70" s="231">
        <v>0.38448347252275727</v>
      </c>
      <c r="D70" s="231">
        <v>0.46421985817098688</v>
      </c>
      <c r="E70" s="231">
        <v>0.45982855146243778</v>
      </c>
      <c r="F70" s="231">
        <v>0.36959925088522932</v>
      </c>
      <c r="G70" s="231">
        <v>0.31099497704628792</v>
      </c>
      <c r="H70" s="231">
        <v>0.30723394160780149</v>
      </c>
      <c r="I70" s="231">
        <v>0.34923090363221593</v>
      </c>
      <c r="J70" s="231">
        <v>0.29302630952087522</v>
      </c>
      <c r="K70" s="231">
        <v>0.283985779233066</v>
      </c>
      <c r="L70" s="231">
        <v>0.31313218913396718</v>
      </c>
      <c r="M70" s="231">
        <v>0.32440568315507429</v>
      </c>
      <c r="N70" s="231">
        <v>0.32810663881522112</v>
      </c>
      <c r="O70" s="231">
        <v>0.13775451379950879</v>
      </c>
      <c r="P70" s="231">
        <v>0.1248348421231508</v>
      </c>
      <c r="Q70" s="231">
        <v>0.16627858083320321</v>
      </c>
      <c r="R70" s="231">
        <v>9.4279347115179546E-2</v>
      </c>
      <c r="S70" s="231">
        <v>8.2201883420681535E-2</v>
      </c>
      <c r="T70" s="231">
        <v>0.1076017413935164</v>
      </c>
      <c r="U70" s="231">
        <v>7.5312144460746439E-2</v>
      </c>
      <c r="V70" s="231">
        <v>5.3655755992268052E-2</v>
      </c>
      <c r="W70" s="231">
        <v>7.1778222052338678E-2</v>
      </c>
      <c r="DA70" s="73" t="s">
        <v>1512</v>
      </c>
    </row>
    <row r="71" spans="1:105" ht="12" customHeight="1" x14ac:dyDescent="0.25">
      <c r="A71" s="147" t="s">
        <v>160</v>
      </c>
      <c r="B71" s="231">
        <v>0.39685213577212358</v>
      </c>
      <c r="C71" s="231">
        <v>0.37059327156600258</v>
      </c>
      <c r="D71" s="231">
        <v>0.42945281354738091</v>
      </c>
      <c r="E71" s="231">
        <v>0.4402800114045104</v>
      </c>
      <c r="F71" s="231">
        <v>0.39589755911436031</v>
      </c>
      <c r="G71" s="231">
        <v>0.2501774328734922</v>
      </c>
      <c r="H71" s="231">
        <v>0.2250468487200496</v>
      </c>
      <c r="I71" s="231">
        <v>0.25906015903120683</v>
      </c>
      <c r="J71" s="231">
        <v>0.23885055386501819</v>
      </c>
      <c r="K71" s="231">
        <v>0.26434808946004451</v>
      </c>
      <c r="L71" s="231">
        <v>0.33121823006834761</v>
      </c>
      <c r="M71" s="231">
        <v>0.2906375645689982</v>
      </c>
      <c r="N71" s="231">
        <v>0.25993502889613529</v>
      </c>
      <c r="O71" s="231">
        <v>0.1104293857474697</v>
      </c>
      <c r="P71" s="231">
        <v>7.8062484735797716E-2</v>
      </c>
      <c r="Q71" s="231">
        <v>9.2438257438610297E-2</v>
      </c>
      <c r="R71" s="231">
        <v>5.8543344464494142E-2</v>
      </c>
      <c r="S71" s="231">
        <v>4.9500940399579377E-2</v>
      </c>
      <c r="T71" s="231">
        <v>7.1103737665097616E-2</v>
      </c>
      <c r="U71" s="231">
        <v>4.5211452234879927E-2</v>
      </c>
      <c r="V71" s="231">
        <v>3.5483252053327932E-2</v>
      </c>
      <c r="W71" s="231">
        <v>3.769529443827168E-2</v>
      </c>
      <c r="DA71" s="73" t="s">
        <v>1513</v>
      </c>
    </row>
    <row r="72" spans="1:105" ht="12" customHeight="1" x14ac:dyDescent="0.25">
      <c r="A72" s="147" t="s">
        <v>70</v>
      </c>
      <c r="B72" s="231">
        <v>1.0688587038998201</v>
      </c>
      <c r="C72" s="231">
        <v>0.79268006220300669</v>
      </c>
      <c r="D72" s="231">
        <v>1.1534570600390781</v>
      </c>
      <c r="E72" s="231">
        <v>1.0768940234760931</v>
      </c>
      <c r="F72" s="231">
        <v>1.0684666413177959</v>
      </c>
      <c r="G72" s="231">
        <v>1.194063982788057</v>
      </c>
      <c r="H72" s="231">
        <v>0.99008345285112342</v>
      </c>
      <c r="I72" s="231">
        <v>0.91997628690056366</v>
      </c>
      <c r="J72" s="231">
        <v>0.74349934216838154</v>
      </c>
      <c r="K72" s="231">
        <v>0.88667855954319685</v>
      </c>
      <c r="L72" s="231">
        <v>0.83094758144401948</v>
      </c>
      <c r="M72" s="231">
        <v>0.56677677275893434</v>
      </c>
      <c r="N72" s="231">
        <v>0.50158734479972567</v>
      </c>
      <c r="O72" s="231">
        <v>0.133829298051482</v>
      </c>
      <c r="P72" s="231">
        <v>7.1764005556977706E-2</v>
      </c>
      <c r="Q72" s="231">
        <v>0.15550058010650319</v>
      </c>
      <c r="R72" s="231">
        <v>9.0115028497331023E-2</v>
      </c>
      <c r="S72" s="231">
        <v>8.6447011518518163E-2</v>
      </c>
      <c r="T72" s="231">
        <v>9.7486550169720382E-2</v>
      </c>
      <c r="U72" s="231">
        <v>8.7963315816570978E-2</v>
      </c>
      <c r="V72" s="231">
        <v>7.9776584870520681E-2</v>
      </c>
      <c r="W72" s="231">
        <v>7.8435569303494448E-2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0.63561375377016083</v>
      </c>
      <c r="H73" s="231">
        <v>0.64362596006038508</v>
      </c>
      <c r="I73" s="231">
        <v>0.63869626724521744</v>
      </c>
      <c r="J73" s="231">
        <v>0.66976814653400618</v>
      </c>
      <c r="K73" s="231">
        <v>1.098066739730398</v>
      </c>
      <c r="L73" s="231">
        <v>0.79685813387629023</v>
      </c>
      <c r="M73" s="231">
        <v>0.89587042030034825</v>
      </c>
      <c r="N73" s="231">
        <v>0.8291896542596372</v>
      </c>
      <c r="O73" s="231">
        <v>0.28015539932408162</v>
      </c>
      <c r="P73" s="231">
        <v>0.26476050029965842</v>
      </c>
      <c r="Q73" s="231">
        <v>0.30553886276343689</v>
      </c>
      <c r="R73" s="231">
        <v>0.18997623560486909</v>
      </c>
      <c r="S73" s="231">
        <v>0.16269669371476711</v>
      </c>
      <c r="T73" s="231">
        <v>0.226568127076338</v>
      </c>
      <c r="U73" s="231">
        <v>0.16746302125371301</v>
      </c>
      <c r="V73" s="231">
        <v>0.1146352057618588</v>
      </c>
      <c r="W73" s="231">
        <v>0.1133108455202906</v>
      </c>
      <c r="DA73" s="73" t="s">
        <v>1515</v>
      </c>
    </row>
    <row r="74" spans="1:105" ht="12" customHeight="1" x14ac:dyDescent="0.25">
      <c r="A74" s="147" t="s">
        <v>162</v>
      </c>
      <c r="B74" s="231">
        <v>0.38825545747650669</v>
      </c>
      <c r="C74" s="231">
        <v>0.73637645108455374</v>
      </c>
      <c r="D74" s="231">
        <v>0.57791087314464185</v>
      </c>
      <c r="E74" s="231">
        <v>0.58697746384925731</v>
      </c>
      <c r="F74" s="231">
        <v>0.43836792690056597</v>
      </c>
      <c r="G74" s="231">
        <v>0.21158120741307801</v>
      </c>
      <c r="H74" s="231">
        <v>0.23144202015600451</v>
      </c>
      <c r="I74" s="231">
        <v>0.29430925606518932</v>
      </c>
      <c r="J74" s="231">
        <v>0.31299067000290598</v>
      </c>
      <c r="K74" s="231">
        <v>0.51266902701745987</v>
      </c>
      <c r="L74" s="231">
        <v>0.78952369240946807</v>
      </c>
      <c r="M74" s="231">
        <v>1.1975830353279999</v>
      </c>
      <c r="N74" s="231">
        <v>1.0630839547894959</v>
      </c>
      <c r="O74" s="231">
        <v>0.24165429423383339</v>
      </c>
      <c r="P74" s="231">
        <v>0.26256484556465243</v>
      </c>
      <c r="Q74" s="231">
        <v>0.38777114805783552</v>
      </c>
      <c r="R74" s="231">
        <v>0.17293960385168239</v>
      </c>
      <c r="S74" s="231">
        <v>0.12775088434135931</v>
      </c>
      <c r="T74" s="231">
        <v>0.239802448383269</v>
      </c>
      <c r="U74" s="231">
        <v>0.17759823339973019</v>
      </c>
      <c r="V74" s="231">
        <v>0.15016199027558569</v>
      </c>
      <c r="W74" s="231">
        <v>0.17513429401877589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4.3686101051572362E-2</v>
      </c>
      <c r="C76" s="231">
        <v>7.5633277775628505E-2</v>
      </c>
      <c r="D76" s="231">
        <v>4.8326605038631523E-2</v>
      </c>
      <c r="E76" s="231">
        <v>0</v>
      </c>
      <c r="F76" s="231">
        <v>0</v>
      </c>
      <c r="G76" s="231">
        <v>0</v>
      </c>
      <c r="H76" s="231">
        <v>0</v>
      </c>
      <c r="I76" s="231">
        <v>1.560147343308352E-2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0.12647132433933009</v>
      </c>
      <c r="W76" s="231">
        <v>0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1.2632792998502611</v>
      </c>
      <c r="W77" s="231">
        <v>1.2098299694271211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119.93858284397596</v>
      </c>
      <c r="C79" s="263">
        <f t="shared" si="2"/>
        <v>123.95328382141621</v>
      </c>
      <c r="D79" s="263">
        <f t="shared" si="2"/>
        <v>130.78398008318663</v>
      </c>
      <c r="E79" s="263">
        <f t="shared" si="2"/>
        <v>121.47886001724224</v>
      </c>
      <c r="F79" s="263">
        <f t="shared" si="2"/>
        <v>122.82242600324132</v>
      </c>
      <c r="G79" s="263">
        <f t="shared" si="2"/>
        <v>127.59500276334218</v>
      </c>
      <c r="H79" s="263">
        <f t="shared" si="2"/>
        <v>119.81355784058874</v>
      </c>
      <c r="I79" s="263">
        <f t="shared" si="2"/>
        <v>123.42533364096164</v>
      </c>
      <c r="J79" s="263">
        <f t="shared" si="2"/>
        <v>126.9546150685721</v>
      </c>
      <c r="K79" s="263">
        <f t="shared" si="2"/>
        <v>135.77873905257064</v>
      </c>
      <c r="L79" s="263">
        <f t="shared" si="2"/>
        <v>143.47657444845223</v>
      </c>
      <c r="M79" s="263">
        <f t="shared" si="2"/>
        <v>167.86339058032442</v>
      </c>
      <c r="N79" s="263">
        <f t="shared" si="2"/>
        <v>155.54880214358926</v>
      </c>
      <c r="O79" s="263">
        <f t="shared" si="2"/>
        <v>53.104346651996586</v>
      </c>
      <c r="P79" s="263">
        <f t="shared" si="2"/>
        <v>48.050889072292506</v>
      </c>
      <c r="Q79" s="263">
        <f t="shared" si="2"/>
        <v>69.947871440376417</v>
      </c>
      <c r="R79" s="263">
        <f t="shared" si="2"/>
        <v>35.17383784559965</v>
      </c>
      <c r="S79" s="263">
        <f t="shared" si="2"/>
        <v>29.469551582755358</v>
      </c>
      <c r="T79" s="263">
        <f t="shared" si="2"/>
        <v>41.101346800539289</v>
      </c>
      <c r="U79" s="263">
        <f t="shared" si="2"/>
        <v>28.182113529723509</v>
      </c>
      <c r="V79" s="263">
        <f t="shared" si="2"/>
        <v>39.322510056442233</v>
      </c>
      <c r="W79" s="263">
        <f t="shared" si="2"/>
        <v>37.815551835550025</v>
      </c>
      <c r="DA79" s="70"/>
    </row>
    <row r="80" spans="1:105" ht="12" customHeight="1" x14ac:dyDescent="0.25">
      <c r="A80" s="60" t="s">
        <v>1523</v>
      </c>
      <c r="B80" s="264">
        <v>108.8596795479647</v>
      </c>
      <c r="C80" s="264">
        <v>109.3058224884725</v>
      </c>
      <c r="D80" s="264">
        <v>118.3801432677588</v>
      </c>
      <c r="E80" s="264">
        <v>108.95515216689709</v>
      </c>
      <c r="F80" s="264">
        <v>110.4977779671711</v>
      </c>
      <c r="G80" s="264">
        <v>116.30534421966721</v>
      </c>
      <c r="H80" s="264">
        <v>109.4493131591676</v>
      </c>
      <c r="I80" s="264">
        <v>111.6799629835547</v>
      </c>
      <c r="J80" s="264">
        <v>113.4761913060546</v>
      </c>
      <c r="K80" s="264">
        <v>124.04385072296979</v>
      </c>
      <c r="L80" s="264">
        <v>130.68917942934229</v>
      </c>
      <c r="M80" s="264">
        <v>154.38247804224591</v>
      </c>
      <c r="N80" s="264">
        <v>142.66230591518379</v>
      </c>
      <c r="O80" s="264">
        <v>47.092118402533842</v>
      </c>
      <c r="P80" s="264">
        <v>42.152777669211382</v>
      </c>
      <c r="Q80" s="264">
        <v>62.559263339776358</v>
      </c>
      <c r="R80" s="264">
        <v>30.934820591277731</v>
      </c>
      <c r="S80" s="264">
        <v>25.797906189787138</v>
      </c>
      <c r="T80" s="264">
        <v>36.351430505845187</v>
      </c>
      <c r="U80" s="264">
        <v>24.805941508585182</v>
      </c>
      <c r="V80" s="264">
        <v>34.817497303574243</v>
      </c>
      <c r="W80" s="264">
        <v>32.883752602862792</v>
      </c>
      <c r="DA80" s="72" t="s">
        <v>1524</v>
      </c>
    </row>
    <row r="81" spans="1:105" ht="12" customHeight="1" x14ac:dyDescent="0.25">
      <c r="A81" s="59" t="s">
        <v>30</v>
      </c>
      <c r="B81" s="232">
        <v>50.394596588952872</v>
      </c>
      <c r="C81" s="232">
        <v>51.899146512785158</v>
      </c>
      <c r="D81" s="232">
        <v>53.344419225163158</v>
      </c>
      <c r="E81" s="232">
        <v>46.580519016996099</v>
      </c>
      <c r="F81" s="232">
        <v>55.218160600131391</v>
      </c>
      <c r="G81" s="232">
        <v>52.995295849914243</v>
      </c>
      <c r="H81" s="232">
        <v>51.126333842373839</v>
      </c>
      <c r="I81" s="232">
        <v>51.424373749253718</v>
      </c>
      <c r="J81" s="232">
        <v>58.541932517528757</v>
      </c>
      <c r="K81" s="232">
        <v>49.949114176614017</v>
      </c>
      <c r="L81" s="232">
        <v>56.206869782268853</v>
      </c>
      <c r="M81" s="232">
        <v>74.704018171731391</v>
      </c>
      <c r="N81" s="232">
        <v>70.120757826852639</v>
      </c>
      <c r="O81" s="232">
        <v>25.10457553372969</v>
      </c>
      <c r="P81" s="232">
        <v>22.642631775102071</v>
      </c>
      <c r="Q81" s="232">
        <v>35.616145317233183</v>
      </c>
      <c r="R81" s="232">
        <v>16.19605789472984</v>
      </c>
      <c r="S81" s="232">
        <v>13.42511995101883</v>
      </c>
      <c r="T81" s="232">
        <v>18.286910052664791</v>
      </c>
      <c r="U81" s="232">
        <v>11.339626177790249</v>
      </c>
      <c r="V81" s="232">
        <v>13.64791949343234</v>
      </c>
      <c r="W81" s="232">
        <v>14.77497911397781</v>
      </c>
      <c r="DA81" s="71" t="s">
        <v>1525</v>
      </c>
    </row>
    <row r="82" spans="1:105" ht="12" customHeight="1" x14ac:dyDescent="0.25">
      <c r="A82" s="59" t="s">
        <v>33</v>
      </c>
      <c r="B82" s="297">
        <v>12.300382038316791</v>
      </c>
      <c r="C82" s="297">
        <v>9.3534329758175669</v>
      </c>
      <c r="D82" s="297">
        <v>11.29320150215003</v>
      </c>
      <c r="E82" s="297">
        <v>11.18637300129102</v>
      </c>
      <c r="F82" s="297">
        <v>8.9913405077841251</v>
      </c>
      <c r="G82" s="297">
        <v>7.5656585562236423</v>
      </c>
      <c r="H82" s="297">
        <v>7.4741628342808086</v>
      </c>
      <c r="I82" s="297">
        <v>8.4958342390511756</v>
      </c>
      <c r="J82" s="297">
        <v>7.1285299424475346</v>
      </c>
      <c r="K82" s="297">
        <v>6.9085985275598221</v>
      </c>
      <c r="L82" s="297">
        <v>7.6176510902227026</v>
      </c>
      <c r="M82" s="297">
        <v>7.8919044151779456</v>
      </c>
      <c r="N82" s="297">
        <v>7.9819385601738819</v>
      </c>
      <c r="O82" s="297">
        <v>3.3511911539026622</v>
      </c>
      <c r="P82" s="297">
        <v>3.0368908218195192</v>
      </c>
      <c r="Q82" s="297">
        <v>4.0451038140407274</v>
      </c>
      <c r="R82" s="297">
        <v>2.2935590662963432</v>
      </c>
      <c r="S82" s="297">
        <v>1.999747354590919</v>
      </c>
      <c r="T82" s="297">
        <v>2.6176565395693019</v>
      </c>
      <c r="U82" s="297">
        <v>1.832138819535311</v>
      </c>
      <c r="V82" s="297">
        <v>2.027672107235249</v>
      </c>
      <c r="W82" s="297">
        <v>2.7286743676338219</v>
      </c>
      <c r="DA82" s="122" t="s">
        <v>1526</v>
      </c>
    </row>
    <row r="83" spans="1:105" ht="12" customHeight="1" x14ac:dyDescent="0.25">
      <c r="A83" s="59" t="s">
        <v>160</v>
      </c>
      <c r="B83" s="297">
        <v>9.6543287775130633</v>
      </c>
      <c r="C83" s="297">
        <v>9.0155223165708236</v>
      </c>
      <c r="D83" s="297">
        <v>10.44741424497499</v>
      </c>
      <c r="E83" s="297">
        <v>10.710810402963499</v>
      </c>
      <c r="F83" s="297">
        <v>9.6311065340962454</v>
      </c>
      <c r="G83" s="297">
        <v>6.0861337812272378</v>
      </c>
      <c r="H83" s="297">
        <v>5.4747752929674967</v>
      </c>
      <c r="I83" s="297">
        <v>6.3022262525461619</v>
      </c>
      <c r="J83" s="297">
        <v>5.8105817453079673</v>
      </c>
      <c r="K83" s="297">
        <v>6.4308671601055734</v>
      </c>
      <c r="L83" s="297">
        <v>8.0576350785269248</v>
      </c>
      <c r="M83" s="297">
        <v>7.0704183007244099</v>
      </c>
      <c r="N83" s="297">
        <v>6.3235094473489948</v>
      </c>
      <c r="O83" s="297">
        <v>2.6864454052404692</v>
      </c>
      <c r="P83" s="297">
        <v>1.899047088061369</v>
      </c>
      <c r="Q83" s="297">
        <v>2.248770381936859</v>
      </c>
      <c r="R83" s="297">
        <v>1.4241997062602869</v>
      </c>
      <c r="S83" s="297">
        <v>1.2042227074923251</v>
      </c>
      <c r="T83" s="297">
        <v>1.729759774111592</v>
      </c>
      <c r="U83" s="297">
        <v>1.0998711737688449</v>
      </c>
      <c r="V83" s="297">
        <v>1.340926041055108</v>
      </c>
      <c r="W83" s="297">
        <v>1.432999881762471</v>
      </c>
      <c r="DA83" s="122" t="s">
        <v>1527</v>
      </c>
    </row>
    <row r="84" spans="1:105" ht="12" customHeight="1" x14ac:dyDescent="0.25">
      <c r="A84" s="59" t="s">
        <v>70</v>
      </c>
      <c r="B84" s="297">
        <v>26.002413528853179</v>
      </c>
      <c r="C84" s="297">
        <v>19.283741338566571</v>
      </c>
      <c r="D84" s="297">
        <v>28.060460520628808</v>
      </c>
      <c r="E84" s="297">
        <v>26.197890912062409</v>
      </c>
      <c r="F84" s="297">
        <v>25.992875716839499</v>
      </c>
      <c r="G84" s="297">
        <v>29.048316065613999</v>
      </c>
      <c r="H84" s="297">
        <v>24.086026782753009</v>
      </c>
      <c r="I84" s="297">
        <v>22.38051087711349</v>
      </c>
      <c r="J84" s="297">
        <v>18.087308718126469</v>
      </c>
      <c r="K84" s="297">
        <v>21.570468096755121</v>
      </c>
      <c r="L84" s="297">
        <v>20.214685584422131</v>
      </c>
      <c r="M84" s="297">
        <v>13.78813118146995</v>
      </c>
      <c r="N84" s="297">
        <v>12.20225041227185</v>
      </c>
      <c r="O84" s="297">
        <v>3.2557013733565818</v>
      </c>
      <c r="P84" s="297">
        <v>1.7458222889246831</v>
      </c>
      <c r="Q84" s="297">
        <v>3.7829044878927509</v>
      </c>
      <c r="R84" s="297">
        <v>2.1922525658467289</v>
      </c>
      <c r="S84" s="297">
        <v>2.1030197290218502</v>
      </c>
      <c r="T84" s="297">
        <v>2.371581558690238</v>
      </c>
      <c r="U84" s="297">
        <v>2.139907272014848</v>
      </c>
      <c r="V84" s="297">
        <v>3.0147884967970722</v>
      </c>
      <c r="W84" s="297">
        <v>2.9817557658804978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15.462746956034939</v>
      </c>
      <c r="H85" s="297">
        <v>15.657662056110141</v>
      </c>
      <c r="I85" s="297">
        <v>15.53773609145035</v>
      </c>
      <c r="J85" s="297">
        <v>16.29363006643305</v>
      </c>
      <c r="K85" s="297">
        <v>26.712965282102932</v>
      </c>
      <c r="L85" s="297">
        <v>19.3853824132994</v>
      </c>
      <c r="M85" s="297">
        <v>21.794080968723161</v>
      </c>
      <c r="N85" s="297">
        <v>20.17192001640538</v>
      </c>
      <c r="O85" s="297">
        <v>6.8154158440090091</v>
      </c>
      <c r="P85" s="297">
        <v>6.4408999896613333</v>
      </c>
      <c r="Q85" s="297">
        <v>7.4329261947564627</v>
      </c>
      <c r="R85" s="297">
        <v>4.6216030433482258</v>
      </c>
      <c r="S85" s="297">
        <v>3.9579662815236381</v>
      </c>
      <c r="T85" s="297">
        <v>5.511783841214684</v>
      </c>
      <c r="U85" s="297">
        <v>4.0739180151152139</v>
      </c>
      <c r="V85" s="297">
        <v>4.3321094807421998</v>
      </c>
      <c r="W85" s="297">
        <v>4.3075516626851122</v>
      </c>
      <c r="DA85" s="122" t="s">
        <v>1529</v>
      </c>
    </row>
    <row r="86" spans="1:105" ht="12" customHeight="1" x14ac:dyDescent="0.25">
      <c r="A86" s="59" t="s">
        <v>162</v>
      </c>
      <c r="B86" s="297">
        <v>9.4451950695668554</v>
      </c>
      <c r="C86" s="297">
        <v>17.91402822856606</v>
      </c>
      <c r="D86" s="297">
        <v>14.058993439918719</v>
      </c>
      <c r="E86" s="297">
        <v>14.279558833584041</v>
      </c>
      <c r="F86" s="297">
        <v>10.66429460831986</v>
      </c>
      <c r="G86" s="297">
        <v>5.147193010653127</v>
      </c>
      <c r="H86" s="297">
        <v>5.6303523506823154</v>
      </c>
      <c r="I86" s="297">
        <v>7.1597405285230868</v>
      </c>
      <c r="J86" s="297">
        <v>7.6142083162108749</v>
      </c>
      <c r="K86" s="297">
        <v>12.471837479832351</v>
      </c>
      <c r="L86" s="297">
        <v>19.206955480602272</v>
      </c>
      <c r="M86" s="297">
        <v>29.133925004419009</v>
      </c>
      <c r="N86" s="297">
        <v>25.861929652131082</v>
      </c>
      <c r="O86" s="297">
        <v>5.8787890922954356</v>
      </c>
      <c r="P86" s="297">
        <v>6.3874857056424039</v>
      </c>
      <c r="Q86" s="297">
        <v>9.433413143916388</v>
      </c>
      <c r="R86" s="297">
        <v>4.2071483147963082</v>
      </c>
      <c r="S86" s="297">
        <v>3.107830166139586</v>
      </c>
      <c r="T86" s="297">
        <v>5.8337387395945797</v>
      </c>
      <c r="U86" s="297">
        <v>4.3204800503607039</v>
      </c>
      <c r="V86" s="297">
        <v>5.6746806305853212</v>
      </c>
      <c r="W86" s="297">
        <v>6.6577918109230847</v>
      </c>
      <c r="DA86" s="122" t="s">
        <v>1530</v>
      </c>
    </row>
    <row r="87" spans="1:105" ht="12" customHeight="1" x14ac:dyDescent="0.25">
      <c r="A87" s="59" t="s">
        <v>73</v>
      </c>
      <c r="B87" s="297">
        <v>1.062763544761965</v>
      </c>
      <c r="C87" s="297">
        <v>1.839951116166278</v>
      </c>
      <c r="D87" s="297">
        <v>1.175654334923051</v>
      </c>
      <c r="E87" s="297">
        <v>0</v>
      </c>
      <c r="F87" s="297">
        <v>0</v>
      </c>
      <c r="G87" s="297">
        <v>0</v>
      </c>
      <c r="H87" s="297">
        <v>0</v>
      </c>
      <c r="I87" s="297">
        <v>0.37954124561676122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4.7794010537269491</v>
      </c>
      <c r="W87" s="297">
        <v>0</v>
      </c>
      <c r="DA87" s="122" t="s">
        <v>1531</v>
      </c>
    </row>
    <row r="88" spans="1:105" ht="12" customHeight="1" x14ac:dyDescent="0.25">
      <c r="A88" s="60" t="s">
        <v>1532</v>
      </c>
      <c r="B88" s="264">
        <v>11.07890329601126</v>
      </c>
      <c r="C88" s="264">
        <v>14.64746133294371</v>
      </c>
      <c r="D88" s="264">
        <v>12.40383681542783</v>
      </c>
      <c r="E88" s="264">
        <v>12.523707850345151</v>
      </c>
      <c r="F88" s="264">
        <v>12.32464803607022</v>
      </c>
      <c r="G88" s="264">
        <v>11.289658543674969</v>
      </c>
      <c r="H88" s="264">
        <v>10.364244681421139</v>
      </c>
      <c r="I88" s="264">
        <v>11.745370657406941</v>
      </c>
      <c r="J88" s="264">
        <v>13.47842376251749</v>
      </c>
      <c r="K88" s="264">
        <v>11.73488832960086</v>
      </c>
      <c r="L88" s="264">
        <v>12.787395019109949</v>
      </c>
      <c r="M88" s="264">
        <v>13.48091253807851</v>
      </c>
      <c r="N88" s="264">
        <v>12.886496228405459</v>
      </c>
      <c r="O88" s="264">
        <v>6.0122282494627441</v>
      </c>
      <c r="P88" s="264">
        <v>5.8981114030811241</v>
      </c>
      <c r="Q88" s="264">
        <v>7.3886081006000603</v>
      </c>
      <c r="R88" s="264">
        <v>4.2390172543219187</v>
      </c>
      <c r="S88" s="264">
        <v>3.6716453929682178</v>
      </c>
      <c r="T88" s="264">
        <v>4.7499162946941027</v>
      </c>
      <c r="U88" s="264">
        <v>3.376172021138327</v>
      </c>
      <c r="V88" s="264">
        <v>4.5050127528679891</v>
      </c>
      <c r="W88" s="264">
        <v>4.9317992326872337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23.866957160516002</v>
      </c>
      <c r="C89" s="263">
        <f t="shared" si="3"/>
        <v>27.681266753546268</v>
      </c>
      <c r="D89" s="263">
        <f t="shared" si="3"/>
        <v>26.330788034492191</v>
      </c>
      <c r="E89" s="263">
        <f t="shared" si="3"/>
        <v>25.419217969482101</v>
      </c>
      <c r="F89" s="263">
        <f t="shared" si="3"/>
        <v>25.38110021566035</v>
      </c>
      <c r="G89" s="263">
        <f t="shared" si="3"/>
        <v>24.72268976154669</v>
      </c>
      <c r="H89" s="263">
        <f t="shared" si="3"/>
        <v>22.973325032271749</v>
      </c>
      <c r="I89" s="263">
        <f t="shared" si="3"/>
        <v>24.682530658044733</v>
      </c>
      <c r="J89" s="263">
        <f t="shared" si="3"/>
        <v>26.725006519903591</v>
      </c>
      <c r="K89" s="263">
        <f t="shared" si="3"/>
        <v>25.86805735023248</v>
      </c>
      <c r="L89" s="263">
        <f t="shared" si="3"/>
        <v>27.837749761282623</v>
      </c>
      <c r="M89" s="263">
        <f t="shared" si="3"/>
        <v>31.15937627328849</v>
      </c>
      <c r="N89" s="263">
        <f t="shared" si="3"/>
        <v>29.260764246635489</v>
      </c>
      <c r="O89" s="263">
        <f t="shared" si="3"/>
        <v>11.530185267732374</v>
      </c>
      <c r="P89" s="263">
        <f t="shared" si="3"/>
        <v>10.866790376011416</v>
      </c>
      <c r="Q89" s="263">
        <f t="shared" si="3"/>
        <v>14.70964001171839</v>
      </c>
      <c r="R89" s="263">
        <f t="shared" si="3"/>
        <v>7.8791969209403483</v>
      </c>
      <c r="S89" s="263">
        <f t="shared" si="3"/>
        <v>6.7174102513688076</v>
      </c>
      <c r="T89" s="263">
        <f t="shared" si="3"/>
        <v>9.0146049763907001</v>
      </c>
      <c r="U89" s="263">
        <f t="shared" si="3"/>
        <v>6.2875320778365964</v>
      </c>
      <c r="V89" s="263">
        <f t="shared" si="3"/>
        <v>8.5189020743202253</v>
      </c>
      <c r="W89" s="263">
        <f t="shared" si="3"/>
        <v>8.8340692983828699</v>
      </c>
      <c r="DA89" s="70"/>
    </row>
    <row r="90" spans="1:105" ht="12" customHeight="1" x14ac:dyDescent="0.25">
      <c r="A90" s="60" t="s">
        <v>1535</v>
      </c>
      <c r="B90" s="264">
        <v>12.15114642381905</v>
      </c>
      <c r="C90" s="264">
        <v>12.191747604873941</v>
      </c>
      <c r="D90" s="264">
        <v>13.213875587865241</v>
      </c>
      <c r="E90" s="264">
        <v>12.175543304575941</v>
      </c>
      <c r="F90" s="264">
        <v>12.347928977584059</v>
      </c>
      <c r="G90" s="264">
        <v>12.78400781391654</v>
      </c>
      <c r="H90" s="264">
        <v>12.01325742701836</v>
      </c>
      <c r="I90" s="264">
        <v>12.261938476860511</v>
      </c>
      <c r="J90" s="264">
        <v>12.471730937337011</v>
      </c>
      <c r="K90" s="264">
        <v>13.45855010817759</v>
      </c>
      <c r="L90" s="264">
        <v>14.315228997588321</v>
      </c>
      <c r="M90" s="264">
        <v>16.90346883965687</v>
      </c>
      <c r="N90" s="264">
        <v>15.633445112483169</v>
      </c>
      <c r="O90" s="264">
        <v>5.172324169523475</v>
      </c>
      <c r="P90" s="264">
        <v>4.6296065089646561</v>
      </c>
      <c r="Q90" s="264">
        <v>6.8962733091295361</v>
      </c>
      <c r="R90" s="264">
        <v>3.396485723424187</v>
      </c>
      <c r="S90" s="264">
        <v>2.8346881653507698</v>
      </c>
      <c r="T90" s="264">
        <v>3.991624015466138</v>
      </c>
      <c r="U90" s="264">
        <v>2.7172696288061848</v>
      </c>
      <c r="V90" s="264">
        <v>3.7549037462537789</v>
      </c>
      <c r="W90" s="264">
        <v>3.618749256519751</v>
      </c>
      <c r="DA90" s="72" t="s">
        <v>1536</v>
      </c>
    </row>
    <row r="91" spans="1:105" ht="12" customHeight="1" x14ac:dyDescent="0.25">
      <c r="A91" s="59" t="s">
        <v>30</v>
      </c>
      <c r="B91" s="232">
        <v>5.6806089155970341</v>
      </c>
      <c r="C91" s="232">
        <v>5.8878347805897624</v>
      </c>
      <c r="D91" s="232">
        <v>6.0141597422276991</v>
      </c>
      <c r="E91" s="232">
        <v>5.2052896550712129</v>
      </c>
      <c r="F91" s="232">
        <v>6.1705306469223711</v>
      </c>
      <c r="G91" s="232">
        <v>6.7183144289209249</v>
      </c>
      <c r="H91" s="232">
        <v>6.5484912838696783</v>
      </c>
      <c r="I91" s="232">
        <v>6.5846368328910527</v>
      </c>
      <c r="J91" s="232">
        <v>7.512862612358143</v>
      </c>
      <c r="K91" s="232">
        <v>6.9067763327136538</v>
      </c>
      <c r="L91" s="232">
        <v>7.2289915864670098</v>
      </c>
      <c r="M91" s="232">
        <v>9.5238879964948993</v>
      </c>
      <c r="N91" s="232">
        <v>8.9495106957839816</v>
      </c>
      <c r="O91" s="232">
        <v>3.223923373817859</v>
      </c>
      <c r="P91" s="232">
        <v>2.9353392276578618</v>
      </c>
      <c r="Q91" s="232">
        <v>4.455559448456901</v>
      </c>
      <c r="R91" s="232">
        <v>2.0905721360377689</v>
      </c>
      <c r="S91" s="232">
        <v>1.7424969484081969</v>
      </c>
      <c r="T91" s="232">
        <v>2.3669035553057141</v>
      </c>
      <c r="U91" s="232">
        <v>1.4862428563536141</v>
      </c>
      <c r="V91" s="232">
        <v>1.9935676655700361</v>
      </c>
      <c r="W91" s="232">
        <v>1.871030540264307</v>
      </c>
      <c r="DA91" s="71" t="s">
        <v>1537</v>
      </c>
    </row>
    <row r="92" spans="1:105" ht="12" customHeight="1" x14ac:dyDescent="0.25">
      <c r="A92" s="59" t="s">
        <v>33</v>
      </c>
      <c r="B92" s="297">
        <v>1.3865307910298701</v>
      </c>
      <c r="C92" s="297">
        <v>1.061124733127687</v>
      </c>
      <c r="D92" s="297">
        <v>1.273218807546</v>
      </c>
      <c r="E92" s="297">
        <v>1.2500571674639771</v>
      </c>
      <c r="F92" s="297">
        <v>1.004766213818149</v>
      </c>
      <c r="G92" s="297">
        <v>0.95911292176791574</v>
      </c>
      <c r="H92" s="297">
        <v>0.95732446463714704</v>
      </c>
      <c r="I92" s="297">
        <v>1.0878495736159579</v>
      </c>
      <c r="J92" s="297">
        <v>0.91482572888508351</v>
      </c>
      <c r="K92" s="297">
        <v>0.95529511561810809</v>
      </c>
      <c r="L92" s="297">
        <v>0.9797367448708737</v>
      </c>
      <c r="M92" s="297">
        <v>1.0061254477157451</v>
      </c>
      <c r="N92" s="297">
        <v>1.0187346333842819</v>
      </c>
      <c r="O92" s="297">
        <v>0.43035913818509108</v>
      </c>
      <c r="P92" s="297">
        <v>0.39369561135570658</v>
      </c>
      <c r="Q92" s="297">
        <v>0.50604017807388979</v>
      </c>
      <c r="R92" s="297">
        <v>0.29605047768544768</v>
      </c>
      <c r="S92" s="297">
        <v>0.25955475077134049</v>
      </c>
      <c r="T92" s="297">
        <v>0.33880740662214731</v>
      </c>
      <c r="U92" s="297">
        <v>0.24013165775391801</v>
      </c>
      <c r="V92" s="297">
        <v>0.29618445150615741</v>
      </c>
      <c r="W92" s="297">
        <v>0.34554587433895601</v>
      </c>
      <c r="DA92" s="122" t="s">
        <v>1538</v>
      </c>
    </row>
    <row r="93" spans="1:105" ht="12" customHeight="1" x14ac:dyDescent="0.25">
      <c r="A93" s="59" t="s">
        <v>160</v>
      </c>
      <c r="B93" s="297">
        <v>1.0882608422282301</v>
      </c>
      <c r="C93" s="297">
        <v>1.0227895722256699</v>
      </c>
      <c r="D93" s="297">
        <v>1.177863009386108</v>
      </c>
      <c r="E93" s="297">
        <v>1.196913898010286</v>
      </c>
      <c r="F93" s="297">
        <v>1.0762589225450181</v>
      </c>
      <c r="G93" s="297">
        <v>0.77155075262832395</v>
      </c>
      <c r="H93" s="297">
        <v>0.70123389636494426</v>
      </c>
      <c r="I93" s="297">
        <v>0.80696891544217642</v>
      </c>
      <c r="J93" s="297">
        <v>0.74568946519324297</v>
      </c>
      <c r="K93" s="297">
        <v>0.88923621234184558</v>
      </c>
      <c r="L93" s="297">
        <v>1.0363248552202391</v>
      </c>
      <c r="M93" s="297">
        <v>0.90139558262674924</v>
      </c>
      <c r="N93" s="297">
        <v>0.80706936416293207</v>
      </c>
      <c r="O93" s="297">
        <v>0.34499265374169902</v>
      </c>
      <c r="P93" s="297">
        <v>0.24618814050076759</v>
      </c>
      <c r="Q93" s="297">
        <v>0.28131989111693029</v>
      </c>
      <c r="R93" s="297">
        <v>0.1838343775635532</v>
      </c>
      <c r="S93" s="297">
        <v>0.15630060667353601</v>
      </c>
      <c r="T93" s="297">
        <v>0.22388553054499921</v>
      </c>
      <c r="U93" s="297">
        <v>0.14415604617768429</v>
      </c>
      <c r="V93" s="297">
        <v>0.19587064524044959</v>
      </c>
      <c r="W93" s="297">
        <v>0.18146804285064591</v>
      </c>
      <c r="DA93" s="122" t="s">
        <v>1539</v>
      </c>
    </row>
    <row r="94" spans="1:105" ht="12" customHeight="1" x14ac:dyDescent="0.25">
      <c r="A94" s="59" t="s">
        <v>70</v>
      </c>
      <c r="B94" s="297">
        <v>2.9310591237359769</v>
      </c>
      <c r="C94" s="297">
        <v>2.1876946073696781</v>
      </c>
      <c r="D94" s="297">
        <v>3.1635941390459359</v>
      </c>
      <c r="E94" s="297">
        <v>2.9275674343492262</v>
      </c>
      <c r="F94" s="297">
        <v>2.9046573531103959</v>
      </c>
      <c r="G94" s="297">
        <v>3.6825102649141241</v>
      </c>
      <c r="H94" s="297">
        <v>3.0850468749860651</v>
      </c>
      <c r="I94" s="297">
        <v>2.8657137757073601</v>
      </c>
      <c r="J94" s="297">
        <v>2.3211988327495692</v>
      </c>
      <c r="K94" s="297">
        <v>2.9826834968371889</v>
      </c>
      <c r="L94" s="297">
        <v>2.5998920163841368</v>
      </c>
      <c r="M94" s="297">
        <v>1.757825352197588</v>
      </c>
      <c r="N94" s="297">
        <v>1.5573729372251861</v>
      </c>
      <c r="O94" s="297">
        <v>0.41809636421189172</v>
      </c>
      <c r="P94" s="297">
        <v>0.22632442642268591</v>
      </c>
      <c r="Q94" s="297">
        <v>0.47323919204375958</v>
      </c>
      <c r="R94" s="297">
        <v>0.28297392853898079</v>
      </c>
      <c r="S94" s="297">
        <v>0.27295886171837969</v>
      </c>
      <c r="T94" s="297">
        <v>0.30695753447660279</v>
      </c>
      <c r="U94" s="297">
        <v>0.28046973034440759</v>
      </c>
      <c r="V94" s="297">
        <v>0.44037370447850049</v>
      </c>
      <c r="W94" s="297">
        <v>0.37759485536555848</v>
      </c>
      <c r="DA94" s="122" t="s">
        <v>1540</v>
      </c>
    </row>
    <row r="95" spans="1:105" ht="12" customHeight="1" x14ac:dyDescent="0.25">
      <c r="A95" s="59" t="s">
        <v>162</v>
      </c>
      <c r="B95" s="297">
        <v>1.064686751227935</v>
      </c>
      <c r="C95" s="297">
        <v>2.032303911561141</v>
      </c>
      <c r="D95" s="297">
        <v>1.5850398896594959</v>
      </c>
      <c r="E95" s="297">
        <v>1.5957151496812401</v>
      </c>
      <c r="F95" s="297">
        <v>1.1917158411881279</v>
      </c>
      <c r="G95" s="297">
        <v>0.65251944568524944</v>
      </c>
      <c r="H95" s="297">
        <v>0.7211609071605275</v>
      </c>
      <c r="I95" s="297">
        <v>0.91676937920396451</v>
      </c>
      <c r="J95" s="297">
        <v>0.97715429815096777</v>
      </c>
      <c r="K95" s="297">
        <v>1.72455895066679</v>
      </c>
      <c r="L95" s="297">
        <v>2.470283794646063</v>
      </c>
      <c r="M95" s="297">
        <v>3.7142344606218929</v>
      </c>
      <c r="N95" s="297">
        <v>3.300757481926786</v>
      </c>
      <c r="O95" s="297">
        <v>0.75495263956693492</v>
      </c>
      <c r="P95" s="297">
        <v>0.82805910302763353</v>
      </c>
      <c r="Q95" s="297">
        <v>1.1801145994380551</v>
      </c>
      <c r="R95" s="297">
        <v>0.54305480359843661</v>
      </c>
      <c r="S95" s="297">
        <v>0.40337699777931613</v>
      </c>
      <c r="T95" s="297">
        <v>0.75506998851667562</v>
      </c>
      <c r="U95" s="297">
        <v>0.566269338176561</v>
      </c>
      <c r="V95" s="297">
        <v>0.82890727945863563</v>
      </c>
      <c r="W95" s="297">
        <v>0.84310994370028325</v>
      </c>
      <c r="DA95" s="122" t="s">
        <v>1541</v>
      </c>
    </row>
    <row r="96" spans="1:105" ht="12" customHeight="1" x14ac:dyDescent="0.25">
      <c r="A96" s="61" t="s">
        <v>1542</v>
      </c>
      <c r="B96" s="265">
        <v>11.71581073669695</v>
      </c>
      <c r="C96" s="265">
        <v>15.489519148672329</v>
      </c>
      <c r="D96" s="265">
        <v>13.11691244662695</v>
      </c>
      <c r="E96" s="265">
        <v>13.243674664906161</v>
      </c>
      <c r="F96" s="265">
        <v>13.033171238076291</v>
      </c>
      <c r="G96" s="265">
        <v>11.938681947630149</v>
      </c>
      <c r="H96" s="265">
        <v>10.960067605253389</v>
      </c>
      <c r="I96" s="265">
        <v>12.420592181184221</v>
      </c>
      <c r="J96" s="265">
        <v>14.25327558256658</v>
      </c>
      <c r="K96" s="265">
        <v>12.40950724205489</v>
      </c>
      <c r="L96" s="265">
        <v>13.522520763694301</v>
      </c>
      <c r="M96" s="265">
        <v>14.25590743363162</v>
      </c>
      <c r="N96" s="265">
        <v>13.627319134152319</v>
      </c>
      <c r="O96" s="265">
        <v>6.3578610982089003</v>
      </c>
      <c r="P96" s="265">
        <v>6.2371838670467588</v>
      </c>
      <c r="Q96" s="265">
        <v>7.813366702588854</v>
      </c>
      <c r="R96" s="265">
        <v>4.4827111975161609</v>
      </c>
      <c r="S96" s="265">
        <v>3.8827220860180378</v>
      </c>
      <c r="T96" s="265">
        <v>5.0229809609245626</v>
      </c>
      <c r="U96" s="265">
        <v>3.570262449030412</v>
      </c>
      <c r="V96" s="265">
        <v>4.7639983280664469</v>
      </c>
      <c r="W96" s="265">
        <v>5.2153200418631194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87.403332362911414</v>
      </c>
      <c r="C99" s="225">
        <v>84.013139278598373</v>
      </c>
      <c r="D99" s="225">
        <v>77.304462508873783</v>
      </c>
      <c r="E99" s="225">
        <v>68.597555100018724</v>
      </c>
      <c r="F99" s="225">
        <v>71.966735317976642</v>
      </c>
      <c r="G99" s="225">
        <v>67.616896367016139</v>
      </c>
      <c r="H99" s="225">
        <v>75.06741917753088</v>
      </c>
      <c r="I99" s="225">
        <v>72.273499059691801</v>
      </c>
      <c r="J99" s="225">
        <v>64.437600385993065</v>
      </c>
      <c r="K99" s="225">
        <v>56.263460157150703</v>
      </c>
      <c r="L99" s="225">
        <v>64.704568081685551</v>
      </c>
      <c r="M99" s="225">
        <v>66.738946278296496</v>
      </c>
      <c r="N99" s="225">
        <v>63.987361773182677</v>
      </c>
      <c r="O99" s="225">
        <v>70.254491332523543</v>
      </c>
      <c r="P99" s="225">
        <v>65.914808903483944</v>
      </c>
      <c r="Q99" s="225">
        <v>66.194870529035754</v>
      </c>
      <c r="R99" s="225">
        <v>79.864438189729896</v>
      </c>
      <c r="S99" s="225">
        <v>80.584152618500582</v>
      </c>
      <c r="T99" s="225">
        <v>81.569032113850838</v>
      </c>
      <c r="U99" s="225">
        <v>81.147122993859952</v>
      </c>
      <c r="V99" s="225">
        <v>71.56537285943962</v>
      </c>
      <c r="W99" s="225">
        <v>67.436647781161724</v>
      </c>
      <c r="DA99" s="89" t="s">
        <v>1544</v>
      </c>
    </row>
    <row r="100" spans="1:105" ht="12" customHeight="1" x14ac:dyDescent="0.25">
      <c r="A100" s="55" t="s">
        <v>92</v>
      </c>
      <c r="B100" s="261">
        <v>0.74206366516027678</v>
      </c>
      <c r="C100" s="261">
        <v>0.71328056229994696</v>
      </c>
      <c r="D100" s="261">
        <v>0.65632317706600163</v>
      </c>
      <c r="E100" s="261">
        <v>0.58240059940950373</v>
      </c>
      <c r="F100" s="261">
        <v>0.61100530078109649</v>
      </c>
      <c r="G100" s="261">
        <v>0.57407470159715013</v>
      </c>
      <c r="H100" s="261">
        <v>0.63733043927510769</v>
      </c>
      <c r="I100" s="261">
        <v>0.61360975784650917</v>
      </c>
      <c r="J100" s="261">
        <v>0.54708213776107517</v>
      </c>
      <c r="K100" s="261">
        <v>0.47768281059857542</v>
      </c>
      <c r="L100" s="261">
        <v>0.54934872212791319</v>
      </c>
      <c r="M100" s="261">
        <v>0.56662081119037278</v>
      </c>
      <c r="N100" s="261">
        <v>0.54325956365356221</v>
      </c>
      <c r="O100" s="261">
        <v>0.59646816571758976</v>
      </c>
      <c r="P100" s="261">
        <v>0.55962379649484073</v>
      </c>
      <c r="Q100" s="261">
        <v>0.56200154973031369</v>
      </c>
      <c r="R100" s="261">
        <v>0.67805764513546718</v>
      </c>
      <c r="S100" s="261">
        <v>0.68416809781995136</v>
      </c>
      <c r="T100" s="261">
        <v>0.69252983035726323</v>
      </c>
      <c r="U100" s="261">
        <v>0.6889477766814549</v>
      </c>
      <c r="V100" s="261">
        <v>0.60759769046438228</v>
      </c>
      <c r="W100" s="261">
        <v>0.57254437177272022</v>
      </c>
      <c r="DA100" s="67" t="s">
        <v>1545</v>
      </c>
    </row>
    <row r="101" spans="1:105" ht="12" customHeight="1" x14ac:dyDescent="0.25">
      <c r="A101" s="202" t="s">
        <v>93</v>
      </c>
      <c r="B101" s="226">
        <v>0.83199393036909719</v>
      </c>
      <c r="C101" s="226">
        <v>0.79972261996635485</v>
      </c>
      <c r="D101" s="226">
        <v>0.73586260224927458</v>
      </c>
      <c r="E101" s="226">
        <v>0.65298139027919311</v>
      </c>
      <c r="F101" s="226">
        <v>0.68505267882024479</v>
      </c>
      <c r="G101" s="226">
        <v>0.64364648173970085</v>
      </c>
      <c r="H101" s="226">
        <v>0.71456814558065085</v>
      </c>
      <c r="I101" s="226">
        <v>0.68797276852691736</v>
      </c>
      <c r="J101" s="226">
        <v>0.61338270474711054</v>
      </c>
      <c r="K101" s="226">
        <v>0.53557291337506163</v>
      </c>
      <c r="L101" s="226">
        <v>0.61592397515882336</v>
      </c>
      <c r="M101" s="226">
        <v>0.63528925867753161</v>
      </c>
      <c r="N101" s="226">
        <v>0.6090968751004725</v>
      </c>
      <c r="O101" s="226">
        <v>0.66875379678944102</v>
      </c>
      <c r="P101" s="226">
        <v>0.62744427982908135</v>
      </c>
      <c r="Q101" s="226">
        <v>0.63011019160014459</v>
      </c>
      <c r="R101" s="226">
        <v>0.76023105789881862</v>
      </c>
      <c r="S101" s="226">
        <v>0.76708203280027842</v>
      </c>
      <c r="T101" s="226">
        <v>0.77645711885426361</v>
      </c>
      <c r="U101" s="226">
        <v>0.77244095817095471</v>
      </c>
      <c r="V101" s="226">
        <v>0.68123210218554764</v>
      </c>
      <c r="W101" s="226">
        <v>0.64193069213138809</v>
      </c>
      <c r="DA101" s="174" t="s">
        <v>1546</v>
      </c>
    </row>
    <row r="102" spans="1:105" ht="12" customHeight="1" x14ac:dyDescent="0.25">
      <c r="A102" s="202" t="s">
        <v>94</v>
      </c>
      <c r="B102" s="226">
        <v>1.9003276951849599</v>
      </c>
      <c r="C102" s="226">
        <v>2.1710048113649911</v>
      </c>
      <c r="D102" s="226">
        <v>1.7132973810085279</v>
      </c>
      <c r="E102" s="226">
        <v>1.6120996050036001</v>
      </c>
      <c r="F102" s="226">
        <v>1.659042250097766</v>
      </c>
      <c r="G102" s="226">
        <v>1.438918197100751</v>
      </c>
      <c r="H102" s="226">
        <v>1.5728801092119959</v>
      </c>
      <c r="I102" s="226">
        <v>1.6222581978737589</v>
      </c>
      <c r="J102" s="226">
        <v>1.5607628003343481</v>
      </c>
      <c r="K102" s="226">
        <v>1.1875697637505971</v>
      </c>
      <c r="L102" s="226">
        <v>1.38813878256218</v>
      </c>
      <c r="M102" s="226">
        <v>1.326357200961896</v>
      </c>
      <c r="N102" s="226">
        <v>1.3007057680110261</v>
      </c>
      <c r="O102" s="226">
        <v>1.7795867724293699</v>
      </c>
      <c r="P102" s="226">
        <v>1.7624178980334999</v>
      </c>
      <c r="Q102" s="226">
        <v>1.595533164730776</v>
      </c>
      <c r="R102" s="226">
        <v>2.109861031825004</v>
      </c>
      <c r="S102" s="226">
        <v>2.1748227787009879</v>
      </c>
      <c r="T102" s="226">
        <v>2.095750305020839</v>
      </c>
      <c r="U102" s="226">
        <v>2.1387289693707729</v>
      </c>
      <c r="V102" s="226">
        <v>1.8476582534079491</v>
      </c>
      <c r="W102" s="226">
        <v>1.8741461035570861</v>
      </c>
      <c r="DA102" s="174" t="s">
        <v>1547</v>
      </c>
    </row>
    <row r="103" spans="1:105" ht="12" customHeight="1" x14ac:dyDescent="0.25">
      <c r="A103" s="202" t="s">
        <v>95</v>
      </c>
      <c r="B103" s="226">
        <v>0.66602990628286196</v>
      </c>
      <c r="C103" s="226">
        <v>0.64019599444936059</v>
      </c>
      <c r="D103" s="226">
        <v>0.58907460995024508</v>
      </c>
      <c r="E103" s="226">
        <v>0.52272633044229921</v>
      </c>
      <c r="F103" s="226">
        <v>0.54840012026416862</v>
      </c>
      <c r="G103" s="226">
        <v>0.51525352561431326</v>
      </c>
      <c r="H103" s="226">
        <v>0.57202791710591616</v>
      </c>
      <c r="I103" s="226">
        <v>0.55073771793487514</v>
      </c>
      <c r="J103" s="226">
        <v>0.49102668955410522</v>
      </c>
      <c r="K103" s="226">
        <v>0.42873819661711421</v>
      </c>
      <c r="L103" s="226">
        <v>0.49306103383520028</v>
      </c>
      <c r="M103" s="226">
        <v>0.50856338006191459</v>
      </c>
      <c r="N103" s="226">
        <v>0.48759578625817812</v>
      </c>
      <c r="O103" s="226">
        <v>0.53535249758899373</v>
      </c>
      <c r="P103" s="226">
        <v>0.50228329755589629</v>
      </c>
      <c r="Q103" s="226">
        <v>0.50441742005634749</v>
      </c>
      <c r="R103" s="226">
        <v>0.60858210831062831</v>
      </c>
      <c r="S103" s="226">
        <v>0.61406646823803945</v>
      </c>
      <c r="T103" s="226">
        <v>0.62157143607255161</v>
      </c>
      <c r="U103" s="226">
        <v>0.61835640886395815</v>
      </c>
      <c r="V103" s="226">
        <v>0.54534166249774607</v>
      </c>
      <c r="W103" s="226">
        <v>0.51387999733446299</v>
      </c>
      <c r="DA103" s="174" t="s">
        <v>1548</v>
      </c>
    </row>
    <row r="104" spans="1:105" ht="12" customHeight="1" x14ac:dyDescent="0.25">
      <c r="A104" s="56" t="s">
        <v>96</v>
      </c>
      <c r="B104" s="262">
        <v>0.80446468114593395</v>
      </c>
      <c r="C104" s="262">
        <v>0.86037133838937829</v>
      </c>
      <c r="D104" s="262">
        <v>0.71131782944821675</v>
      </c>
      <c r="E104" s="262">
        <v>0.65437400536552315</v>
      </c>
      <c r="F104" s="262">
        <v>0.69082139952292421</v>
      </c>
      <c r="G104" s="262">
        <v>0.63669827474487461</v>
      </c>
      <c r="H104" s="262">
        <v>0.6953590844953933</v>
      </c>
      <c r="I104" s="262">
        <v>0.70042382548750337</v>
      </c>
      <c r="J104" s="262">
        <v>0.66860068527929717</v>
      </c>
      <c r="K104" s="262">
        <v>0.50977013986207953</v>
      </c>
      <c r="L104" s="262">
        <v>0.58059191546916311</v>
      </c>
      <c r="M104" s="262">
        <v>0.5687917244488353</v>
      </c>
      <c r="N104" s="262">
        <v>0.55271837565378157</v>
      </c>
      <c r="O104" s="262">
        <v>0.72570125934995122</v>
      </c>
      <c r="P104" s="262">
        <v>0.70814216558825338</v>
      </c>
      <c r="Q104" s="262">
        <v>0.65280103196356953</v>
      </c>
      <c r="R104" s="262">
        <v>0.85666087407393465</v>
      </c>
      <c r="S104" s="262">
        <v>0.88880283567370433</v>
      </c>
      <c r="T104" s="262">
        <v>0.83697984267185865</v>
      </c>
      <c r="U104" s="262">
        <v>0.84761803045386175</v>
      </c>
      <c r="V104" s="262">
        <v>0.73873703684964043</v>
      </c>
      <c r="W104" s="262">
        <v>0.73273828389802065</v>
      </c>
      <c r="DA104" s="68" t="s">
        <v>1549</v>
      </c>
    </row>
    <row r="105" spans="1:105" ht="12" customHeight="1" x14ac:dyDescent="0.25">
      <c r="A105" s="37" t="s">
        <v>160</v>
      </c>
      <c r="B105" s="228">
        <v>0.10037135365102549</v>
      </c>
      <c r="C105" s="228">
        <v>4.9328576366900183E-2</v>
      </c>
      <c r="D105" s="228">
        <v>7.9554463487266025E-2</v>
      </c>
      <c r="E105" s="228">
        <v>6.4311626530535876E-2</v>
      </c>
      <c r="F105" s="228">
        <v>6.8135545627428712E-2</v>
      </c>
      <c r="G105" s="228">
        <v>5.8942367766102469E-2</v>
      </c>
      <c r="H105" s="228">
        <v>6.514214591978866E-2</v>
      </c>
      <c r="I105" s="228">
        <v>5.5846096615963577E-2</v>
      </c>
      <c r="J105" s="228">
        <v>3.6391451583339028E-2</v>
      </c>
      <c r="K105" s="228">
        <v>4.4518802563052157E-2</v>
      </c>
      <c r="L105" s="228">
        <v>5.0943741369535833E-2</v>
      </c>
      <c r="M105" s="228">
        <v>4.3267161433727573E-2</v>
      </c>
      <c r="N105" s="228">
        <v>3.9351594756031207E-2</v>
      </c>
      <c r="O105" s="228">
        <v>3.5202347687022358E-2</v>
      </c>
      <c r="P105" s="228">
        <v>2.172648568309795E-2</v>
      </c>
      <c r="Q105" s="228">
        <v>2.401128152472377E-2</v>
      </c>
      <c r="R105" s="228">
        <v>2.8492666888203691E-2</v>
      </c>
      <c r="S105" s="228">
        <v>2.8258405270869421E-2</v>
      </c>
      <c r="T105" s="228">
        <v>3.2040157891945177E-2</v>
      </c>
      <c r="U105" s="228">
        <v>2.6920574986269711E-2</v>
      </c>
      <c r="V105" s="228">
        <v>2.2945731755447441E-2</v>
      </c>
      <c r="W105" s="228">
        <v>1.737973572216139E-2</v>
      </c>
      <c r="DA105" s="69" t="s">
        <v>1550</v>
      </c>
    </row>
    <row r="106" spans="1:105" ht="12" customHeight="1" x14ac:dyDescent="0.25">
      <c r="A106" s="37" t="s">
        <v>162</v>
      </c>
      <c r="B106" s="228">
        <v>9.8197092359084526E-2</v>
      </c>
      <c r="C106" s="228">
        <v>9.8016895581014229E-2</v>
      </c>
      <c r="D106" s="228">
        <v>0.1070557416464732</v>
      </c>
      <c r="E106" s="228">
        <v>8.573969850798413E-2</v>
      </c>
      <c r="F106" s="228">
        <v>7.544486495888432E-2</v>
      </c>
      <c r="G106" s="228">
        <v>4.9849009946648287E-2</v>
      </c>
      <c r="H106" s="228">
        <v>6.6993294661628039E-2</v>
      </c>
      <c r="I106" s="228">
        <v>6.3444812242275467E-2</v>
      </c>
      <c r="J106" s="228">
        <v>4.7687495922176228E-2</v>
      </c>
      <c r="K106" s="228">
        <v>8.6338476062381472E-2</v>
      </c>
      <c r="L106" s="228">
        <v>0.1214344113333652</v>
      </c>
      <c r="M106" s="228">
        <v>0.17828396888981229</v>
      </c>
      <c r="N106" s="228">
        <v>0.16094040560124459</v>
      </c>
      <c r="O106" s="228">
        <v>7.7033829610668875E-2</v>
      </c>
      <c r="P106" s="228">
        <v>7.3077501662322006E-2</v>
      </c>
      <c r="Q106" s="228">
        <v>0.1007254189031585</v>
      </c>
      <c r="R106" s="228">
        <v>8.4168586017704675E-2</v>
      </c>
      <c r="S106" s="228">
        <v>7.2928640027630109E-2</v>
      </c>
      <c r="T106" s="228">
        <v>0.1080577275032118</v>
      </c>
      <c r="U106" s="228">
        <v>0.10574857305684961</v>
      </c>
      <c r="V106" s="228">
        <v>9.7104311170501639E-2</v>
      </c>
      <c r="W106" s="228">
        <v>8.0747154022580245E-2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0.60589623513582391</v>
      </c>
      <c r="C109" s="228">
        <v>0.71302586644146382</v>
      </c>
      <c r="D109" s="228">
        <v>0.52470762431447759</v>
      </c>
      <c r="E109" s="228">
        <v>0.50432268032700311</v>
      </c>
      <c r="F109" s="228">
        <v>0.54724098893661111</v>
      </c>
      <c r="G109" s="228">
        <v>0.5279068970321239</v>
      </c>
      <c r="H109" s="228">
        <v>0.56322364391397661</v>
      </c>
      <c r="I109" s="228">
        <v>0.58113291662926436</v>
      </c>
      <c r="J109" s="228">
        <v>0.58452173777378191</v>
      </c>
      <c r="K109" s="228">
        <v>0.37891286123664591</v>
      </c>
      <c r="L109" s="228">
        <v>0.40821376276626209</v>
      </c>
      <c r="M109" s="228">
        <v>0.34724059412529551</v>
      </c>
      <c r="N109" s="228">
        <v>0.35242637529650572</v>
      </c>
      <c r="O109" s="228">
        <v>0.61346508205226002</v>
      </c>
      <c r="P109" s="228">
        <v>0.61333817824283343</v>
      </c>
      <c r="Q109" s="228">
        <v>0.52806433153568721</v>
      </c>
      <c r="R109" s="228">
        <v>0.74399962116802631</v>
      </c>
      <c r="S109" s="228">
        <v>0.78761579037520479</v>
      </c>
      <c r="T109" s="228">
        <v>0.69688195727670166</v>
      </c>
      <c r="U109" s="228">
        <v>0.71494888241074239</v>
      </c>
      <c r="V109" s="228">
        <v>0.61868699392369131</v>
      </c>
      <c r="W109" s="228">
        <v>0.63461139415327905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61.062138795540051</v>
      </c>
      <c r="C110" s="263">
        <f t="shared" si="4"/>
        <v>55.571142458967628</v>
      </c>
      <c r="D110" s="263">
        <f t="shared" si="4"/>
        <v>53.719558670815331</v>
      </c>
      <c r="E110" s="263">
        <f t="shared" si="4"/>
        <v>46.836989206939371</v>
      </c>
      <c r="F110" s="263">
        <f t="shared" si="4"/>
        <v>49.4181755832685</v>
      </c>
      <c r="G110" s="263">
        <f t="shared" si="4"/>
        <v>47.501310480014716</v>
      </c>
      <c r="H110" s="263">
        <f t="shared" si="4"/>
        <v>52.963162352214447</v>
      </c>
      <c r="I110" s="263">
        <f t="shared" si="4"/>
        <v>50.010080283318658</v>
      </c>
      <c r="J110" s="263">
        <f t="shared" si="4"/>
        <v>43.536809159744301</v>
      </c>
      <c r="K110" s="263">
        <f t="shared" si="4"/>
        <v>39.629980938231625</v>
      </c>
      <c r="L110" s="263">
        <f t="shared" si="4"/>
        <v>45.382948567625007</v>
      </c>
      <c r="M110" s="263">
        <f t="shared" si="4"/>
        <v>47.768849998311431</v>
      </c>
      <c r="N110" s="263">
        <f t="shared" si="4"/>
        <v>45.536113951420845</v>
      </c>
      <c r="O110" s="263">
        <f t="shared" si="4"/>
        <v>46.781549700964085</v>
      </c>
      <c r="P110" s="263">
        <f t="shared" si="4"/>
        <v>43.047273665120265</v>
      </c>
      <c r="Q110" s="263">
        <f t="shared" si="4"/>
        <v>44.824342344769093</v>
      </c>
      <c r="R110" s="263">
        <f t="shared" si="4"/>
        <v>52.384264054959864</v>
      </c>
      <c r="S110" s="263">
        <f t="shared" si="4"/>
        <v>52.427914456384649</v>
      </c>
      <c r="T110" s="263">
        <f t="shared" si="4"/>
        <v>54.059804149071759</v>
      </c>
      <c r="U110" s="263">
        <f t="shared" si="4"/>
        <v>53.290964808032143</v>
      </c>
      <c r="V110" s="263">
        <f t="shared" si="4"/>
        <v>47.346925681179499</v>
      </c>
      <c r="W110" s="263">
        <f t="shared" si="4"/>
        <v>43.406028422684393</v>
      </c>
      <c r="DA110" s="70"/>
    </row>
    <row r="111" spans="1:105" ht="12" customHeight="1" x14ac:dyDescent="0.25">
      <c r="A111" s="60" t="s">
        <v>1556</v>
      </c>
      <c r="B111" s="264">
        <v>51.511327677447667</v>
      </c>
      <c r="C111" s="264">
        <v>44.659941752713287</v>
      </c>
      <c r="D111" s="264">
        <v>45.108738696662307</v>
      </c>
      <c r="E111" s="264">
        <v>38.734776693827442</v>
      </c>
      <c r="F111" s="264">
        <v>41.080035162662497</v>
      </c>
      <c r="G111" s="264">
        <v>40.269486226904668</v>
      </c>
      <c r="H111" s="264">
        <v>45.058062156836733</v>
      </c>
      <c r="I111" s="264">
        <v>41.856811943375213</v>
      </c>
      <c r="J111" s="264">
        <v>35.69260905472639</v>
      </c>
      <c r="K111" s="264">
        <v>33.661402712550597</v>
      </c>
      <c r="L111" s="264">
        <v>38.406335348998148</v>
      </c>
      <c r="M111" s="264">
        <v>41.102743340177497</v>
      </c>
      <c r="N111" s="264">
        <v>38.998928211317477</v>
      </c>
      <c r="O111" s="264">
        <v>37.83756747369128</v>
      </c>
      <c r="P111" s="264">
        <v>34.189580069476982</v>
      </c>
      <c r="Q111" s="264">
        <v>36.805390704161319</v>
      </c>
      <c r="R111" s="264">
        <v>41.780364395210484</v>
      </c>
      <c r="S111" s="264">
        <v>41.497525120204237</v>
      </c>
      <c r="T111" s="264">
        <v>43.526823250748137</v>
      </c>
      <c r="U111" s="264">
        <v>42.541978477406403</v>
      </c>
      <c r="V111" s="264">
        <v>38.060824639871328</v>
      </c>
      <c r="W111" s="264">
        <v>33.986802734327327</v>
      </c>
      <c r="DA111" s="72" t="s">
        <v>1557</v>
      </c>
    </row>
    <row r="112" spans="1:105" ht="12" customHeight="1" x14ac:dyDescent="0.25">
      <c r="A112" s="59" t="s">
        <v>30</v>
      </c>
      <c r="B112" s="232">
        <v>24.08132509087006</v>
      </c>
      <c r="C112" s="232">
        <v>21.567897144263188</v>
      </c>
      <c r="D112" s="232">
        <v>20.530779065399361</v>
      </c>
      <c r="E112" s="232">
        <v>16.559896127189361</v>
      </c>
      <c r="F112" s="232">
        <v>20.528593613392601</v>
      </c>
      <c r="G112" s="232">
        <v>21.162617725322079</v>
      </c>
      <c r="H112" s="232">
        <v>24.561392203125099</v>
      </c>
      <c r="I112" s="232">
        <v>22.477025647278321</v>
      </c>
      <c r="J112" s="232">
        <v>21.500918312949619</v>
      </c>
      <c r="K112" s="232">
        <v>17.27465274582012</v>
      </c>
      <c r="L112" s="232">
        <v>19.394665300269509</v>
      </c>
      <c r="M112" s="232">
        <v>23.15843733814777</v>
      </c>
      <c r="N112" s="232">
        <v>22.325298271755031</v>
      </c>
      <c r="O112" s="232">
        <v>23.58425616584703</v>
      </c>
      <c r="P112" s="232">
        <v>21.677439618411292</v>
      </c>
      <c r="Q112" s="232">
        <v>23.779307889230509</v>
      </c>
      <c r="R112" s="232">
        <v>25.716246953652512</v>
      </c>
      <c r="S112" s="232">
        <v>25.508735589440299</v>
      </c>
      <c r="T112" s="232">
        <v>25.809994203907539</v>
      </c>
      <c r="U112" s="232">
        <v>23.268839770962721</v>
      </c>
      <c r="V112" s="232">
        <v>20.20739663504828</v>
      </c>
      <c r="W112" s="232">
        <v>17.572465339314899</v>
      </c>
      <c r="DA112" s="71" t="s">
        <v>1558</v>
      </c>
    </row>
    <row r="113" spans="1:105" ht="12" customHeight="1" x14ac:dyDescent="0.25">
      <c r="A113" s="59" t="s">
        <v>33</v>
      </c>
      <c r="B113" s="297">
        <v>5.8778027537884574</v>
      </c>
      <c r="C113" s="297">
        <v>3.887036568481844</v>
      </c>
      <c r="D113" s="297">
        <v>4.3464382656978744</v>
      </c>
      <c r="E113" s="297">
        <v>3.9768808688839061</v>
      </c>
      <c r="F113" s="297">
        <v>3.3427331392037751</v>
      </c>
      <c r="G113" s="297">
        <v>3.021195321167967</v>
      </c>
      <c r="H113" s="297">
        <v>3.590631890969723</v>
      </c>
      <c r="I113" s="297">
        <v>3.7134352868798892</v>
      </c>
      <c r="J113" s="297">
        <v>2.618122316650334</v>
      </c>
      <c r="K113" s="297">
        <v>2.3893044449576308</v>
      </c>
      <c r="L113" s="297">
        <v>2.6285362241558139</v>
      </c>
      <c r="M113" s="297">
        <v>2.4465106208531848</v>
      </c>
      <c r="N113" s="297">
        <v>2.5413182153953229</v>
      </c>
      <c r="O113" s="297">
        <v>3.1482448499546059</v>
      </c>
      <c r="P113" s="297">
        <v>2.9074366474523159</v>
      </c>
      <c r="Q113" s="297">
        <v>2.70073496671839</v>
      </c>
      <c r="R113" s="297">
        <v>3.6417337931879068</v>
      </c>
      <c r="S113" s="297">
        <v>3.7996700737166429</v>
      </c>
      <c r="T113" s="297">
        <v>3.6945388761432212</v>
      </c>
      <c r="U113" s="297">
        <v>3.759537039538948</v>
      </c>
      <c r="V113" s="297">
        <v>3.0022139664909622</v>
      </c>
      <c r="W113" s="297">
        <v>3.2453200358273202</v>
      </c>
      <c r="DA113" s="122" t="s">
        <v>1559</v>
      </c>
    </row>
    <row r="114" spans="1:105" ht="12" customHeight="1" x14ac:dyDescent="0.25">
      <c r="A114" s="59" t="s">
        <v>160</v>
      </c>
      <c r="B114" s="297">
        <v>4.6133721780084382</v>
      </c>
      <c r="C114" s="297">
        <v>3.7466099365951608</v>
      </c>
      <c r="D114" s="297">
        <v>4.0209183412968654</v>
      </c>
      <c r="E114" s="297">
        <v>3.807813039746871</v>
      </c>
      <c r="F114" s="297">
        <v>3.580580554240365</v>
      </c>
      <c r="G114" s="297">
        <v>2.4303765187394362</v>
      </c>
      <c r="H114" s="297">
        <v>2.6301143283445412</v>
      </c>
      <c r="I114" s="297">
        <v>2.7546334701934332</v>
      </c>
      <c r="J114" s="297">
        <v>2.1340744673772969</v>
      </c>
      <c r="K114" s="297">
        <v>2.2240834272359238</v>
      </c>
      <c r="L114" s="297">
        <v>2.780356494946449</v>
      </c>
      <c r="M114" s="297">
        <v>2.1918478172808649</v>
      </c>
      <c r="N114" s="297">
        <v>2.0133016087037299</v>
      </c>
      <c r="O114" s="297">
        <v>2.5237557403680628</v>
      </c>
      <c r="P114" s="297">
        <v>1.8180960143174241</v>
      </c>
      <c r="Q114" s="297">
        <v>1.5014034452062139</v>
      </c>
      <c r="R114" s="297">
        <v>2.2613571521886602</v>
      </c>
      <c r="S114" s="297">
        <v>2.2881135325640392</v>
      </c>
      <c r="T114" s="297">
        <v>2.441368695717232</v>
      </c>
      <c r="U114" s="297">
        <v>2.2569285538930508</v>
      </c>
      <c r="V114" s="297">
        <v>1.985403297763082</v>
      </c>
      <c r="W114" s="297">
        <v>1.704323272422813</v>
      </c>
      <c r="DA114" s="122" t="s">
        <v>1560</v>
      </c>
    </row>
    <row r="115" spans="1:105" ht="12" customHeight="1" x14ac:dyDescent="0.25">
      <c r="A115" s="59" t="s">
        <v>70</v>
      </c>
      <c r="B115" s="297">
        <v>12.425391127603859</v>
      </c>
      <c r="C115" s="297">
        <v>8.0138071180866604</v>
      </c>
      <c r="D115" s="297">
        <v>10.799688585805001</v>
      </c>
      <c r="E115" s="297">
        <v>9.3136435877173458</v>
      </c>
      <c r="F115" s="297">
        <v>9.6634363882296626</v>
      </c>
      <c r="G115" s="297">
        <v>11.59986747129209</v>
      </c>
      <c r="H115" s="297">
        <v>11.57106927029181</v>
      </c>
      <c r="I115" s="297">
        <v>9.7822740523188507</v>
      </c>
      <c r="J115" s="297">
        <v>6.6429946967175244</v>
      </c>
      <c r="K115" s="297">
        <v>7.4600391233904269</v>
      </c>
      <c r="L115" s="297">
        <v>6.9752516476861244</v>
      </c>
      <c r="M115" s="297">
        <v>4.2743560492581816</v>
      </c>
      <c r="N115" s="297">
        <v>3.8849962334019779</v>
      </c>
      <c r="O115" s="297">
        <v>3.058537878307408</v>
      </c>
      <c r="P115" s="297">
        <v>1.6714027604448289</v>
      </c>
      <c r="Q115" s="297">
        <v>2.525676199148597</v>
      </c>
      <c r="R115" s="297">
        <v>3.480878417113936</v>
      </c>
      <c r="S115" s="297">
        <v>3.9958953367059968</v>
      </c>
      <c r="T115" s="297">
        <v>3.347230675253928</v>
      </c>
      <c r="U115" s="297">
        <v>4.3910759187772994</v>
      </c>
      <c r="V115" s="297">
        <v>4.4637592531869696</v>
      </c>
      <c r="W115" s="297">
        <v>3.5463197235025281</v>
      </c>
      <c r="DA115" s="122" t="s">
        <v>1561</v>
      </c>
    </row>
    <row r="116" spans="1:105" ht="12" customHeight="1" x14ac:dyDescent="0.25">
      <c r="A116" s="59" t="s">
        <v>162</v>
      </c>
      <c r="B116" s="297">
        <v>4.5134365271768626</v>
      </c>
      <c r="C116" s="297">
        <v>7.4445909852864292</v>
      </c>
      <c r="D116" s="297">
        <v>5.4109144384632186</v>
      </c>
      <c r="E116" s="297">
        <v>5.0765430702899552</v>
      </c>
      <c r="F116" s="297">
        <v>3.9646914675961038</v>
      </c>
      <c r="G116" s="297">
        <v>2.0554291903830939</v>
      </c>
      <c r="H116" s="297">
        <v>2.7048544641055541</v>
      </c>
      <c r="I116" s="297">
        <v>3.1294434867047261</v>
      </c>
      <c r="J116" s="297">
        <v>2.7964992610316131</v>
      </c>
      <c r="K116" s="297">
        <v>4.3133229711464924</v>
      </c>
      <c r="L116" s="297">
        <v>6.6275256819402486</v>
      </c>
      <c r="M116" s="297">
        <v>9.0315915146374905</v>
      </c>
      <c r="N116" s="297">
        <v>8.2340138820614275</v>
      </c>
      <c r="O116" s="297">
        <v>5.5227728392141682</v>
      </c>
      <c r="P116" s="297">
        <v>6.1152050288511246</v>
      </c>
      <c r="Q116" s="297">
        <v>6.2982682038576092</v>
      </c>
      <c r="R116" s="297">
        <v>6.6801480790674628</v>
      </c>
      <c r="S116" s="297">
        <v>5.9051105877772638</v>
      </c>
      <c r="T116" s="297">
        <v>8.233690799726217</v>
      </c>
      <c r="U116" s="297">
        <v>8.8655971942343861</v>
      </c>
      <c r="V116" s="297">
        <v>8.4020514873820389</v>
      </c>
      <c r="W116" s="297">
        <v>7.9183743632597734</v>
      </c>
      <c r="DA116" s="122" t="s">
        <v>1562</v>
      </c>
    </row>
    <row r="117" spans="1:105" ht="12" customHeight="1" x14ac:dyDescent="0.25">
      <c r="A117" s="60" t="s">
        <v>1563</v>
      </c>
      <c r="B117" s="264">
        <v>9.5508111180923869</v>
      </c>
      <c r="C117" s="264">
        <v>10.911200706254339</v>
      </c>
      <c r="D117" s="264">
        <v>8.6108199741530225</v>
      </c>
      <c r="E117" s="264">
        <v>8.1022125131119314</v>
      </c>
      <c r="F117" s="264">
        <v>8.3381404206060044</v>
      </c>
      <c r="G117" s="264">
        <v>7.2318242531100454</v>
      </c>
      <c r="H117" s="264">
        <v>7.9051001953777131</v>
      </c>
      <c r="I117" s="264">
        <v>8.1532683399434411</v>
      </c>
      <c r="J117" s="264">
        <v>7.8442001050179089</v>
      </c>
      <c r="K117" s="264">
        <v>5.9685782256810249</v>
      </c>
      <c r="L117" s="264">
        <v>6.9766132186268619</v>
      </c>
      <c r="M117" s="264">
        <v>6.6661066581339341</v>
      </c>
      <c r="N117" s="264">
        <v>6.5371857401033653</v>
      </c>
      <c r="O117" s="264">
        <v>8.9439822272728069</v>
      </c>
      <c r="P117" s="264">
        <v>8.8576935956432816</v>
      </c>
      <c r="Q117" s="264">
        <v>8.0189516406077779</v>
      </c>
      <c r="R117" s="264">
        <v>10.603899659749381</v>
      </c>
      <c r="S117" s="264">
        <v>10.93038933618041</v>
      </c>
      <c r="T117" s="264">
        <v>10.53298089832362</v>
      </c>
      <c r="U117" s="264">
        <v>10.74898633062574</v>
      </c>
      <c r="V117" s="264">
        <v>9.2861010413081679</v>
      </c>
      <c r="W117" s="264">
        <v>9.4192256883570664</v>
      </c>
      <c r="DA117" s="72" t="s">
        <v>1564</v>
      </c>
    </row>
    <row r="118" spans="1:105" ht="12" customHeight="1" x14ac:dyDescent="0.25">
      <c r="A118" s="57" t="s">
        <v>1565</v>
      </c>
      <c r="B118" s="263">
        <v>7.8247902741480369</v>
      </c>
      <c r="C118" s="263">
        <v>8.9393305039655022</v>
      </c>
      <c r="D118" s="263">
        <v>7.0546741583608847</v>
      </c>
      <c r="E118" s="263">
        <v>6.6379821449491114</v>
      </c>
      <c r="F118" s="263">
        <v>6.8312732040155657</v>
      </c>
      <c r="G118" s="263">
        <v>5.9248902926043581</v>
      </c>
      <c r="H118" s="263">
        <v>6.4764919293380272</v>
      </c>
      <c r="I118" s="263">
        <v>6.6798111720642019</v>
      </c>
      <c r="J118" s="263">
        <v>6.4265976922046582</v>
      </c>
      <c r="K118" s="263">
        <v>4.889937856935517</v>
      </c>
      <c r="L118" s="263">
        <v>5.7158009497425413</v>
      </c>
      <c r="M118" s="263">
        <v>5.4614090782499023</v>
      </c>
      <c r="N118" s="263">
        <v>5.3557867250207742</v>
      </c>
      <c r="O118" s="263">
        <v>7.3276273898394724</v>
      </c>
      <c r="P118" s="263">
        <v>7.2569328239857684</v>
      </c>
      <c r="Q118" s="263">
        <v>6.5697681621436699</v>
      </c>
      <c r="R118" s="263">
        <v>8.6875648465573594</v>
      </c>
      <c r="S118" s="263">
        <v>8.9550513681898298</v>
      </c>
      <c r="T118" s="263">
        <v>8.6294625107664569</v>
      </c>
      <c r="U118" s="263">
        <v>8.8064314807253457</v>
      </c>
      <c r="V118" s="263">
        <v>7.6079185541779468</v>
      </c>
      <c r="W118" s="263">
        <v>7.7169849392836367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6.5894028627634622</v>
      </c>
      <c r="C119" s="263">
        <f t="shared" si="5"/>
        <v>6.3414576164259797</v>
      </c>
      <c r="D119" s="263">
        <f t="shared" si="5"/>
        <v>5.8294140617455747</v>
      </c>
      <c r="E119" s="263">
        <f t="shared" si="5"/>
        <v>5.1748792882909047</v>
      </c>
      <c r="F119" s="263">
        <f t="shared" si="5"/>
        <v>5.4273671530078582</v>
      </c>
      <c r="G119" s="263">
        <f t="shared" si="5"/>
        <v>5.09527922943023</v>
      </c>
      <c r="H119" s="263">
        <f t="shared" si="5"/>
        <v>5.6565756325923191</v>
      </c>
      <c r="I119" s="263">
        <f t="shared" si="5"/>
        <v>5.4481584446436084</v>
      </c>
      <c r="J119" s="263">
        <f t="shared" si="5"/>
        <v>4.8588359602470845</v>
      </c>
      <c r="K119" s="263">
        <f t="shared" si="5"/>
        <v>4.2408783731299664</v>
      </c>
      <c r="L119" s="263">
        <f t="shared" si="5"/>
        <v>4.8785009800098198</v>
      </c>
      <c r="M119" s="263">
        <f t="shared" si="5"/>
        <v>5.0298074950331557</v>
      </c>
      <c r="N119" s="263">
        <f t="shared" si="5"/>
        <v>4.8230750349685545</v>
      </c>
      <c r="O119" s="263">
        <f t="shared" si="5"/>
        <v>5.3009534635263318</v>
      </c>
      <c r="P119" s="263">
        <f t="shared" si="5"/>
        <v>4.9752739954736445</v>
      </c>
      <c r="Q119" s="263">
        <f t="shared" si="5"/>
        <v>4.9936419962828573</v>
      </c>
      <c r="R119" s="263">
        <f t="shared" si="5"/>
        <v>6.0272356309637933</v>
      </c>
      <c r="S119" s="263">
        <f t="shared" si="5"/>
        <v>6.0815833598468245</v>
      </c>
      <c r="T119" s="263">
        <f t="shared" si="5"/>
        <v>6.1563411421980732</v>
      </c>
      <c r="U119" s="263">
        <f t="shared" si="5"/>
        <v>6.1255880095295971</v>
      </c>
      <c r="V119" s="263">
        <f t="shared" si="5"/>
        <v>5.4013576303334982</v>
      </c>
      <c r="W119" s="263">
        <f t="shared" si="5"/>
        <v>5.092469947754581</v>
      </c>
      <c r="DA119" s="70"/>
    </row>
    <row r="120" spans="1:105" ht="12" customHeight="1" x14ac:dyDescent="0.25">
      <c r="A120" s="60" t="s">
        <v>1568</v>
      </c>
      <c r="B120" s="264">
        <v>4.3076582577124052</v>
      </c>
      <c r="C120" s="264">
        <v>3.7347079866523578</v>
      </c>
      <c r="D120" s="264">
        <v>3.772238835667622</v>
      </c>
      <c r="E120" s="264">
        <v>3.2392133577031368</v>
      </c>
      <c r="F120" s="264">
        <v>3.4353366662112652</v>
      </c>
      <c r="G120" s="264">
        <v>3.3675541419816302</v>
      </c>
      <c r="H120" s="264">
        <v>3.7680009869245472</v>
      </c>
      <c r="I120" s="264">
        <v>3.5002949785807069</v>
      </c>
      <c r="J120" s="264">
        <v>2.984810702155658</v>
      </c>
      <c r="K120" s="264">
        <v>2.8149501458954829</v>
      </c>
      <c r="L120" s="264">
        <v>3.2117473005266008</v>
      </c>
      <c r="M120" s="264">
        <v>3.437235647907146</v>
      </c>
      <c r="N120" s="264">
        <v>3.2613031487628512</v>
      </c>
      <c r="O120" s="264">
        <v>3.16418382768954</v>
      </c>
      <c r="P120" s="264">
        <v>2.8591192181303811</v>
      </c>
      <c r="Q120" s="264">
        <v>3.077867574834904</v>
      </c>
      <c r="R120" s="264">
        <v>3.4939020175179332</v>
      </c>
      <c r="S120" s="264">
        <v>3.4702494542173872</v>
      </c>
      <c r="T120" s="264">
        <v>3.6399504354100132</v>
      </c>
      <c r="U120" s="264">
        <v>3.557592342312216</v>
      </c>
      <c r="V120" s="264">
        <v>3.1828538099798651</v>
      </c>
      <c r="W120" s="264">
        <v>2.8421618710454091</v>
      </c>
      <c r="DA120" s="72" t="s">
        <v>1569</v>
      </c>
    </row>
    <row r="121" spans="1:105" ht="12" customHeight="1" x14ac:dyDescent="0.25">
      <c r="A121" s="59" t="s">
        <v>30</v>
      </c>
      <c r="B121" s="232">
        <v>2.0138117878440842</v>
      </c>
      <c r="C121" s="232">
        <v>1.8036252300996909</v>
      </c>
      <c r="D121" s="232">
        <v>1.7168957579995849</v>
      </c>
      <c r="E121" s="232">
        <v>1.384828862222824</v>
      </c>
      <c r="F121" s="232">
        <v>1.7167129985793139</v>
      </c>
      <c r="G121" s="232">
        <v>1.7697335539500409</v>
      </c>
      <c r="H121" s="232">
        <v>2.053957618937988</v>
      </c>
      <c r="I121" s="232">
        <v>1.8796515155772719</v>
      </c>
      <c r="J121" s="232">
        <v>1.798024094799773</v>
      </c>
      <c r="K121" s="232">
        <v>1.4446007102671801</v>
      </c>
      <c r="L121" s="232">
        <v>1.6218877265097471</v>
      </c>
      <c r="M121" s="232">
        <v>1.936634878837789</v>
      </c>
      <c r="N121" s="232">
        <v>1.8669632446364299</v>
      </c>
      <c r="O121" s="232">
        <v>1.9722441724074291</v>
      </c>
      <c r="P121" s="232">
        <v>1.812785769433662</v>
      </c>
      <c r="Q121" s="232">
        <v>1.9885554616868499</v>
      </c>
      <c r="R121" s="232">
        <v>2.1505328738745031</v>
      </c>
      <c r="S121" s="232">
        <v>2.1331796414512332</v>
      </c>
      <c r="T121" s="232">
        <v>2.158372530410392</v>
      </c>
      <c r="U121" s="232">
        <v>1.9458673326072751</v>
      </c>
      <c r="V121" s="232">
        <v>1.6898527548523219</v>
      </c>
      <c r="W121" s="232">
        <v>1.4695054241517</v>
      </c>
      <c r="DA121" s="71" t="s">
        <v>1570</v>
      </c>
    </row>
    <row r="122" spans="1:105" ht="12" customHeight="1" x14ac:dyDescent="0.25">
      <c r="A122" s="59" t="s">
        <v>33</v>
      </c>
      <c r="B122" s="297">
        <v>0.49153393459603639</v>
      </c>
      <c r="C122" s="297">
        <v>0.32505520488810202</v>
      </c>
      <c r="D122" s="297">
        <v>0.36347288122934179</v>
      </c>
      <c r="E122" s="297">
        <v>0.3325684754634356</v>
      </c>
      <c r="F122" s="297">
        <v>0.27953758250196048</v>
      </c>
      <c r="G122" s="297">
        <v>0.25264883590040138</v>
      </c>
      <c r="H122" s="297">
        <v>0.30026822861941083</v>
      </c>
      <c r="I122" s="297">
        <v>0.31053771858053159</v>
      </c>
      <c r="J122" s="297">
        <v>0.2189416721626764</v>
      </c>
      <c r="K122" s="297">
        <v>0.19980667333909161</v>
      </c>
      <c r="L122" s="297">
        <v>0.2198125399248497</v>
      </c>
      <c r="M122" s="297">
        <v>0.20459056587495661</v>
      </c>
      <c r="N122" s="297">
        <v>0.21251889418519909</v>
      </c>
      <c r="O122" s="297">
        <v>0.26327341065885468</v>
      </c>
      <c r="P122" s="297">
        <v>0.24313571495570141</v>
      </c>
      <c r="Q122" s="297">
        <v>0.22585019268238671</v>
      </c>
      <c r="R122" s="297">
        <v>0.30454164848646159</v>
      </c>
      <c r="S122" s="297">
        <v>0.31774914193862219</v>
      </c>
      <c r="T122" s="297">
        <v>0.30895749761902491</v>
      </c>
      <c r="U122" s="297">
        <v>0.31439299866145548</v>
      </c>
      <c r="V122" s="297">
        <v>0.25106151146316358</v>
      </c>
      <c r="W122" s="297">
        <v>0.27139136732776531</v>
      </c>
      <c r="DA122" s="122" t="s">
        <v>1571</v>
      </c>
    </row>
    <row r="123" spans="1:105" ht="12" customHeight="1" x14ac:dyDescent="0.25">
      <c r="A123" s="59" t="s">
        <v>160</v>
      </c>
      <c r="B123" s="297">
        <v>0.38579535132423498</v>
      </c>
      <c r="C123" s="297">
        <v>0.31331196378515042</v>
      </c>
      <c r="D123" s="297">
        <v>0.33625112916780753</v>
      </c>
      <c r="E123" s="297">
        <v>0.31843010118475212</v>
      </c>
      <c r="F123" s="297">
        <v>0.29942768100366329</v>
      </c>
      <c r="G123" s="297">
        <v>0.20324134423119961</v>
      </c>
      <c r="H123" s="297">
        <v>0.21994450960698769</v>
      </c>
      <c r="I123" s="297">
        <v>0.23035747960433209</v>
      </c>
      <c r="J123" s="297">
        <v>0.17846295012108129</v>
      </c>
      <c r="K123" s="297">
        <v>0.18598999041852771</v>
      </c>
      <c r="L123" s="297">
        <v>0.23250857927476809</v>
      </c>
      <c r="M123" s="297">
        <v>0.1832942728419043</v>
      </c>
      <c r="N123" s="297">
        <v>0.16836326476196189</v>
      </c>
      <c r="O123" s="297">
        <v>0.21105022420544689</v>
      </c>
      <c r="P123" s="297">
        <v>0.15203910794978981</v>
      </c>
      <c r="Q123" s="297">
        <v>0.12555554749818601</v>
      </c>
      <c r="R123" s="297">
        <v>0.189107022658383</v>
      </c>
      <c r="S123" s="297">
        <v>0.191344537163779</v>
      </c>
      <c r="T123" s="297">
        <v>0.20416057004159099</v>
      </c>
      <c r="U123" s="297">
        <v>0.18873667910720099</v>
      </c>
      <c r="V123" s="297">
        <v>0.16603025579251279</v>
      </c>
      <c r="W123" s="297">
        <v>0.14252481054721161</v>
      </c>
      <c r="DA123" s="122" t="s">
        <v>1572</v>
      </c>
    </row>
    <row r="124" spans="1:105" ht="12" customHeight="1" x14ac:dyDescent="0.25">
      <c r="A124" s="59" t="s">
        <v>70</v>
      </c>
      <c r="B124" s="297">
        <v>1.039078996978811</v>
      </c>
      <c r="C124" s="297">
        <v>0.67015827322684385</v>
      </c>
      <c r="D124" s="297">
        <v>0.90312888086813914</v>
      </c>
      <c r="E124" s="297">
        <v>0.77885769051116638</v>
      </c>
      <c r="F124" s="297">
        <v>0.80810927290194456</v>
      </c>
      <c r="G124" s="297">
        <v>0.97004420491684684</v>
      </c>
      <c r="H124" s="297">
        <v>0.96763594223095961</v>
      </c>
      <c r="I124" s="297">
        <v>0.81804712673181523</v>
      </c>
      <c r="J124" s="297">
        <v>0.55552345962504313</v>
      </c>
      <c r="K124" s="297">
        <v>0.6238491722433247</v>
      </c>
      <c r="L124" s="297">
        <v>0.5833085986042672</v>
      </c>
      <c r="M124" s="297">
        <v>0.35744497302194761</v>
      </c>
      <c r="N124" s="297">
        <v>0.3248845809369913</v>
      </c>
      <c r="O124" s="297">
        <v>0.25577162426324579</v>
      </c>
      <c r="P124" s="297">
        <v>0.13977181772671829</v>
      </c>
      <c r="Q124" s="297">
        <v>0.2112108234463822</v>
      </c>
      <c r="R124" s="297">
        <v>0.29109004433870372</v>
      </c>
      <c r="S124" s="297">
        <v>0.33415856900252511</v>
      </c>
      <c r="T124" s="297">
        <v>0.27991369100429059</v>
      </c>
      <c r="U124" s="297">
        <v>0.36720572531553031</v>
      </c>
      <c r="V124" s="297">
        <v>0.37328390228717478</v>
      </c>
      <c r="W124" s="297">
        <v>0.29656260341591278</v>
      </c>
      <c r="DA124" s="122" t="s">
        <v>1573</v>
      </c>
    </row>
    <row r="125" spans="1:105" ht="12" customHeight="1" x14ac:dyDescent="0.25">
      <c r="A125" s="59" t="s">
        <v>162</v>
      </c>
      <c r="B125" s="297">
        <v>0.37743818696923881</v>
      </c>
      <c r="C125" s="297">
        <v>0.62255731465256992</v>
      </c>
      <c r="D125" s="297">
        <v>0.45249018640274891</v>
      </c>
      <c r="E125" s="297">
        <v>0.42452822832095838</v>
      </c>
      <c r="F125" s="297">
        <v>0.33154913122438268</v>
      </c>
      <c r="G125" s="297">
        <v>0.171886202983141</v>
      </c>
      <c r="H125" s="297">
        <v>0.22619468752920091</v>
      </c>
      <c r="I125" s="297">
        <v>0.26170113808675682</v>
      </c>
      <c r="J125" s="297">
        <v>0.2338585254470838</v>
      </c>
      <c r="K125" s="297">
        <v>0.36070359962735932</v>
      </c>
      <c r="L125" s="297">
        <v>0.55422985621296927</v>
      </c>
      <c r="M125" s="297">
        <v>0.75527095733054861</v>
      </c>
      <c r="N125" s="297">
        <v>0.68857316424226866</v>
      </c>
      <c r="O125" s="297">
        <v>0.46184439615456407</v>
      </c>
      <c r="P125" s="297">
        <v>0.51138680806450942</v>
      </c>
      <c r="Q125" s="297">
        <v>0.52669554952109932</v>
      </c>
      <c r="R125" s="297">
        <v>0.55863042815988284</v>
      </c>
      <c r="S125" s="297">
        <v>0.49381756466122728</v>
      </c>
      <c r="T125" s="297">
        <v>0.68854614633471412</v>
      </c>
      <c r="U125" s="297">
        <v>0.74138960662075415</v>
      </c>
      <c r="V125" s="297">
        <v>0.70262538558469123</v>
      </c>
      <c r="W125" s="297">
        <v>0.66217766560281932</v>
      </c>
      <c r="DA125" s="122" t="s">
        <v>1574</v>
      </c>
    </row>
    <row r="126" spans="1:105" ht="12" customHeight="1" x14ac:dyDescent="0.25">
      <c r="A126" s="60" t="s">
        <v>1575</v>
      </c>
      <c r="B126" s="264">
        <v>2.281744605051057</v>
      </c>
      <c r="C126" s="264">
        <v>2.6067496297736219</v>
      </c>
      <c r="D126" s="264">
        <v>2.0571752260779528</v>
      </c>
      <c r="E126" s="264">
        <v>1.9356659305877679</v>
      </c>
      <c r="F126" s="264">
        <v>1.992030486796593</v>
      </c>
      <c r="G126" s="264">
        <v>1.7277250874486001</v>
      </c>
      <c r="H126" s="264">
        <v>1.8885746456677719</v>
      </c>
      <c r="I126" s="264">
        <v>1.9478634660629011</v>
      </c>
      <c r="J126" s="264">
        <v>1.8740252580914261</v>
      </c>
      <c r="K126" s="264">
        <v>1.425928227234484</v>
      </c>
      <c r="L126" s="264">
        <v>1.666753679483219</v>
      </c>
      <c r="M126" s="264">
        <v>1.59257184712601</v>
      </c>
      <c r="N126" s="264">
        <v>1.5617718862057031</v>
      </c>
      <c r="O126" s="264">
        <v>2.1367696358367918</v>
      </c>
      <c r="P126" s="264">
        <v>2.116154777343263</v>
      </c>
      <c r="Q126" s="264">
        <v>1.9157744214479531</v>
      </c>
      <c r="R126" s="264">
        <v>2.5333336134458602</v>
      </c>
      <c r="S126" s="264">
        <v>2.6113339056294369</v>
      </c>
      <c r="T126" s="264">
        <v>2.51639070678806</v>
      </c>
      <c r="U126" s="264">
        <v>2.5679956672173812</v>
      </c>
      <c r="V126" s="264">
        <v>2.2185038203536331</v>
      </c>
      <c r="W126" s="264">
        <v>2.2503080767091719</v>
      </c>
      <c r="DA126" s="72" t="s">
        <v>1576</v>
      </c>
    </row>
    <row r="127" spans="1:105" ht="12" customHeight="1" x14ac:dyDescent="0.25">
      <c r="A127" s="132" t="s">
        <v>1577</v>
      </c>
      <c r="B127" s="318">
        <v>6.9821205523167222</v>
      </c>
      <c r="C127" s="318">
        <v>7.9766333727692311</v>
      </c>
      <c r="D127" s="318">
        <v>6.2949400182297239</v>
      </c>
      <c r="E127" s="318">
        <v>5.9231225293392171</v>
      </c>
      <c r="F127" s="318">
        <v>6.0955976281985143</v>
      </c>
      <c r="G127" s="318">
        <v>5.2868251841700511</v>
      </c>
      <c r="H127" s="318">
        <v>5.7790235677170196</v>
      </c>
      <c r="I127" s="318">
        <v>5.9604468919957609</v>
      </c>
      <c r="J127" s="318">
        <v>5.7345025561210896</v>
      </c>
      <c r="K127" s="318">
        <v>4.3633291646501604</v>
      </c>
      <c r="L127" s="318">
        <v>5.1002531551548911</v>
      </c>
      <c r="M127" s="318">
        <v>4.8732573313614598</v>
      </c>
      <c r="N127" s="318">
        <v>4.7790096930954693</v>
      </c>
      <c r="O127" s="318">
        <v>6.5384982863183092</v>
      </c>
      <c r="P127" s="318">
        <v>6.4754169814026978</v>
      </c>
      <c r="Q127" s="318">
        <v>5.8622546677589789</v>
      </c>
      <c r="R127" s="318">
        <v>7.7519809400050441</v>
      </c>
      <c r="S127" s="318">
        <v>7.9906612208463228</v>
      </c>
      <c r="T127" s="318">
        <v>7.7001357788377742</v>
      </c>
      <c r="U127" s="318">
        <v>7.8580465520318628</v>
      </c>
      <c r="V127" s="318">
        <v>6.7886042483434093</v>
      </c>
      <c r="W127" s="318">
        <v>6.8859250227454147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1</v>
      </c>
      <c r="E132" s="234">
        <f t="shared" si="6"/>
        <v>0.99999999999999978</v>
      </c>
      <c r="F132" s="234">
        <f t="shared" si="6"/>
        <v>1</v>
      </c>
      <c r="G132" s="234">
        <f t="shared" si="6"/>
        <v>1</v>
      </c>
      <c r="H132" s="234">
        <f t="shared" si="6"/>
        <v>1</v>
      </c>
      <c r="I132" s="234">
        <f t="shared" si="6"/>
        <v>1</v>
      </c>
      <c r="J132" s="234">
        <f t="shared" si="6"/>
        <v>1.0000000000000004</v>
      </c>
      <c r="K132" s="234">
        <f t="shared" si="6"/>
        <v>1</v>
      </c>
      <c r="L132" s="234">
        <f t="shared" si="6"/>
        <v>0.99999999999999956</v>
      </c>
      <c r="M132" s="234">
        <f t="shared" si="6"/>
        <v>1</v>
      </c>
      <c r="N132" s="234">
        <f t="shared" si="6"/>
        <v>1</v>
      </c>
      <c r="O132" s="234">
        <f t="shared" si="6"/>
        <v>0.99999999999999978</v>
      </c>
      <c r="P132" s="234">
        <f t="shared" si="6"/>
        <v>0.99999999999999978</v>
      </c>
      <c r="Q132" s="234">
        <f t="shared" si="6"/>
        <v>1</v>
      </c>
      <c r="R132" s="234">
        <f t="shared" si="6"/>
        <v>1.0000000000000002</v>
      </c>
      <c r="S132" s="234">
        <f t="shared" si="6"/>
        <v>1</v>
      </c>
      <c r="T132" s="234">
        <f t="shared" si="6"/>
        <v>1</v>
      </c>
      <c r="U132" s="234">
        <f t="shared" si="6"/>
        <v>0.99999999999999956</v>
      </c>
      <c r="V132" s="234">
        <f t="shared" si="6"/>
        <v>1.0000000000000002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4.8073527471105661E-3</v>
      </c>
      <c r="C133" s="268">
        <f t="shared" si="7"/>
        <v>4.8073527471101073E-3</v>
      </c>
      <c r="D133" s="268">
        <f t="shared" si="7"/>
        <v>4.8073527471104768E-3</v>
      </c>
      <c r="E133" s="268">
        <f t="shared" si="7"/>
        <v>4.8073527471110206E-3</v>
      </c>
      <c r="F133" s="268">
        <f t="shared" si="7"/>
        <v>4.8073527471109165E-3</v>
      </c>
      <c r="G133" s="268">
        <f t="shared" si="7"/>
        <v>4.8073527471124942E-3</v>
      </c>
      <c r="H133" s="268">
        <f t="shared" si="7"/>
        <v>4.8073527471123407E-3</v>
      </c>
      <c r="I133" s="268">
        <f t="shared" si="7"/>
        <v>4.8073527471108515E-3</v>
      </c>
      <c r="J133" s="268">
        <f t="shared" si="7"/>
        <v>4.807352747111325E-3</v>
      </c>
      <c r="K133" s="268">
        <f t="shared" si="7"/>
        <v>4.8073527471118082E-3</v>
      </c>
      <c r="L133" s="268">
        <f t="shared" si="7"/>
        <v>4.8073527471122054E-3</v>
      </c>
      <c r="M133" s="268">
        <f t="shared" si="7"/>
        <v>4.8073527471107083E-3</v>
      </c>
      <c r="N133" s="268">
        <f t="shared" si="7"/>
        <v>4.8073527471111143E-3</v>
      </c>
      <c r="O133" s="268">
        <f t="shared" si="7"/>
        <v>4.8073527471135125E-3</v>
      </c>
      <c r="P133" s="268">
        <f t="shared" si="7"/>
        <v>4.8073527471111316E-3</v>
      </c>
      <c r="Q133" s="268">
        <f t="shared" si="7"/>
        <v>4.8073527471119218E-3</v>
      </c>
      <c r="R133" s="268">
        <f t="shared" si="7"/>
        <v>4.8073527471118862E-3</v>
      </c>
      <c r="S133" s="268">
        <f t="shared" si="7"/>
        <v>4.8073527471118932E-3</v>
      </c>
      <c r="T133" s="268">
        <f t="shared" si="7"/>
        <v>4.8073527471111585E-3</v>
      </c>
      <c r="U133" s="268">
        <f t="shared" si="7"/>
        <v>4.8073527471121725E-3</v>
      </c>
      <c r="V133" s="268">
        <f t="shared" si="7"/>
        <v>4.8073527471117882E-3</v>
      </c>
      <c r="W133" s="268">
        <f t="shared" si="7"/>
        <v>4.8073527471121985E-3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1.9221760205734694E-3</v>
      </c>
      <c r="C134" s="269">
        <f t="shared" si="8"/>
        <v>1.9221760205732866E-3</v>
      </c>
      <c r="D134" s="269">
        <f t="shared" si="8"/>
        <v>1.9221760205734351E-3</v>
      </c>
      <c r="E134" s="269">
        <f t="shared" si="8"/>
        <v>1.9221760205736529E-3</v>
      </c>
      <c r="F134" s="269">
        <f t="shared" si="8"/>
        <v>1.9221760205736106E-3</v>
      </c>
      <c r="G134" s="269">
        <f t="shared" si="8"/>
        <v>1.9221760205742411E-3</v>
      </c>
      <c r="H134" s="269">
        <f t="shared" si="8"/>
        <v>1.9221760205741793E-3</v>
      </c>
      <c r="I134" s="269">
        <f t="shared" si="8"/>
        <v>1.922176020573585E-3</v>
      </c>
      <c r="J134" s="269">
        <f t="shared" si="8"/>
        <v>1.9221760205737752E-3</v>
      </c>
      <c r="K134" s="269">
        <f t="shared" si="8"/>
        <v>1.9221760205739675E-3</v>
      </c>
      <c r="L134" s="269">
        <f t="shared" si="8"/>
        <v>1.9221760205741256E-3</v>
      </c>
      <c r="M134" s="269">
        <f t="shared" si="8"/>
        <v>1.922176020573528E-3</v>
      </c>
      <c r="N134" s="269">
        <f t="shared" si="8"/>
        <v>1.9221760205736904E-3</v>
      </c>
      <c r="O134" s="269">
        <f t="shared" si="8"/>
        <v>1.9221760205746486E-3</v>
      </c>
      <c r="P134" s="269">
        <f t="shared" si="8"/>
        <v>1.9221760205736964E-3</v>
      </c>
      <c r="Q134" s="269">
        <f t="shared" si="8"/>
        <v>1.9221760205740132E-3</v>
      </c>
      <c r="R134" s="269">
        <f t="shared" si="8"/>
        <v>1.9221760205739983E-3</v>
      </c>
      <c r="S134" s="269">
        <f t="shared" si="8"/>
        <v>1.9221760205740013E-3</v>
      </c>
      <c r="T134" s="269">
        <f t="shared" si="8"/>
        <v>1.9221760205737079E-3</v>
      </c>
      <c r="U134" s="269">
        <f t="shared" si="8"/>
        <v>1.9221760205741123E-3</v>
      </c>
      <c r="V134" s="269">
        <f t="shared" si="8"/>
        <v>1.9221760205739597E-3</v>
      </c>
      <c r="W134" s="269">
        <f t="shared" si="8"/>
        <v>1.9221760205741238E-3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1.144688193349643E-2</v>
      </c>
      <c r="C135" s="269">
        <f t="shared" si="9"/>
        <v>1.4535847555494474E-2</v>
      </c>
      <c r="D135" s="269">
        <f t="shared" si="9"/>
        <v>1.1745422933764375E-2</v>
      </c>
      <c r="E135" s="269">
        <f t="shared" si="9"/>
        <v>1.2737074648806392E-2</v>
      </c>
      <c r="F135" s="269">
        <f t="shared" si="9"/>
        <v>1.2406060550142036E-2</v>
      </c>
      <c r="G135" s="269">
        <f t="shared" si="9"/>
        <v>1.0975241552048267E-2</v>
      </c>
      <c r="H135" s="269">
        <f t="shared" si="9"/>
        <v>1.073653629053609E-2</v>
      </c>
      <c r="I135" s="269">
        <f t="shared" si="9"/>
        <v>1.1781424071025502E-2</v>
      </c>
      <c r="J135" s="269">
        <f t="shared" si="9"/>
        <v>1.3100606060264265E-2</v>
      </c>
      <c r="K135" s="269">
        <f t="shared" si="9"/>
        <v>1.0728849968529573E-2</v>
      </c>
      <c r="L135" s="269">
        <f t="shared" si="9"/>
        <v>1.1056180988171363E-2</v>
      </c>
      <c r="M135" s="269">
        <f t="shared" si="9"/>
        <v>9.988111624882702E-3</v>
      </c>
      <c r="N135" s="269">
        <f t="shared" si="9"/>
        <v>1.0296030946114596E-2</v>
      </c>
      <c r="O135" s="269">
        <f t="shared" si="9"/>
        <v>1.3944730831905889E-2</v>
      </c>
      <c r="P135" s="269">
        <f t="shared" si="9"/>
        <v>1.507706231339691E-2</v>
      </c>
      <c r="Q135" s="269">
        <f t="shared" si="9"/>
        <v>1.3039919678094234E-2</v>
      </c>
      <c r="R135" s="269">
        <f t="shared" si="9"/>
        <v>1.4811917710278892E-2</v>
      </c>
      <c r="S135" s="269">
        <f t="shared" si="9"/>
        <v>1.5293433377412248E-2</v>
      </c>
      <c r="T135" s="269">
        <f t="shared" si="9"/>
        <v>1.4226016527233489E-2</v>
      </c>
      <c r="U135" s="269">
        <f t="shared" si="9"/>
        <v>1.4729088976217891E-2</v>
      </c>
      <c r="V135" s="269">
        <f t="shared" si="9"/>
        <v>1.3969122679295756E-2</v>
      </c>
      <c r="W135" s="269">
        <f t="shared" si="9"/>
        <v>1.5830246251103408E-2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9.5917531460984755E-4</v>
      </c>
      <c r="C136" s="269">
        <f t="shared" si="10"/>
        <v>9.5917531460975626E-4</v>
      </c>
      <c r="D136" s="269">
        <f t="shared" si="10"/>
        <v>9.591753146098302E-4</v>
      </c>
      <c r="E136" s="269">
        <f t="shared" si="10"/>
        <v>9.5917531460993927E-4</v>
      </c>
      <c r="F136" s="269">
        <f t="shared" si="10"/>
        <v>9.5917531460991835E-4</v>
      </c>
      <c r="G136" s="269">
        <f t="shared" si="10"/>
        <v>9.5917531461023277E-4</v>
      </c>
      <c r="H136" s="269">
        <f t="shared" si="10"/>
        <v>9.5917531461020198E-4</v>
      </c>
      <c r="I136" s="269">
        <f t="shared" si="10"/>
        <v>9.5917531460990512E-4</v>
      </c>
      <c r="J136" s="269">
        <f t="shared" si="10"/>
        <v>9.5917531460999999E-4</v>
      </c>
      <c r="K136" s="269">
        <f t="shared" si="10"/>
        <v>9.5917531461009583E-4</v>
      </c>
      <c r="L136" s="269">
        <f t="shared" si="10"/>
        <v>9.5917531461017498E-4</v>
      </c>
      <c r="M136" s="269">
        <f t="shared" si="10"/>
        <v>9.5917531460987661E-4</v>
      </c>
      <c r="N136" s="269">
        <f t="shared" si="10"/>
        <v>9.5917531460995738E-4</v>
      </c>
      <c r="O136" s="269">
        <f t="shared" si="10"/>
        <v>9.5917531461043606E-4</v>
      </c>
      <c r="P136" s="269">
        <f t="shared" si="10"/>
        <v>9.5917531460996128E-4</v>
      </c>
      <c r="Q136" s="269">
        <f t="shared" si="10"/>
        <v>9.5917531461011914E-4</v>
      </c>
      <c r="R136" s="269">
        <f t="shared" si="10"/>
        <v>9.5917531461011177E-4</v>
      </c>
      <c r="S136" s="269">
        <f t="shared" si="10"/>
        <v>9.5917531461011318E-4</v>
      </c>
      <c r="T136" s="269">
        <f t="shared" si="10"/>
        <v>9.591753146099667E-4</v>
      </c>
      <c r="U136" s="269">
        <f t="shared" si="10"/>
        <v>9.5917531461016826E-4</v>
      </c>
      <c r="V136" s="269">
        <f t="shared" si="10"/>
        <v>9.5917531461009171E-4</v>
      </c>
      <c r="W136" s="269">
        <f t="shared" si="10"/>
        <v>9.5917531461017422E-4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5.0864282908423706E-3</v>
      </c>
      <c r="C137" s="270">
        <f t="shared" si="11"/>
        <v>6.046620981570449E-3</v>
      </c>
      <c r="D137" s="270">
        <f t="shared" si="11"/>
        <v>5.1185487262567358E-3</v>
      </c>
      <c r="E137" s="270">
        <f t="shared" si="11"/>
        <v>5.4268910170741187E-3</v>
      </c>
      <c r="F137" s="270">
        <f t="shared" si="11"/>
        <v>5.4223740272599701E-3</v>
      </c>
      <c r="G137" s="270">
        <f t="shared" si="11"/>
        <v>5.097519481491313E-3</v>
      </c>
      <c r="H137" s="270">
        <f t="shared" si="11"/>
        <v>4.98224348144761E-3</v>
      </c>
      <c r="I137" s="270">
        <f t="shared" si="11"/>
        <v>5.3393201269873692E-3</v>
      </c>
      <c r="J137" s="270">
        <f t="shared" si="11"/>
        <v>5.8907221426259789E-3</v>
      </c>
      <c r="K137" s="270">
        <f t="shared" si="11"/>
        <v>4.8341004661124282E-3</v>
      </c>
      <c r="L137" s="270">
        <f t="shared" si="11"/>
        <v>4.8538960836208627E-3</v>
      </c>
      <c r="M137" s="270">
        <f t="shared" si="11"/>
        <v>4.4959699048532599E-3</v>
      </c>
      <c r="N137" s="270">
        <f t="shared" si="11"/>
        <v>4.5924233365719335E-3</v>
      </c>
      <c r="O137" s="270">
        <f t="shared" si="11"/>
        <v>5.9689244527319106E-3</v>
      </c>
      <c r="P137" s="270">
        <f t="shared" si="11"/>
        <v>6.3588053163600965E-3</v>
      </c>
      <c r="Q137" s="270">
        <f t="shared" si="11"/>
        <v>5.6001176557919545E-3</v>
      </c>
      <c r="R137" s="270">
        <f t="shared" si="11"/>
        <v>6.3126776093412433E-3</v>
      </c>
      <c r="S137" s="270">
        <f t="shared" si="11"/>
        <v>6.5604524589715444E-3</v>
      </c>
      <c r="T137" s="270">
        <f t="shared" si="11"/>
        <v>5.9635657029302328E-3</v>
      </c>
      <c r="U137" s="270">
        <f t="shared" si="11"/>
        <v>6.1272776283122802E-3</v>
      </c>
      <c r="V137" s="270">
        <f t="shared" si="11"/>
        <v>5.8625235037256355E-3</v>
      </c>
      <c r="W137" s="270">
        <f t="shared" si="11"/>
        <v>6.4965135420782813E-3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4.5356787030167475E-2</v>
      </c>
      <c r="C138" s="271">
        <f t="shared" si="12"/>
        <v>5.759641321609768E-2</v>
      </c>
      <c r="D138" s="271">
        <f t="shared" si="12"/>
        <v>4.653971707588609E-2</v>
      </c>
      <c r="E138" s="271">
        <f t="shared" si="12"/>
        <v>5.0469008555310155E-2</v>
      </c>
      <c r="F138" s="271">
        <f t="shared" si="12"/>
        <v>4.9157408063199896E-2</v>
      </c>
      <c r="G138" s="271">
        <f t="shared" si="12"/>
        <v>4.348797310682536E-2</v>
      </c>
      <c r="H138" s="271">
        <f t="shared" si="12"/>
        <v>4.2542134425838735E-2</v>
      </c>
      <c r="I138" s="271">
        <f t="shared" si="12"/>
        <v>4.6682366919317993E-2</v>
      </c>
      <c r="J138" s="271">
        <f t="shared" si="12"/>
        <v>5.1909454687633902E-2</v>
      </c>
      <c r="K138" s="271">
        <f t="shared" si="12"/>
        <v>4.2511678370441244E-2</v>
      </c>
      <c r="L138" s="271">
        <f t="shared" si="12"/>
        <v>4.3808685138967039E-2</v>
      </c>
      <c r="M138" s="271">
        <f t="shared" si="12"/>
        <v>3.9576598626187461E-2</v>
      </c>
      <c r="N138" s="271">
        <f t="shared" si="12"/>
        <v>4.0796689054020036E-2</v>
      </c>
      <c r="O138" s="271">
        <f t="shared" si="12"/>
        <v>5.5254189761925275E-2</v>
      </c>
      <c r="P138" s="271">
        <f t="shared" si="12"/>
        <v>5.9740906594677165E-2</v>
      </c>
      <c r="Q138" s="271">
        <f t="shared" si="12"/>
        <v>5.1668992758550553E-2</v>
      </c>
      <c r="R138" s="271">
        <f t="shared" si="12"/>
        <v>5.8690305447072912E-2</v>
      </c>
      <c r="S138" s="271">
        <f t="shared" si="12"/>
        <v>6.0598248910868693E-2</v>
      </c>
      <c r="T138" s="271">
        <f t="shared" si="12"/>
        <v>5.6368747896771834E-2</v>
      </c>
      <c r="U138" s="271">
        <f t="shared" si="12"/>
        <v>5.8362107316559275E-2</v>
      </c>
      <c r="V138" s="271">
        <f t="shared" si="12"/>
        <v>5.5350839297909148E-2</v>
      </c>
      <c r="W138" s="271">
        <f t="shared" si="12"/>
        <v>6.2725300393405028E-2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0.4896677214713327</v>
      </c>
      <c r="C139" s="271">
        <f t="shared" si="13"/>
        <v>0.47224273907866754</v>
      </c>
      <c r="D139" s="271">
        <f t="shared" si="13"/>
        <v>0.48801758344573026</v>
      </c>
      <c r="E139" s="271">
        <f t="shared" si="13"/>
        <v>0.48242358417777881</v>
      </c>
      <c r="F139" s="271">
        <f t="shared" si="13"/>
        <v>0.48423581641641095</v>
      </c>
      <c r="G139" s="271">
        <f t="shared" si="13"/>
        <v>0.49224004827091045</v>
      </c>
      <c r="H139" s="271">
        <f t="shared" si="13"/>
        <v>0.49360957191269428</v>
      </c>
      <c r="I139" s="271">
        <f t="shared" si="13"/>
        <v>0.48769726101128658</v>
      </c>
      <c r="J139" s="271">
        <f t="shared" si="13"/>
        <v>0.48017663627175422</v>
      </c>
      <c r="K139" s="271">
        <f t="shared" si="13"/>
        <v>0.49373446483220834</v>
      </c>
      <c r="L139" s="271">
        <f t="shared" si="13"/>
        <v>0.49193382175563621</v>
      </c>
      <c r="M139" s="271">
        <f t="shared" si="13"/>
        <v>0.49797334519358649</v>
      </c>
      <c r="N139" s="271">
        <f t="shared" si="13"/>
        <v>0.49623594681353517</v>
      </c>
      <c r="O139" s="271">
        <f t="shared" si="13"/>
        <v>0.47551792907566887</v>
      </c>
      <c r="P139" s="271">
        <f t="shared" si="13"/>
        <v>0.4691091993420578</v>
      </c>
      <c r="Q139" s="271">
        <f t="shared" si="13"/>
        <v>0.48067098111758716</v>
      </c>
      <c r="R139" s="271">
        <f t="shared" si="13"/>
        <v>0.47058458969225214</v>
      </c>
      <c r="S139" s="271">
        <f t="shared" si="13"/>
        <v>0.46781346455625983</v>
      </c>
      <c r="T139" s="271">
        <f t="shared" si="13"/>
        <v>0.47398309418506324</v>
      </c>
      <c r="U139" s="271">
        <f t="shared" si="13"/>
        <v>0.47114113923707818</v>
      </c>
      <c r="V139" s="271">
        <f t="shared" si="13"/>
        <v>0.4700181735746895</v>
      </c>
      <c r="W139" s="271">
        <f t="shared" si="13"/>
        <v>0.45952341673887342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0.36648668792355493</v>
      </c>
      <c r="C140" s="271">
        <f t="shared" si="14"/>
        <v>0.35344514198496252</v>
      </c>
      <c r="D140" s="271">
        <f t="shared" si="14"/>
        <v>0.36525165936622483</v>
      </c>
      <c r="E140" s="271">
        <f t="shared" si="14"/>
        <v>0.36106488908494466</v>
      </c>
      <c r="F140" s="271">
        <f t="shared" si="14"/>
        <v>0.36242123536174026</v>
      </c>
      <c r="G140" s="271">
        <f t="shared" si="14"/>
        <v>0.36841191902966391</v>
      </c>
      <c r="H140" s="271">
        <f t="shared" si="14"/>
        <v>0.3694369246845236</v>
      </c>
      <c r="I140" s="271">
        <f t="shared" si="14"/>
        <v>0.36501191738830935</v>
      </c>
      <c r="J140" s="271">
        <f t="shared" si="14"/>
        <v>0.35938318441071898</v>
      </c>
      <c r="K140" s="271">
        <f t="shared" si="14"/>
        <v>0.36953039948470096</v>
      </c>
      <c r="L140" s="271">
        <f t="shared" si="14"/>
        <v>0.3681827269951144</v>
      </c>
      <c r="M140" s="271">
        <f t="shared" si="14"/>
        <v>0.37270294518462543</v>
      </c>
      <c r="N140" s="271">
        <f t="shared" si="14"/>
        <v>0.37140260752708987</v>
      </c>
      <c r="O140" s="271">
        <f t="shared" si="14"/>
        <v>0.35589642370456365</v>
      </c>
      <c r="P140" s="271">
        <f t="shared" si="14"/>
        <v>0.35109987692216388</v>
      </c>
      <c r="Q140" s="271">
        <f t="shared" si="14"/>
        <v>0.3597531716434838</v>
      </c>
      <c r="R140" s="271">
        <f t="shared" si="14"/>
        <v>0.35220411740837015</v>
      </c>
      <c r="S140" s="271">
        <f t="shared" si="14"/>
        <v>0.35013009776529475</v>
      </c>
      <c r="T140" s="271">
        <f t="shared" si="14"/>
        <v>0.35474769257342542</v>
      </c>
      <c r="U140" s="271">
        <f t="shared" si="14"/>
        <v>0.35262066109790702</v>
      </c>
      <c r="V140" s="271">
        <f t="shared" si="14"/>
        <v>0.35178018918559856</v>
      </c>
      <c r="W140" s="271">
        <f t="shared" si="14"/>
        <v>0.34392549812741624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7.4266789268311983E-2</v>
      </c>
      <c r="C141" s="271">
        <f t="shared" si="15"/>
        <v>8.8444533100914283E-2</v>
      </c>
      <c r="D141" s="271">
        <f t="shared" si="15"/>
        <v>7.5638364369843905E-2</v>
      </c>
      <c r="E141" s="271">
        <f t="shared" si="15"/>
        <v>8.0189848433790983E-2</v>
      </c>
      <c r="F141" s="271">
        <f t="shared" si="15"/>
        <v>7.8668401498952392E-2</v>
      </c>
      <c r="G141" s="271">
        <f t="shared" si="15"/>
        <v>7.2098594476763783E-2</v>
      </c>
      <c r="H141" s="271">
        <f t="shared" si="15"/>
        <v>7.1003885122662994E-2</v>
      </c>
      <c r="I141" s="271">
        <f t="shared" si="15"/>
        <v>7.5799006400778801E-2</v>
      </c>
      <c r="J141" s="271">
        <f t="shared" si="15"/>
        <v>8.1850692344707848E-2</v>
      </c>
      <c r="K141" s="271">
        <f t="shared" si="15"/>
        <v>7.0971802795711664E-2</v>
      </c>
      <c r="L141" s="271">
        <f t="shared" si="15"/>
        <v>7.2475984956193271E-2</v>
      </c>
      <c r="M141" s="271">
        <f t="shared" si="15"/>
        <v>6.757432538357068E-2</v>
      </c>
      <c r="N141" s="271">
        <f t="shared" si="15"/>
        <v>6.898759824037376E-2</v>
      </c>
      <c r="O141" s="271">
        <f t="shared" si="15"/>
        <v>8.5729098090905537E-2</v>
      </c>
      <c r="P141" s="271">
        <f t="shared" si="15"/>
        <v>9.0925445429049054E-2</v>
      </c>
      <c r="Q141" s="271">
        <f t="shared" si="15"/>
        <v>8.1578113064196225E-2</v>
      </c>
      <c r="R141" s="271">
        <f t="shared" si="15"/>
        <v>8.9707688050388854E-2</v>
      </c>
      <c r="S141" s="271">
        <f t="shared" si="15"/>
        <v>9.1915598848896926E-2</v>
      </c>
      <c r="T141" s="271">
        <f t="shared" si="15"/>
        <v>8.7022179032281016E-2</v>
      </c>
      <c r="U141" s="271">
        <f t="shared" si="15"/>
        <v>8.9331021661628471E-2</v>
      </c>
      <c r="V141" s="271">
        <f t="shared" si="15"/>
        <v>9.53304476764857E-2</v>
      </c>
      <c r="W141" s="271">
        <f t="shared" si="15"/>
        <v>0.1038103208648273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5.5070360769261799E-2</v>
      </c>
      <c r="C142" s="320">
        <f t="shared" si="16"/>
        <v>6.9931215646212561E-2</v>
      </c>
      <c r="D142" s="320">
        <f t="shared" si="16"/>
        <v>5.6506626180636621E-2</v>
      </c>
      <c r="E142" s="320">
        <f t="shared" si="16"/>
        <v>6.1277411624401638E-2</v>
      </c>
      <c r="F142" s="320">
        <f t="shared" si="16"/>
        <v>5.9684919805313687E-2</v>
      </c>
      <c r="G142" s="320">
        <f t="shared" si="16"/>
        <v>5.2801323129963891E-2</v>
      </c>
      <c r="H142" s="320">
        <f t="shared" si="16"/>
        <v>5.1652924383006518E-2</v>
      </c>
      <c r="I142" s="320">
        <f t="shared" si="16"/>
        <v>5.6679825802035039E-2</v>
      </c>
      <c r="J142" s="320">
        <f t="shared" si="16"/>
        <v>6.3026342564395044E-2</v>
      </c>
      <c r="K142" s="320">
        <f t="shared" si="16"/>
        <v>5.1615945882804715E-2</v>
      </c>
      <c r="L142" s="320">
        <f t="shared" si="16"/>
        <v>5.3190718597974841E-2</v>
      </c>
      <c r="M142" s="320">
        <f t="shared" si="16"/>
        <v>4.805229177531465E-2</v>
      </c>
      <c r="N142" s="320">
        <f t="shared" si="16"/>
        <v>4.9533675806929904E-2</v>
      </c>
      <c r="O142" s="320">
        <f t="shared" si="16"/>
        <v>6.7087383464322983E-2</v>
      </c>
      <c r="P142" s="320">
        <f t="shared" si="16"/>
        <v>7.2534972035462927E-2</v>
      </c>
      <c r="Q142" s="320">
        <f t="shared" si="16"/>
        <v>6.2734383498223065E-2</v>
      </c>
      <c r="R142" s="320">
        <f t="shared" si="16"/>
        <v>7.1259374974659506E-2</v>
      </c>
      <c r="S142" s="320">
        <f t="shared" si="16"/>
        <v>7.3575922105934541E-2</v>
      </c>
      <c r="T142" s="320">
        <f t="shared" si="16"/>
        <v>6.8440634490315913E-2</v>
      </c>
      <c r="U142" s="320">
        <f t="shared" si="16"/>
        <v>7.0860890191353276E-2</v>
      </c>
      <c r="V142" s="320">
        <f t="shared" si="16"/>
        <v>6.7204731388709138E-2</v>
      </c>
      <c r="W142" s="320">
        <f t="shared" si="16"/>
        <v>7.6158501256441011E-2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1.9196428499050192E-2</v>
      </c>
      <c r="C143" s="328">
        <f t="shared" si="17"/>
        <v>1.8513317454701729E-2</v>
      </c>
      <c r="D143" s="328">
        <f t="shared" si="17"/>
        <v>1.9131738189207288E-2</v>
      </c>
      <c r="E143" s="328">
        <f t="shared" si="17"/>
        <v>1.8912436809389355E-2</v>
      </c>
      <c r="F143" s="328">
        <f t="shared" si="17"/>
        <v>1.8983481693638712E-2</v>
      </c>
      <c r="G143" s="328">
        <f t="shared" si="17"/>
        <v>1.9297271346799896E-2</v>
      </c>
      <c r="H143" s="328">
        <f t="shared" si="17"/>
        <v>1.9350960739656475E-2</v>
      </c>
      <c r="I143" s="328">
        <f t="shared" si="17"/>
        <v>1.9119180598743762E-2</v>
      </c>
      <c r="J143" s="328">
        <f t="shared" si="17"/>
        <v>1.8824349780312794E-2</v>
      </c>
      <c r="K143" s="328">
        <f t="shared" si="17"/>
        <v>1.9355856912906953E-2</v>
      </c>
      <c r="L143" s="328">
        <f t="shared" si="17"/>
        <v>1.9285266358218433E-2</v>
      </c>
      <c r="M143" s="328">
        <f t="shared" si="17"/>
        <v>1.9522033608256037E-2</v>
      </c>
      <c r="N143" s="328">
        <f t="shared" si="17"/>
        <v>1.9453922433443845E-2</v>
      </c>
      <c r="O143" s="328">
        <f t="shared" si="17"/>
        <v>1.8641714626582546E-2</v>
      </c>
      <c r="P143" s="328">
        <f t="shared" si="17"/>
        <v>1.8390473393586133E-2</v>
      </c>
      <c r="Q143" s="328">
        <f t="shared" si="17"/>
        <v>1.884372956597315E-2</v>
      </c>
      <c r="R143" s="328">
        <f t="shared" si="17"/>
        <v>1.8448313075729337E-2</v>
      </c>
      <c r="S143" s="328">
        <f t="shared" si="17"/>
        <v>1.8339676742962378E-2</v>
      </c>
      <c r="T143" s="328">
        <f t="shared" si="17"/>
        <v>1.8581544541965107E-2</v>
      </c>
      <c r="U143" s="328">
        <f t="shared" si="17"/>
        <v>1.8470131470275201E-2</v>
      </c>
      <c r="V143" s="328">
        <f t="shared" si="17"/>
        <v>2.8125716287776565E-2</v>
      </c>
      <c r="W143" s="328">
        <f t="shared" si="17"/>
        <v>2.7651819608386294E-2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1.0000000000000002</v>
      </c>
      <c r="D146" s="234">
        <f t="shared" si="18"/>
        <v>1.0000000000000002</v>
      </c>
      <c r="E146" s="234">
        <f t="shared" si="18"/>
        <v>1.0000000000000002</v>
      </c>
      <c r="F146" s="234">
        <f t="shared" si="18"/>
        <v>1.0000000000000002</v>
      </c>
      <c r="G146" s="234">
        <f t="shared" si="18"/>
        <v>1</v>
      </c>
      <c r="H146" s="234">
        <f t="shared" si="18"/>
        <v>0.99999999999999978</v>
      </c>
      <c r="I146" s="234">
        <f t="shared" si="18"/>
        <v>1</v>
      </c>
      <c r="J146" s="234">
        <f t="shared" si="18"/>
        <v>0.99999999999999978</v>
      </c>
      <c r="K146" s="234">
        <f t="shared" si="18"/>
        <v>1</v>
      </c>
      <c r="L146" s="234">
        <f t="shared" si="18"/>
        <v>1.0000000000000004</v>
      </c>
      <c r="M146" s="234">
        <f t="shared" si="18"/>
        <v>1</v>
      </c>
      <c r="N146" s="234">
        <f t="shared" si="18"/>
        <v>1.0000000000000002</v>
      </c>
      <c r="O146" s="234">
        <f t="shared" si="18"/>
        <v>0.99999999999999978</v>
      </c>
      <c r="P146" s="234">
        <f t="shared" si="18"/>
        <v>1.0000000000000002</v>
      </c>
      <c r="Q146" s="234">
        <f t="shared" si="18"/>
        <v>0.99999999999999956</v>
      </c>
      <c r="R146" s="234">
        <f t="shared" si="18"/>
        <v>1.0000000000000002</v>
      </c>
      <c r="S146" s="234">
        <f t="shared" si="18"/>
        <v>0.99999999999999989</v>
      </c>
      <c r="T146" s="234">
        <f t="shared" si="18"/>
        <v>1</v>
      </c>
      <c r="U146" s="234">
        <f t="shared" si="18"/>
        <v>1.0000000000000002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7.1955502283727133E-3</v>
      </c>
      <c r="C147" s="268">
        <f t="shared" si="19"/>
        <v>7.1955502283725286E-3</v>
      </c>
      <c r="D147" s="268">
        <f t="shared" si="19"/>
        <v>7.1955502283726968E-3</v>
      </c>
      <c r="E147" s="268">
        <f t="shared" si="19"/>
        <v>7.1955502283726994E-3</v>
      </c>
      <c r="F147" s="268">
        <f t="shared" si="19"/>
        <v>7.1955502283726205E-3</v>
      </c>
      <c r="G147" s="268">
        <f t="shared" si="19"/>
        <v>7.1955502283726144E-3</v>
      </c>
      <c r="H147" s="268">
        <f t="shared" si="19"/>
        <v>7.1955502283725494E-3</v>
      </c>
      <c r="I147" s="268">
        <f t="shared" si="19"/>
        <v>7.1955502283725476E-3</v>
      </c>
      <c r="J147" s="268">
        <f t="shared" si="19"/>
        <v>7.1955502283721556E-3</v>
      </c>
      <c r="K147" s="268">
        <f t="shared" si="19"/>
        <v>7.1955502283728894E-3</v>
      </c>
      <c r="L147" s="268">
        <f t="shared" si="19"/>
        <v>7.1955502283731158E-3</v>
      </c>
      <c r="M147" s="268">
        <f t="shared" si="19"/>
        <v>7.1955502283734133E-3</v>
      </c>
      <c r="N147" s="268">
        <f t="shared" si="19"/>
        <v>7.1955502283732736E-3</v>
      </c>
      <c r="O147" s="268">
        <f t="shared" si="19"/>
        <v>7.1955502283713065E-3</v>
      </c>
      <c r="P147" s="268">
        <f t="shared" si="19"/>
        <v>7.1955502283715294E-3</v>
      </c>
      <c r="Q147" s="268">
        <f t="shared" si="19"/>
        <v>7.1955502283718017E-3</v>
      </c>
      <c r="R147" s="268">
        <f t="shared" si="19"/>
        <v>7.1955502283713568E-3</v>
      </c>
      <c r="S147" s="268">
        <f t="shared" si="19"/>
        <v>7.1955502283707218E-3</v>
      </c>
      <c r="T147" s="268">
        <f t="shared" si="19"/>
        <v>7.195550228371532E-3</v>
      </c>
      <c r="U147" s="268">
        <f t="shared" si="19"/>
        <v>7.1955502283712908E-3</v>
      </c>
      <c r="V147" s="268">
        <f t="shared" si="19"/>
        <v>7.195550228371767E-3</v>
      </c>
      <c r="W147" s="268">
        <f t="shared" si="19"/>
        <v>7.1955502283714582E-3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8.0564402695842315E-3</v>
      </c>
      <c r="C148" s="269">
        <f t="shared" si="20"/>
        <v>8.0564402695840233E-3</v>
      </c>
      <c r="D148" s="269">
        <f t="shared" si="20"/>
        <v>8.0564402695842141E-3</v>
      </c>
      <c r="E148" s="269">
        <f t="shared" si="20"/>
        <v>8.0564402695842176E-3</v>
      </c>
      <c r="F148" s="269">
        <f t="shared" si="20"/>
        <v>8.0564402695841274E-3</v>
      </c>
      <c r="G148" s="269">
        <f t="shared" si="20"/>
        <v>8.0564402695841187E-3</v>
      </c>
      <c r="H148" s="269">
        <f t="shared" si="20"/>
        <v>8.0564402695840458E-3</v>
      </c>
      <c r="I148" s="269">
        <f t="shared" si="20"/>
        <v>8.0564402695840458E-3</v>
      </c>
      <c r="J148" s="269">
        <f t="shared" si="20"/>
        <v>8.0564402695836035E-3</v>
      </c>
      <c r="K148" s="269">
        <f t="shared" si="20"/>
        <v>8.0564402695844275E-3</v>
      </c>
      <c r="L148" s="269">
        <f t="shared" si="20"/>
        <v>8.0564402695846825E-3</v>
      </c>
      <c r="M148" s="269">
        <f t="shared" si="20"/>
        <v>8.0564402695850173E-3</v>
      </c>
      <c r="N148" s="269">
        <f t="shared" si="20"/>
        <v>8.0564402695848577E-3</v>
      </c>
      <c r="O148" s="269">
        <f t="shared" si="20"/>
        <v>8.0564402695826563E-3</v>
      </c>
      <c r="P148" s="269">
        <f t="shared" si="20"/>
        <v>8.0564402695829027E-3</v>
      </c>
      <c r="Q148" s="269">
        <f t="shared" si="20"/>
        <v>8.0564402695832114E-3</v>
      </c>
      <c r="R148" s="269">
        <f t="shared" si="20"/>
        <v>8.0564402695827118E-3</v>
      </c>
      <c r="S148" s="269">
        <f t="shared" si="20"/>
        <v>8.0564402695820006E-3</v>
      </c>
      <c r="T148" s="269">
        <f t="shared" si="20"/>
        <v>8.0564402695829096E-3</v>
      </c>
      <c r="U148" s="269">
        <f t="shared" si="20"/>
        <v>8.056440269582639E-3</v>
      </c>
      <c r="V148" s="269">
        <f t="shared" si="20"/>
        <v>8.0564402695831715E-3</v>
      </c>
      <c r="W148" s="269">
        <f t="shared" si="20"/>
        <v>8.0564402695828211E-3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1.3756205329454116E-2</v>
      </c>
      <c r="C149" s="269">
        <f t="shared" si="21"/>
        <v>1.7018692141437308E-2</v>
      </c>
      <c r="D149" s="269">
        <f t="shared" si="21"/>
        <v>1.4079756474841413E-2</v>
      </c>
      <c r="E149" s="269">
        <f t="shared" si="21"/>
        <v>1.5136625710087254E-2</v>
      </c>
      <c r="F149" s="269">
        <f t="shared" si="21"/>
        <v>1.4783283458662816E-2</v>
      </c>
      <c r="G149" s="269">
        <f t="shared" si="21"/>
        <v>1.3279135059747864E-2</v>
      </c>
      <c r="H149" s="269">
        <f t="shared" si="21"/>
        <v>1.3021387817215138E-2</v>
      </c>
      <c r="I149" s="269">
        <f t="shared" si="21"/>
        <v>1.4158417156791987E-2</v>
      </c>
      <c r="J149" s="269">
        <f t="shared" si="21"/>
        <v>1.5561307520583385E-2</v>
      </c>
      <c r="K149" s="269">
        <f t="shared" si="21"/>
        <v>1.3043123989831869E-2</v>
      </c>
      <c r="L149" s="269">
        <f t="shared" si="21"/>
        <v>1.3380244985176296E-2</v>
      </c>
      <c r="M149" s="269">
        <f t="shared" si="21"/>
        <v>1.2202332526854763E-2</v>
      </c>
      <c r="N149" s="269">
        <f t="shared" si="21"/>
        <v>1.2542577190449038E-2</v>
      </c>
      <c r="O149" s="269">
        <f t="shared" si="21"/>
        <v>1.6450689351117879E-2</v>
      </c>
      <c r="P149" s="269">
        <f t="shared" si="21"/>
        <v>1.7616897314700362E-2</v>
      </c>
      <c r="Q149" s="269">
        <f t="shared" si="21"/>
        <v>1.5493463359061802E-2</v>
      </c>
      <c r="R149" s="269">
        <f t="shared" si="21"/>
        <v>1.7345954301873634E-2</v>
      </c>
      <c r="S149" s="269">
        <f t="shared" si="21"/>
        <v>1.7833369584958698E-2</v>
      </c>
      <c r="T149" s="269">
        <f t="shared" si="21"/>
        <v>1.674501001089769E-2</v>
      </c>
      <c r="U149" s="269">
        <f t="shared" si="21"/>
        <v>1.7270805909530833E-2</v>
      </c>
      <c r="V149" s="269">
        <f t="shared" si="21"/>
        <v>1.6475802477664003E-2</v>
      </c>
      <c r="W149" s="269">
        <f t="shared" si="21"/>
        <v>1.8317822159716387E-2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5.9256386055764254E-3</v>
      </c>
      <c r="C150" s="269">
        <f t="shared" si="22"/>
        <v>5.9256386055762771E-3</v>
      </c>
      <c r="D150" s="269">
        <f t="shared" si="22"/>
        <v>5.9256386055764106E-3</v>
      </c>
      <c r="E150" s="269">
        <f t="shared" si="22"/>
        <v>5.925638605576415E-3</v>
      </c>
      <c r="F150" s="269">
        <f t="shared" si="22"/>
        <v>5.9256386055763517E-3</v>
      </c>
      <c r="G150" s="269">
        <f t="shared" si="22"/>
        <v>5.9256386055763473E-3</v>
      </c>
      <c r="H150" s="269">
        <f t="shared" si="22"/>
        <v>5.9256386055762935E-3</v>
      </c>
      <c r="I150" s="269">
        <f t="shared" si="22"/>
        <v>5.9256386055762901E-3</v>
      </c>
      <c r="J150" s="269">
        <f t="shared" si="22"/>
        <v>5.9256386055759639E-3</v>
      </c>
      <c r="K150" s="269">
        <f t="shared" si="22"/>
        <v>5.9256386055765711E-3</v>
      </c>
      <c r="L150" s="269">
        <f t="shared" si="22"/>
        <v>5.9256386055767602E-3</v>
      </c>
      <c r="M150" s="269">
        <f t="shared" si="22"/>
        <v>5.925638605577003E-3</v>
      </c>
      <c r="N150" s="269">
        <f t="shared" si="22"/>
        <v>5.9256386055768859E-3</v>
      </c>
      <c r="O150" s="269">
        <f t="shared" si="22"/>
        <v>5.9256386055752692E-3</v>
      </c>
      <c r="P150" s="269">
        <f t="shared" si="22"/>
        <v>5.9256386055754505E-3</v>
      </c>
      <c r="Q150" s="269">
        <f t="shared" si="22"/>
        <v>5.9256386055756777E-3</v>
      </c>
      <c r="R150" s="269">
        <f t="shared" si="22"/>
        <v>5.9256386055753091E-3</v>
      </c>
      <c r="S150" s="269">
        <f t="shared" si="22"/>
        <v>5.9256386055747878E-3</v>
      </c>
      <c r="T150" s="269">
        <f t="shared" si="22"/>
        <v>5.9256386055754557E-3</v>
      </c>
      <c r="U150" s="269">
        <f t="shared" si="22"/>
        <v>5.9256386055752553E-3</v>
      </c>
      <c r="V150" s="269">
        <f t="shared" si="22"/>
        <v>5.9256386055756482E-3</v>
      </c>
      <c r="W150" s="269">
        <f t="shared" si="22"/>
        <v>5.9256386055753915E-3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9.9180389117155161E-3</v>
      </c>
      <c r="C151" s="270">
        <f t="shared" si="23"/>
        <v>1.1486825001158611E-2</v>
      </c>
      <c r="D151" s="270">
        <f t="shared" si="23"/>
        <v>9.9557678483012495E-3</v>
      </c>
      <c r="E151" s="270">
        <f t="shared" si="23"/>
        <v>1.0464341725431437E-2</v>
      </c>
      <c r="F151" s="270">
        <f t="shared" si="23"/>
        <v>1.0484021780595661E-2</v>
      </c>
      <c r="G151" s="270">
        <f t="shared" si="23"/>
        <v>1.0007279518204345E-2</v>
      </c>
      <c r="H151" s="270">
        <f t="shared" si="23"/>
        <v>9.8043647631532276E-3</v>
      </c>
      <c r="I151" s="270">
        <f t="shared" si="23"/>
        <v>1.0411284429523868E-2</v>
      </c>
      <c r="J151" s="270">
        <f t="shared" si="23"/>
        <v>1.135336686153165E-2</v>
      </c>
      <c r="K151" s="270">
        <f t="shared" si="23"/>
        <v>9.5355458360151333E-3</v>
      </c>
      <c r="L151" s="270">
        <f t="shared" si="23"/>
        <v>9.5312713887838359E-3</v>
      </c>
      <c r="M151" s="270">
        <f t="shared" si="23"/>
        <v>8.9121871846769164E-3</v>
      </c>
      <c r="N151" s="270">
        <f t="shared" si="23"/>
        <v>9.0773753495609396E-3</v>
      </c>
      <c r="O151" s="270">
        <f t="shared" si="23"/>
        <v>1.1425401835903563E-2</v>
      </c>
      <c r="P151" s="270">
        <f t="shared" si="23"/>
        <v>1.20556229701363E-2</v>
      </c>
      <c r="Q151" s="270">
        <f t="shared" si="23"/>
        <v>1.0796231291623666E-2</v>
      </c>
      <c r="R151" s="270">
        <f t="shared" si="23"/>
        <v>1.1995046975668321E-2</v>
      </c>
      <c r="S151" s="270">
        <f t="shared" si="23"/>
        <v>1.2412625221398275E-2</v>
      </c>
      <c r="T151" s="270">
        <f t="shared" si="23"/>
        <v>1.1389628178740136E-2</v>
      </c>
      <c r="U151" s="270">
        <f t="shared" si="23"/>
        <v>1.1657507730802801E-2</v>
      </c>
      <c r="V151" s="270">
        <f t="shared" si="23"/>
        <v>1.1219241012575638E-2</v>
      </c>
      <c r="W151" s="270">
        <f t="shared" si="23"/>
        <v>1.219741923723777E-2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5.8661555340034845E-2</v>
      </c>
      <c r="C152" s="271">
        <f t="shared" si="24"/>
        <v>7.2574007654010411E-2</v>
      </c>
      <c r="D152" s="271">
        <f t="shared" si="24"/>
        <v>6.0041297279465597E-2</v>
      </c>
      <c r="E152" s="271">
        <f t="shared" si="24"/>
        <v>6.4548179202622763E-2</v>
      </c>
      <c r="F152" s="271">
        <f t="shared" si="24"/>
        <v>6.3041396951304743E-2</v>
      </c>
      <c r="G152" s="271">
        <f t="shared" si="24"/>
        <v>5.6627150985257099E-2</v>
      </c>
      <c r="H152" s="271">
        <f t="shared" si="24"/>
        <v>5.5528021263835985E-2</v>
      </c>
      <c r="I152" s="271">
        <f t="shared" si="24"/>
        <v>6.0376735566174559E-2</v>
      </c>
      <c r="J152" s="271">
        <f t="shared" si="24"/>
        <v>6.6359179760675152E-2</v>
      </c>
      <c r="K152" s="271">
        <f t="shared" si="24"/>
        <v>5.5620712355768598E-2</v>
      </c>
      <c r="L152" s="271">
        <f t="shared" si="24"/>
        <v>5.7058321162198763E-2</v>
      </c>
      <c r="M152" s="271">
        <f t="shared" si="24"/>
        <v>5.2035266096889805E-2</v>
      </c>
      <c r="N152" s="271">
        <f t="shared" si="24"/>
        <v>5.3486195381861355E-2</v>
      </c>
      <c r="O152" s="271">
        <f t="shared" si="24"/>
        <v>7.0151833346516285E-2</v>
      </c>
      <c r="P152" s="271">
        <f t="shared" si="24"/>
        <v>7.5124976110473349E-2</v>
      </c>
      <c r="Q152" s="271">
        <f t="shared" si="24"/>
        <v>6.6069867123920933E-2</v>
      </c>
      <c r="R152" s="271">
        <f t="shared" si="24"/>
        <v>7.396957473630951E-2</v>
      </c>
      <c r="S152" s="271">
        <f t="shared" si="24"/>
        <v>7.6048094060316151E-2</v>
      </c>
      <c r="T152" s="271">
        <f t="shared" si="24"/>
        <v>7.1406925667246671E-2</v>
      </c>
      <c r="U152" s="271">
        <f t="shared" si="24"/>
        <v>7.3649114153572157E-2</v>
      </c>
      <c r="V152" s="271">
        <f t="shared" si="24"/>
        <v>7.0258925020954432E-2</v>
      </c>
      <c r="W152" s="271">
        <f t="shared" si="24"/>
        <v>7.8113979298516406E-2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0.14295595641817274</v>
      </c>
      <c r="C153" s="271">
        <f t="shared" si="25"/>
        <v>0.13423527220257708</v>
      </c>
      <c r="D153" s="271">
        <f t="shared" si="25"/>
        <v>0.14211903414801225</v>
      </c>
      <c r="E153" s="271">
        <f t="shared" si="25"/>
        <v>0.13940784811927415</v>
      </c>
      <c r="F153" s="271">
        <f t="shared" si="25"/>
        <v>0.1403114882819031</v>
      </c>
      <c r="G153" s="271">
        <f t="shared" si="25"/>
        <v>0.14283752832587193</v>
      </c>
      <c r="H153" s="271">
        <f t="shared" si="25"/>
        <v>0.14340679243934146</v>
      </c>
      <c r="I153" s="271">
        <f t="shared" si="25"/>
        <v>0.14043449338703012</v>
      </c>
      <c r="J153" s="271">
        <f t="shared" si="25"/>
        <v>0.13678156499270896</v>
      </c>
      <c r="K153" s="271">
        <f t="shared" si="25"/>
        <v>0.14240659532361252</v>
      </c>
      <c r="L153" s="271">
        <f t="shared" si="25"/>
        <v>0.14236971625920797</v>
      </c>
      <c r="M153" s="271">
        <f t="shared" si="25"/>
        <v>0.14543431008534541</v>
      </c>
      <c r="N153" s="271">
        <f t="shared" si="25"/>
        <v>0.1446148340346412</v>
      </c>
      <c r="O153" s="271">
        <f t="shared" si="25"/>
        <v>0.13445455321753697</v>
      </c>
      <c r="P153" s="271">
        <f t="shared" si="25"/>
        <v>0.13137264110037164</v>
      </c>
      <c r="Q153" s="271">
        <f t="shared" si="25"/>
        <v>0.13730246201994908</v>
      </c>
      <c r="R153" s="271">
        <f t="shared" si="25"/>
        <v>0.13204737377001102</v>
      </c>
      <c r="S153" s="271">
        <f t="shared" si="25"/>
        <v>0.1307942450258921</v>
      </c>
      <c r="T153" s="271">
        <f t="shared" si="25"/>
        <v>0.1336929190193186</v>
      </c>
      <c r="U153" s="271">
        <f t="shared" si="25"/>
        <v>0.13211588856217213</v>
      </c>
      <c r="V153" s="271">
        <f t="shared" si="25"/>
        <v>0.14249176200661434</v>
      </c>
      <c r="W153" s="271">
        <f t="shared" si="25"/>
        <v>0.13898676181719513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0.11950832528333391</v>
      </c>
      <c r="C154" s="320">
        <f t="shared" si="26"/>
        <v>0.11220412245959187</v>
      </c>
      <c r="D154" s="320">
        <f t="shared" si="26"/>
        <v>0.11880872655721079</v>
      </c>
      <c r="E154" s="320">
        <f t="shared" si="26"/>
        <v>0.1165637530171322</v>
      </c>
      <c r="F154" s="320">
        <f t="shared" si="26"/>
        <v>0.11731931800256201</v>
      </c>
      <c r="G154" s="320">
        <f t="shared" si="26"/>
        <v>0.11910638315800431</v>
      </c>
      <c r="H154" s="320">
        <f t="shared" si="26"/>
        <v>0.11955271082990579</v>
      </c>
      <c r="I154" s="320">
        <f t="shared" si="26"/>
        <v>0.11708092322343544</v>
      </c>
      <c r="J154" s="320">
        <f t="shared" si="26"/>
        <v>0.11405458270998568</v>
      </c>
      <c r="K154" s="320">
        <f t="shared" si="26"/>
        <v>0.11848952694862017</v>
      </c>
      <c r="L154" s="320">
        <f t="shared" si="26"/>
        <v>0.11864769674361929</v>
      </c>
      <c r="M154" s="320">
        <f t="shared" si="26"/>
        <v>0.12119324954341272</v>
      </c>
      <c r="N154" s="320">
        <f t="shared" si="26"/>
        <v>0.12052736248233306</v>
      </c>
      <c r="O154" s="320">
        <f t="shared" si="26"/>
        <v>0.11210201157616934</v>
      </c>
      <c r="P154" s="320">
        <f t="shared" si="26"/>
        <v>0.10953163232227127</v>
      </c>
      <c r="Q154" s="320">
        <f t="shared" si="26"/>
        <v>0.11454585302126379</v>
      </c>
      <c r="R154" s="320">
        <f t="shared" si="26"/>
        <v>0.11008846982086506</v>
      </c>
      <c r="S154" s="320">
        <f t="shared" si="26"/>
        <v>0.10905786678865415</v>
      </c>
      <c r="T154" s="320">
        <f t="shared" si="26"/>
        <v>0.11146232820527081</v>
      </c>
      <c r="U154" s="320">
        <f t="shared" si="26"/>
        <v>0.11010316416298907</v>
      </c>
      <c r="V154" s="320">
        <f t="shared" si="26"/>
        <v>0.10877482391812079</v>
      </c>
      <c r="W154" s="320">
        <f t="shared" si="26"/>
        <v>0.10646478212924922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2.3447631134838835E-2</v>
      </c>
      <c r="C155" s="320">
        <f t="shared" si="27"/>
        <v>2.2031149742985211E-2</v>
      </c>
      <c r="D155" s="320">
        <f t="shared" si="27"/>
        <v>2.3310307590801466E-2</v>
      </c>
      <c r="E155" s="320">
        <f t="shared" si="27"/>
        <v>2.2844095102141953E-2</v>
      </c>
      <c r="F155" s="320">
        <f t="shared" si="27"/>
        <v>2.2992170279341088E-2</v>
      </c>
      <c r="G155" s="320">
        <f t="shared" si="27"/>
        <v>2.3731145167867625E-2</v>
      </c>
      <c r="H155" s="320">
        <f t="shared" si="27"/>
        <v>2.3854081609435664E-2</v>
      </c>
      <c r="I155" s="320">
        <f t="shared" si="27"/>
        <v>2.3353570163594697E-2</v>
      </c>
      <c r="J155" s="320">
        <f t="shared" si="27"/>
        <v>2.2726982282723285E-2</v>
      </c>
      <c r="K155" s="320">
        <f t="shared" si="27"/>
        <v>2.391706837499237E-2</v>
      </c>
      <c r="L155" s="320">
        <f t="shared" si="27"/>
        <v>2.3722019515588687E-2</v>
      </c>
      <c r="M155" s="320">
        <f t="shared" si="27"/>
        <v>2.4241060541932685E-2</v>
      </c>
      <c r="N155" s="320">
        <f t="shared" si="27"/>
        <v>2.4087471552308139E-2</v>
      </c>
      <c r="O155" s="320">
        <f t="shared" si="27"/>
        <v>2.2352541641367612E-2</v>
      </c>
      <c r="P155" s="320">
        <f t="shared" si="27"/>
        <v>2.1841008778100357E-2</v>
      </c>
      <c r="Q155" s="320">
        <f t="shared" si="27"/>
        <v>2.2756608998685299E-2</v>
      </c>
      <c r="R155" s="320">
        <f t="shared" si="27"/>
        <v>2.1958903949145965E-2</v>
      </c>
      <c r="S155" s="320">
        <f t="shared" si="27"/>
        <v>2.1736378237237956E-2</v>
      </c>
      <c r="T155" s="320">
        <f t="shared" si="27"/>
        <v>2.2230590814047782E-2</v>
      </c>
      <c r="U155" s="320">
        <f t="shared" si="27"/>
        <v>2.2012724399183069E-2</v>
      </c>
      <c r="V155" s="320">
        <f t="shared" si="27"/>
        <v>3.3716938088493555E-2</v>
      </c>
      <c r="W155" s="320">
        <f t="shared" si="27"/>
        <v>3.2521979687945922E-2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0.62846948787566614</v>
      </c>
      <c r="C157" s="271">
        <f t="shared" si="29"/>
        <v>0.60777840525930837</v>
      </c>
      <c r="D157" s="271">
        <f t="shared" si="29"/>
        <v>0.62649420131650158</v>
      </c>
      <c r="E157" s="271">
        <f t="shared" si="29"/>
        <v>0.61961262523794169</v>
      </c>
      <c r="F157" s="271">
        <f t="shared" si="29"/>
        <v>0.62172374803350328</v>
      </c>
      <c r="G157" s="271">
        <f t="shared" si="29"/>
        <v>0.63335332278144618</v>
      </c>
      <c r="H157" s="271">
        <f t="shared" si="29"/>
        <v>0.63525630989967685</v>
      </c>
      <c r="I157" s="271">
        <f t="shared" si="29"/>
        <v>0.62787861802694778</v>
      </c>
      <c r="J157" s="271">
        <f t="shared" si="29"/>
        <v>0.61855579259189386</v>
      </c>
      <c r="K157" s="271">
        <f t="shared" si="29"/>
        <v>0.63688033486981543</v>
      </c>
      <c r="L157" s="271">
        <f t="shared" si="29"/>
        <v>0.63355801522995514</v>
      </c>
      <c r="M157" s="271">
        <f t="shared" si="29"/>
        <v>0.64121395008419002</v>
      </c>
      <c r="N157" s="271">
        <f t="shared" si="29"/>
        <v>0.63891341807395763</v>
      </c>
      <c r="O157" s="271">
        <f t="shared" si="29"/>
        <v>0.61319996027865398</v>
      </c>
      <c r="P157" s="271">
        <f t="shared" si="29"/>
        <v>0.60567728431569867</v>
      </c>
      <c r="Q157" s="271">
        <f t="shared" si="29"/>
        <v>0.6189902201054569</v>
      </c>
      <c r="R157" s="271">
        <f t="shared" si="29"/>
        <v>0.60740194353293686</v>
      </c>
      <c r="S157" s="271">
        <f t="shared" si="29"/>
        <v>0.60404544499669677</v>
      </c>
      <c r="T157" s="271">
        <f t="shared" si="29"/>
        <v>0.6114752941778786</v>
      </c>
      <c r="U157" s="271">
        <f t="shared" si="29"/>
        <v>0.60839411389897358</v>
      </c>
      <c r="V157" s="271">
        <f t="shared" si="29"/>
        <v>0.60689727944009153</v>
      </c>
      <c r="W157" s="271">
        <f t="shared" si="29"/>
        <v>0.59273735585174547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0.57041683696410883</v>
      </c>
      <c r="C158" s="320">
        <f t="shared" si="30"/>
        <v>0.53595771269209957</v>
      </c>
      <c r="D158" s="320">
        <f t="shared" si="30"/>
        <v>0.56707613012766867</v>
      </c>
      <c r="E158" s="320">
        <f t="shared" si="30"/>
        <v>0.55573445336701721</v>
      </c>
      <c r="F158" s="320">
        <f t="shared" si="30"/>
        <v>0.55933671807875285</v>
      </c>
      <c r="G158" s="320">
        <f t="shared" si="30"/>
        <v>0.57731395919471828</v>
      </c>
      <c r="H158" s="320">
        <f t="shared" si="30"/>
        <v>0.5803046671150025</v>
      </c>
      <c r="I158" s="320">
        <f t="shared" si="30"/>
        <v>0.56812859038643526</v>
      </c>
      <c r="J158" s="320">
        <f t="shared" si="30"/>
        <v>0.55288541827103699</v>
      </c>
      <c r="K158" s="320">
        <f t="shared" si="30"/>
        <v>0.58183696312276745</v>
      </c>
      <c r="L158" s="320">
        <f t="shared" si="30"/>
        <v>0.57709195699422966</v>
      </c>
      <c r="M158" s="320">
        <f t="shared" si="30"/>
        <v>0.58971880781763075</v>
      </c>
      <c r="N158" s="320">
        <f t="shared" si="30"/>
        <v>0.58598240710617555</v>
      </c>
      <c r="O158" s="320">
        <f t="shared" si="30"/>
        <v>0.54377629995351295</v>
      </c>
      <c r="P158" s="320">
        <f t="shared" si="30"/>
        <v>0.53133210223519589</v>
      </c>
      <c r="Q158" s="320">
        <f t="shared" si="30"/>
        <v>0.55360615536859326</v>
      </c>
      <c r="R158" s="320">
        <f t="shared" si="30"/>
        <v>0.53420016980988827</v>
      </c>
      <c r="S158" s="320">
        <f t="shared" si="30"/>
        <v>0.52878672689107864</v>
      </c>
      <c r="T158" s="320">
        <f t="shared" si="30"/>
        <v>0.54080956933646618</v>
      </c>
      <c r="U158" s="320">
        <f t="shared" si="30"/>
        <v>0.53550947439155794</v>
      </c>
      <c r="V158" s="320">
        <f t="shared" si="30"/>
        <v>0.53736763904749985</v>
      </c>
      <c r="W158" s="320">
        <f t="shared" si="30"/>
        <v>0.51543419630809528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5.8052650911557251E-2</v>
      </c>
      <c r="C159" s="320">
        <f t="shared" si="31"/>
        <v>7.1820692567208799E-2</v>
      </c>
      <c r="D159" s="320">
        <f t="shared" si="31"/>
        <v>5.9418071188832813E-2</v>
      </c>
      <c r="E159" s="320">
        <f t="shared" si="31"/>
        <v>6.3878171870924497E-2</v>
      </c>
      <c r="F159" s="320">
        <f t="shared" si="31"/>
        <v>6.2387029954750414E-2</v>
      </c>
      <c r="G159" s="320">
        <f t="shared" si="31"/>
        <v>5.6039363586727911E-2</v>
      </c>
      <c r="H159" s="320">
        <f t="shared" si="31"/>
        <v>5.4951642784674293E-2</v>
      </c>
      <c r="I159" s="320">
        <f t="shared" si="31"/>
        <v>5.9750027640512481E-2</v>
      </c>
      <c r="J159" s="320">
        <f t="shared" si="31"/>
        <v>6.5670374320856845E-2</v>
      </c>
      <c r="K159" s="320">
        <f t="shared" si="31"/>
        <v>5.5043371747048118E-2</v>
      </c>
      <c r="L159" s="320">
        <f t="shared" si="31"/>
        <v>5.6466058235725536E-2</v>
      </c>
      <c r="M159" s="320">
        <f t="shared" si="31"/>
        <v>5.1495142266559234E-2</v>
      </c>
      <c r="N159" s="320">
        <f t="shared" si="31"/>
        <v>5.2931010967782133E-2</v>
      </c>
      <c r="O159" s="320">
        <f t="shared" si="31"/>
        <v>6.9423660325141121E-2</v>
      </c>
      <c r="P159" s="320">
        <f t="shared" si="31"/>
        <v>7.434518208050285E-2</v>
      </c>
      <c r="Q159" s="320">
        <f t="shared" si="31"/>
        <v>6.5384064736863728E-2</v>
      </c>
      <c r="R159" s="320">
        <f t="shared" si="31"/>
        <v>7.3201773723048549E-2</v>
      </c>
      <c r="S159" s="320">
        <f t="shared" si="31"/>
        <v>7.5258718105618155E-2</v>
      </c>
      <c r="T159" s="320">
        <f t="shared" si="31"/>
        <v>7.0665724841412411E-2</v>
      </c>
      <c r="U159" s="320">
        <f t="shared" si="31"/>
        <v>7.2884639507415652E-2</v>
      </c>
      <c r="V159" s="320">
        <f t="shared" si="31"/>
        <v>6.9529640392591727E-2</v>
      </c>
      <c r="W159" s="320">
        <f t="shared" si="31"/>
        <v>7.7303159543650204E-2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0.12506112702142308</v>
      </c>
      <c r="C160" s="271">
        <f t="shared" si="32"/>
        <v>0.13572916863797568</v>
      </c>
      <c r="D160" s="271">
        <f t="shared" si="32"/>
        <v>0.12613231382934484</v>
      </c>
      <c r="E160" s="271">
        <f t="shared" si="32"/>
        <v>0.12965275090110956</v>
      </c>
      <c r="F160" s="271">
        <f t="shared" si="32"/>
        <v>0.12847843239049742</v>
      </c>
      <c r="G160" s="271">
        <f t="shared" si="32"/>
        <v>0.1227179542259394</v>
      </c>
      <c r="H160" s="271">
        <f t="shared" si="32"/>
        <v>0.12180549471324432</v>
      </c>
      <c r="I160" s="271">
        <f t="shared" si="32"/>
        <v>0.12556282232999885</v>
      </c>
      <c r="J160" s="271">
        <f t="shared" si="32"/>
        <v>0.13021115916907508</v>
      </c>
      <c r="K160" s="271">
        <f t="shared" si="32"/>
        <v>0.1213360585214224</v>
      </c>
      <c r="L160" s="271">
        <f t="shared" si="32"/>
        <v>0.12292480187114362</v>
      </c>
      <c r="M160" s="271">
        <f t="shared" si="32"/>
        <v>0.11902432491850772</v>
      </c>
      <c r="N160" s="271">
        <f t="shared" si="32"/>
        <v>0.12018797086599504</v>
      </c>
      <c r="O160" s="271">
        <f t="shared" si="32"/>
        <v>0.13313993286674186</v>
      </c>
      <c r="P160" s="271">
        <f t="shared" si="32"/>
        <v>0.13697494908508981</v>
      </c>
      <c r="Q160" s="271">
        <f t="shared" si="32"/>
        <v>0.13017012699645639</v>
      </c>
      <c r="R160" s="271">
        <f t="shared" si="32"/>
        <v>0.13606247757967138</v>
      </c>
      <c r="S160" s="271">
        <f t="shared" si="32"/>
        <v>0.13768859200721043</v>
      </c>
      <c r="T160" s="271">
        <f t="shared" si="32"/>
        <v>0.1341125938423883</v>
      </c>
      <c r="U160" s="271">
        <f t="shared" si="32"/>
        <v>0.13573494064141958</v>
      </c>
      <c r="V160" s="271">
        <f t="shared" si="32"/>
        <v>0.13147936093856949</v>
      </c>
      <c r="W160" s="271">
        <f t="shared" si="32"/>
        <v>0.13846903253205917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6.3671127246967857E-2</v>
      </c>
      <c r="C161" s="320">
        <f t="shared" si="33"/>
        <v>5.9779625744243677E-2</v>
      </c>
      <c r="D161" s="320">
        <f t="shared" si="33"/>
        <v>6.3298398071764378E-2</v>
      </c>
      <c r="E161" s="320">
        <f t="shared" si="33"/>
        <v>6.210233080534143E-2</v>
      </c>
      <c r="F161" s="320">
        <f t="shared" si="33"/>
        <v>6.2504877441457371E-2</v>
      </c>
      <c r="G161" s="320">
        <f t="shared" si="33"/>
        <v>6.3456982264623665E-2</v>
      </c>
      <c r="H161" s="320">
        <f t="shared" si="33"/>
        <v>6.3694774785974004E-2</v>
      </c>
      <c r="I161" s="320">
        <f t="shared" si="33"/>
        <v>6.2377866504932294E-2</v>
      </c>
      <c r="J161" s="320">
        <f t="shared" si="33"/>
        <v>6.0765505931159099E-2</v>
      </c>
      <c r="K161" s="320">
        <f t="shared" si="33"/>
        <v>6.3128336288641174E-2</v>
      </c>
      <c r="L161" s="320">
        <f t="shared" si="33"/>
        <v>6.3212605306051731E-2</v>
      </c>
      <c r="M161" s="320">
        <f t="shared" si="33"/>
        <v>6.456881388687874E-2</v>
      </c>
      <c r="N161" s="320">
        <f t="shared" si="33"/>
        <v>6.4214045466372549E-2</v>
      </c>
      <c r="O161" s="320">
        <f t="shared" si="33"/>
        <v>5.9725223550620044E-2</v>
      </c>
      <c r="P161" s="320">
        <f t="shared" si="33"/>
        <v>5.8355788039245418E-2</v>
      </c>
      <c r="Q161" s="320">
        <f t="shared" si="33"/>
        <v>6.1027242797004083E-2</v>
      </c>
      <c r="R161" s="320">
        <f t="shared" si="33"/>
        <v>5.8652457506789109E-2</v>
      </c>
      <c r="S161" s="320">
        <f t="shared" si="33"/>
        <v>5.810337729292589E-2</v>
      </c>
      <c r="T161" s="320">
        <f t="shared" si="33"/>
        <v>5.9384415818525355E-2</v>
      </c>
      <c r="U161" s="320">
        <f t="shared" si="33"/>
        <v>5.866028629465786E-2</v>
      </c>
      <c r="V161" s="320">
        <f t="shared" si="33"/>
        <v>5.7952578939896089E-2</v>
      </c>
      <c r="W161" s="320">
        <f t="shared" si="33"/>
        <v>5.6721844894076723E-2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6.1389999774455216E-2</v>
      </c>
      <c r="C162" s="328">
        <f t="shared" si="34"/>
        <v>7.5949542893732E-2</v>
      </c>
      <c r="D162" s="328">
        <f t="shared" si="34"/>
        <v>6.2833915757580461E-2</v>
      </c>
      <c r="E162" s="328">
        <f t="shared" si="34"/>
        <v>6.7550420095768129E-2</v>
      </c>
      <c r="F162" s="328">
        <f t="shared" si="34"/>
        <v>6.5973554949040031E-2</v>
      </c>
      <c r="G162" s="328">
        <f t="shared" si="34"/>
        <v>5.9260971961315717E-2</v>
      </c>
      <c r="H162" s="328">
        <f t="shared" si="34"/>
        <v>5.8110719927270321E-2</v>
      </c>
      <c r="I162" s="328">
        <f t="shared" si="34"/>
        <v>6.3184955825066544E-2</v>
      </c>
      <c r="J162" s="328">
        <f t="shared" si="34"/>
        <v>6.9445653237915961E-2</v>
      </c>
      <c r="K162" s="328">
        <f t="shared" si="34"/>
        <v>5.8207722232781242E-2</v>
      </c>
      <c r="L162" s="328">
        <f t="shared" si="34"/>
        <v>5.9712196565091878E-2</v>
      </c>
      <c r="M162" s="328">
        <f t="shared" si="34"/>
        <v>5.4455511031628968E-2</v>
      </c>
      <c r="N162" s="328">
        <f t="shared" si="34"/>
        <v>5.5973925399622489E-2</v>
      </c>
      <c r="O162" s="328">
        <f t="shared" si="34"/>
        <v>7.3414709316121846E-2</v>
      </c>
      <c r="P162" s="328">
        <f t="shared" si="34"/>
        <v>7.8619161045844391E-2</v>
      </c>
      <c r="Q162" s="328">
        <f t="shared" si="34"/>
        <v>6.914288419945229E-2</v>
      </c>
      <c r="R162" s="328">
        <f t="shared" si="34"/>
        <v>7.7410020072882266E-2</v>
      </c>
      <c r="S162" s="328">
        <f t="shared" si="34"/>
        <v>7.9585214714284522E-2</v>
      </c>
      <c r="T162" s="328">
        <f t="shared" si="34"/>
        <v>7.4728178023862959E-2</v>
      </c>
      <c r="U162" s="328">
        <f t="shared" si="34"/>
        <v>7.7074654346761737E-2</v>
      </c>
      <c r="V162" s="328">
        <f t="shared" si="34"/>
        <v>7.3526781998673421E-2</v>
      </c>
      <c r="W162" s="328">
        <f t="shared" si="34"/>
        <v>8.1747187637982457E-2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1.0000000000000002</v>
      </c>
      <c r="D165" s="234">
        <f t="shared" si="35"/>
        <v>1</v>
      </c>
      <c r="E165" s="234">
        <f t="shared" si="35"/>
        <v>1</v>
      </c>
      <c r="F165" s="234">
        <f t="shared" si="35"/>
        <v>1</v>
      </c>
      <c r="G165" s="234">
        <f t="shared" si="35"/>
        <v>1</v>
      </c>
      <c r="H165" s="234">
        <f t="shared" si="35"/>
        <v>0.99999999999999989</v>
      </c>
      <c r="I165" s="234">
        <f t="shared" si="35"/>
        <v>0.99999999999999978</v>
      </c>
      <c r="J165" s="234">
        <f t="shared" si="35"/>
        <v>1</v>
      </c>
      <c r="K165" s="234">
        <f t="shared" si="35"/>
        <v>0.99999999999999989</v>
      </c>
      <c r="L165" s="234">
        <f t="shared" si="35"/>
        <v>0.99999999999999989</v>
      </c>
      <c r="M165" s="234">
        <f t="shared" si="35"/>
        <v>1</v>
      </c>
      <c r="N165" s="234">
        <f t="shared" si="35"/>
        <v>0.99999999999999978</v>
      </c>
      <c r="O165" s="234">
        <f t="shared" si="35"/>
        <v>1</v>
      </c>
      <c r="P165" s="234">
        <f t="shared" si="35"/>
        <v>1</v>
      </c>
      <c r="Q165" s="234">
        <f t="shared" si="35"/>
        <v>1</v>
      </c>
      <c r="R165" s="234">
        <f t="shared" si="35"/>
        <v>1.0000000000000002</v>
      </c>
      <c r="S165" s="234">
        <f t="shared" si="35"/>
        <v>1</v>
      </c>
      <c r="T165" s="234">
        <f t="shared" si="35"/>
        <v>1</v>
      </c>
      <c r="U165" s="234">
        <f t="shared" si="35"/>
        <v>1</v>
      </c>
      <c r="V165" s="234">
        <f t="shared" si="35"/>
        <v>1</v>
      </c>
      <c r="W165" s="234">
        <f t="shared" si="35"/>
        <v>0.99999999999999967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8.490107243041032E-3</v>
      </c>
      <c r="C166" s="268">
        <f t="shared" si="36"/>
        <v>8.4901072430422688E-3</v>
      </c>
      <c r="D166" s="268">
        <f t="shared" si="36"/>
        <v>8.4901072430412696E-3</v>
      </c>
      <c r="E166" s="268">
        <f t="shared" si="36"/>
        <v>8.4901072430399894E-3</v>
      </c>
      <c r="F166" s="268">
        <f t="shared" si="36"/>
        <v>8.4901072430400067E-3</v>
      </c>
      <c r="G166" s="268">
        <f t="shared" si="36"/>
        <v>8.4901072430349916E-3</v>
      </c>
      <c r="H166" s="268">
        <f t="shared" si="36"/>
        <v>8.4901072430351113E-3</v>
      </c>
      <c r="I166" s="268">
        <f t="shared" si="36"/>
        <v>8.4901072430396563E-3</v>
      </c>
      <c r="J166" s="268">
        <f t="shared" si="36"/>
        <v>8.4901072430374914E-3</v>
      </c>
      <c r="K166" s="268">
        <f t="shared" si="36"/>
        <v>8.4901072430374723E-3</v>
      </c>
      <c r="L166" s="268">
        <f t="shared" si="36"/>
        <v>8.4901072430372173E-3</v>
      </c>
      <c r="M166" s="268">
        <f t="shared" si="36"/>
        <v>8.4901072430422515E-3</v>
      </c>
      <c r="N166" s="268">
        <f t="shared" si="36"/>
        <v>8.4901072430406746E-3</v>
      </c>
      <c r="O166" s="268">
        <f t="shared" si="36"/>
        <v>8.4901072430291925E-3</v>
      </c>
      <c r="P166" s="268">
        <f t="shared" si="36"/>
        <v>8.4901072430365737E-3</v>
      </c>
      <c r="Q166" s="268">
        <f t="shared" si="36"/>
        <v>8.4901072430347453E-3</v>
      </c>
      <c r="R166" s="268">
        <f t="shared" si="36"/>
        <v>8.4901072430340029E-3</v>
      </c>
      <c r="S166" s="268">
        <f t="shared" si="36"/>
        <v>8.4901072430322907E-3</v>
      </c>
      <c r="T166" s="268">
        <f t="shared" si="36"/>
        <v>8.4901072430362719E-3</v>
      </c>
      <c r="U166" s="268">
        <f t="shared" si="36"/>
        <v>8.490107243032936E-3</v>
      </c>
      <c r="V166" s="268">
        <f t="shared" si="36"/>
        <v>8.4901072430343515E-3</v>
      </c>
      <c r="W166" s="268">
        <f t="shared" si="36"/>
        <v>8.4901072430332049E-3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9.519018415848686E-3</v>
      </c>
      <c r="C167" s="269">
        <f t="shared" si="37"/>
        <v>9.5190184158500703E-3</v>
      </c>
      <c r="D167" s="269">
        <f t="shared" si="37"/>
        <v>9.5190184158489548E-3</v>
      </c>
      <c r="E167" s="269">
        <f t="shared" si="37"/>
        <v>9.5190184158475185E-3</v>
      </c>
      <c r="F167" s="269">
        <f t="shared" si="37"/>
        <v>9.5190184158475341E-3</v>
      </c>
      <c r="G167" s="269">
        <f t="shared" si="37"/>
        <v>9.5190184158419136E-3</v>
      </c>
      <c r="H167" s="269">
        <f t="shared" si="37"/>
        <v>9.5190184158420472E-3</v>
      </c>
      <c r="I167" s="269">
        <f t="shared" si="37"/>
        <v>9.5190184158471421E-3</v>
      </c>
      <c r="J167" s="269">
        <f t="shared" si="37"/>
        <v>9.5190184158447152E-3</v>
      </c>
      <c r="K167" s="269">
        <f t="shared" si="37"/>
        <v>9.5190184158446926E-3</v>
      </c>
      <c r="L167" s="269">
        <f t="shared" si="37"/>
        <v>9.5190184158444133E-3</v>
      </c>
      <c r="M167" s="269">
        <f t="shared" si="37"/>
        <v>9.5190184158500512E-3</v>
      </c>
      <c r="N167" s="269">
        <f t="shared" si="37"/>
        <v>9.5190184158482852E-3</v>
      </c>
      <c r="O167" s="269">
        <f t="shared" si="37"/>
        <v>9.5190184158354136E-3</v>
      </c>
      <c r="P167" s="269">
        <f t="shared" si="37"/>
        <v>9.5190184158436917E-3</v>
      </c>
      <c r="Q167" s="269">
        <f t="shared" si="37"/>
        <v>9.519018415841643E-3</v>
      </c>
      <c r="R167" s="269">
        <f t="shared" si="37"/>
        <v>9.5190184158408051E-3</v>
      </c>
      <c r="S167" s="269">
        <f t="shared" si="37"/>
        <v>9.5190184158388865E-3</v>
      </c>
      <c r="T167" s="269">
        <f t="shared" si="37"/>
        <v>9.5190184158433482E-3</v>
      </c>
      <c r="U167" s="269">
        <f t="shared" si="37"/>
        <v>9.5190184158396099E-3</v>
      </c>
      <c r="V167" s="269">
        <f t="shared" si="37"/>
        <v>9.5190184158411989E-3</v>
      </c>
      <c r="W167" s="269">
        <f t="shared" si="37"/>
        <v>9.51901841583991E-3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2.1742050832736233E-2</v>
      </c>
      <c r="C168" s="269">
        <f t="shared" si="38"/>
        <v>2.5841253284985103E-2</v>
      </c>
      <c r="D168" s="269">
        <f t="shared" si="38"/>
        <v>2.2162981610691083E-2</v>
      </c>
      <c r="E168" s="269">
        <f t="shared" si="38"/>
        <v>2.350083181030398E-2</v>
      </c>
      <c r="F168" s="269">
        <f t="shared" si="38"/>
        <v>2.3052904133659544E-2</v>
      </c>
      <c r="G168" s="269">
        <f t="shared" si="38"/>
        <v>2.1280453176828484E-2</v>
      </c>
      <c r="H168" s="269">
        <f t="shared" si="38"/>
        <v>2.0952899759244543E-2</v>
      </c>
      <c r="I168" s="269">
        <f t="shared" si="38"/>
        <v>2.2446100147080341E-2</v>
      </c>
      <c r="J168" s="269">
        <f t="shared" si="38"/>
        <v>2.422130543324227E-2</v>
      </c>
      <c r="K168" s="269">
        <f t="shared" si="38"/>
        <v>2.1107300554099765E-2</v>
      </c>
      <c r="L168" s="269">
        <f t="shared" si="38"/>
        <v>2.1453489664126031E-2</v>
      </c>
      <c r="M168" s="269">
        <f t="shared" si="38"/>
        <v>1.9873810944378477E-2</v>
      </c>
      <c r="N168" s="269">
        <f t="shared" si="38"/>
        <v>2.0327541751473749E-2</v>
      </c>
      <c r="O168" s="269">
        <f t="shared" si="38"/>
        <v>2.533057657490333E-2</v>
      </c>
      <c r="P168" s="269">
        <f t="shared" si="38"/>
        <v>2.673781396551006E-2</v>
      </c>
      <c r="Q168" s="269">
        <f t="shared" si="38"/>
        <v>2.4103577089570869E-2</v>
      </c>
      <c r="R168" s="269">
        <f t="shared" si="38"/>
        <v>2.6418028845488328E-2</v>
      </c>
      <c r="S168" s="269">
        <f t="shared" si="38"/>
        <v>2.6988219246989888E-2</v>
      </c>
      <c r="T168" s="269">
        <f t="shared" si="38"/>
        <v>2.5692965218658884E-2</v>
      </c>
      <c r="U168" s="269">
        <f t="shared" si="38"/>
        <v>2.6356189726314774E-2</v>
      </c>
      <c r="V168" s="269">
        <f t="shared" si="38"/>
        <v>2.581776883964406E-2</v>
      </c>
      <c r="W168" s="269">
        <f t="shared" si="38"/>
        <v>2.7791210939767746E-2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7.620188936474509E-3</v>
      </c>
      <c r="C169" s="269">
        <f t="shared" si="39"/>
        <v>7.6201889364756192E-3</v>
      </c>
      <c r="D169" s="269">
        <f t="shared" si="39"/>
        <v>7.6201889364747241E-3</v>
      </c>
      <c r="E169" s="269">
        <f t="shared" si="39"/>
        <v>7.6201889364735757E-3</v>
      </c>
      <c r="F169" s="269">
        <f t="shared" si="39"/>
        <v>7.6201889364735879E-3</v>
      </c>
      <c r="G169" s="269">
        <f t="shared" si="39"/>
        <v>7.620188936469088E-3</v>
      </c>
      <c r="H169" s="269">
        <f t="shared" si="39"/>
        <v>7.620188936469193E-3</v>
      </c>
      <c r="I169" s="269">
        <f t="shared" si="39"/>
        <v>7.6201889364732756E-3</v>
      </c>
      <c r="J169" s="269">
        <f t="shared" si="39"/>
        <v>7.6201889364713327E-3</v>
      </c>
      <c r="K169" s="269">
        <f t="shared" si="39"/>
        <v>7.620188936471311E-3</v>
      </c>
      <c r="L169" s="269">
        <f t="shared" si="39"/>
        <v>7.6201889364710838E-3</v>
      </c>
      <c r="M169" s="269">
        <f t="shared" si="39"/>
        <v>7.6201889364756036E-3</v>
      </c>
      <c r="N169" s="269">
        <f t="shared" si="39"/>
        <v>7.6201889364741898E-3</v>
      </c>
      <c r="O169" s="269">
        <f t="shared" si="39"/>
        <v>7.6201889364638838E-3</v>
      </c>
      <c r="P169" s="269">
        <f t="shared" si="39"/>
        <v>7.6201889364705113E-3</v>
      </c>
      <c r="Q169" s="269">
        <f t="shared" si="39"/>
        <v>7.6201889364688694E-3</v>
      </c>
      <c r="R169" s="269">
        <f t="shared" si="39"/>
        <v>7.6201889364682024E-3</v>
      </c>
      <c r="S169" s="269">
        <f t="shared" si="39"/>
        <v>7.6201889364666663E-3</v>
      </c>
      <c r="T169" s="269">
        <f t="shared" si="39"/>
        <v>7.6201889364702364E-3</v>
      </c>
      <c r="U169" s="269">
        <f t="shared" si="39"/>
        <v>7.6201889364672423E-3</v>
      </c>
      <c r="V169" s="269">
        <f t="shared" si="39"/>
        <v>7.6201889364685173E-3</v>
      </c>
      <c r="W169" s="269">
        <f t="shared" si="39"/>
        <v>7.6201889364674825E-3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9.2040504566310924E-3</v>
      </c>
      <c r="C170" s="270">
        <f t="shared" si="40"/>
        <v>1.0240914049602126E-2</v>
      </c>
      <c r="D170" s="270">
        <f t="shared" si="40"/>
        <v>9.2015105773041832E-3</v>
      </c>
      <c r="E170" s="270">
        <f t="shared" si="40"/>
        <v>9.5393196508448824E-3</v>
      </c>
      <c r="F170" s="270">
        <f t="shared" si="40"/>
        <v>9.5991765705448536E-3</v>
      </c>
      <c r="G170" s="270">
        <f t="shared" si="40"/>
        <v>9.4162599727877962E-3</v>
      </c>
      <c r="H170" s="270">
        <f t="shared" si="40"/>
        <v>9.2631276273252728E-3</v>
      </c>
      <c r="I170" s="270">
        <f t="shared" si="40"/>
        <v>9.6912953516891786E-3</v>
      </c>
      <c r="J170" s="270">
        <f t="shared" si="40"/>
        <v>1.0375940154106551E-2</v>
      </c>
      <c r="K170" s="270">
        <f t="shared" si="40"/>
        <v>9.0604121829377243E-3</v>
      </c>
      <c r="L170" s="270">
        <f t="shared" si="40"/>
        <v>8.9729664022515591E-3</v>
      </c>
      <c r="M170" s="270">
        <f t="shared" si="40"/>
        <v>8.5226356747829923E-3</v>
      </c>
      <c r="N170" s="270">
        <f t="shared" si="40"/>
        <v>8.6379303715163908E-3</v>
      </c>
      <c r="O170" s="270">
        <f t="shared" si="40"/>
        <v>1.0329606628494595E-2</v>
      </c>
      <c r="P170" s="270">
        <f t="shared" si="40"/>
        <v>1.0743293917838004E-2</v>
      </c>
      <c r="Q170" s="270">
        <f t="shared" si="40"/>
        <v>9.8618069156465003E-3</v>
      </c>
      <c r="R170" s="270">
        <f t="shared" si="40"/>
        <v>1.0726437116339676E-2</v>
      </c>
      <c r="S170" s="270">
        <f t="shared" si="40"/>
        <v>1.1029499061452589E-2</v>
      </c>
      <c r="T170" s="270">
        <f t="shared" si="40"/>
        <v>1.0261000050897199E-2</v>
      </c>
      <c r="U170" s="270">
        <f t="shared" si="40"/>
        <v>1.04454477149855E-2</v>
      </c>
      <c r="V170" s="270">
        <f t="shared" si="40"/>
        <v>1.0322548564102108E-2</v>
      </c>
      <c r="W170" s="270">
        <f t="shared" si="40"/>
        <v>1.0865579888784291E-2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0.6986248366595581</v>
      </c>
      <c r="C171" s="271">
        <f t="shared" si="41"/>
        <v>0.66145775453868683</v>
      </c>
      <c r="D171" s="271">
        <f t="shared" si="41"/>
        <v>0.69490889564944403</v>
      </c>
      <c r="E171" s="271">
        <f t="shared" si="41"/>
        <v>0.68277927892107315</v>
      </c>
      <c r="F171" s="271">
        <f t="shared" si="41"/>
        <v>0.68668080280312904</v>
      </c>
      <c r="G171" s="271">
        <f t="shared" si="41"/>
        <v>0.70250651881718273</v>
      </c>
      <c r="H171" s="271">
        <f t="shared" si="41"/>
        <v>0.70554127119994736</v>
      </c>
      <c r="I171" s="271">
        <f t="shared" si="41"/>
        <v>0.69195598572049988</v>
      </c>
      <c r="J171" s="271">
        <f t="shared" si="41"/>
        <v>0.6756429305087529</v>
      </c>
      <c r="K171" s="271">
        <f t="shared" si="41"/>
        <v>0.7043644459039714</v>
      </c>
      <c r="L171" s="271">
        <f t="shared" si="41"/>
        <v>0.70138708769884406</v>
      </c>
      <c r="M171" s="271">
        <f t="shared" si="41"/>
        <v>0.71575673069692836</v>
      </c>
      <c r="N171" s="271">
        <f t="shared" si="41"/>
        <v>0.71164231013045431</v>
      </c>
      <c r="O171" s="271">
        <f t="shared" si="41"/>
        <v>0.66588696058649111</v>
      </c>
      <c r="P171" s="271">
        <f t="shared" si="41"/>
        <v>0.65307439073596385</v>
      </c>
      <c r="Q171" s="271">
        <f t="shared" si="41"/>
        <v>0.67715733842409009</v>
      </c>
      <c r="R171" s="271">
        <f t="shared" si="41"/>
        <v>0.65591476309534946</v>
      </c>
      <c r="S171" s="271">
        <f t="shared" si="41"/>
        <v>0.65059832178899402</v>
      </c>
      <c r="T171" s="271">
        <f t="shared" si="41"/>
        <v>0.66274911872948572</v>
      </c>
      <c r="U171" s="271">
        <f t="shared" si="41"/>
        <v>0.65672032281494974</v>
      </c>
      <c r="V171" s="271">
        <f t="shared" si="41"/>
        <v>0.66158986936563335</v>
      </c>
      <c r="W171" s="271">
        <f t="shared" si="41"/>
        <v>0.64365637751658478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0.58935198790321985</v>
      </c>
      <c r="C172" s="320">
        <f t="shared" si="42"/>
        <v>0.53158282307027216</v>
      </c>
      <c r="D172" s="320">
        <f t="shared" si="42"/>
        <v>0.583520501051078</v>
      </c>
      <c r="E172" s="320">
        <f t="shared" si="42"/>
        <v>0.56466701527992025</v>
      </c>
      <c r="F172" s="320">
        <f t="shared" si="42"/>
        <v>0.57081976806583135</v>
      </c>
      <c r="G172" s="320">
        <f t="shared" si="42"/>
        <v>0.59555360258369272</v>
      </c>
      <c r="H172" s="320">
        <f t="shared" si="42"/>
        <v>0.60023459778571253</v>
      </c>
      <c r="I172" s="320">
        <f t="shared" si="42"/>
        <v>0.57914467250028978</v>
      </c>
      <c r="J172" s="320">
        <f t="shared" si="42"/>
        <v>0.55390965586739893</v>
      </c>
      <c r="K172" s="320">
        <f t="shared" si="42"/>
        <v>0.59828177325977105</v>
      </c>
      <c r="L172" s="320">
        <f t="shared" si="42"/>
        <v>0.59356451155832624</v>
      </c>
      <c r="M172" s="320">
        <f t="shared" si="42"/>
        <v>0.61587342372446341</v>
      </c>
      <c r="N172" s="320">
        <f t="shared" si="42"/>
        <v>0.60947860844080093</v>
      </c>
      <c r="O172" s="320">
        <f t="shared" si="42"/>
        <v>0.53857862687527269</v>
      </c>
      <c r="P172" s="320">
        <f t="shared" si="42"/>
        <v>0.51869345657269872</v>
      </c>
      <c r="Q172" s="320">
        <f t="shared" si="42"/>
        <v>0.55601575182501461</v>
      </c>
      <c r="R172" s="320">
        <f t="shared" si="42"/>
        <v>0.52314102925203065</v>
      </c>
      <c r="S172" s="320">
        <f t="shared" si="42"/>
        <v>0.51495888176253157</v>
      </c>
      <c r="T172" s="320">
        <f t="shared" si="42"/>
        <v>0.53361946467619126</v>
      </c>
      <c r="U172" s="320">
        <f t="shared" si="42"/>
        <v>0.52425738470882532</v>
      </c>
      <c r="V172" s="320">
        <f t="shared" si="42"/>
        <v>0.53183296780449918</v>
      </c>
      <c r="W172" s="320">
        <f t="shared" si="42"/>
        <v>0.50398120091345144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0.10927284875633829</v>
      </c>
      <c r="C173" s="320">
        <f t="shared" si="43"/>
        <v>0.12987493146841467</v>
      </c>
      <c r="D173" s="320">
        <f t="shared" si="43"/>
        <v>0.11138839459836598</v>
      </c>
      <c r="E173" s="320">
        <f t="shared" si="43"/>
        <v>0.118112263641153</v>
      </c>
      <c r="F173" s="320">
        <f t="shared" si="43"/>
        <v>0.11586103473729775</v>
      </c>
      <c r="G173" s="320">
        <f t="shared" si="43"/>
        <v>0.10695291623348992</v>
      </c>
      <c r="H173" s="320">
        <f t="shared" si="43"/>
        <v>0.10530667341423483</v>
      </c>
      <c r="I173" s="320">
        <f t="shared" si="43"/>
        <v>0.11281131322020996</v>
      </c>
      <c r="J173" s="320">
        <f t="shared" si="43"/>
        <v>0.12173327464135394</v>
      </c>
      <c r="K173" s="320">
        <f t="shared" si="43"/>
        <v>0.10608267264420031</v>
      </c>
      <c r="L173" s="320">
        <f t="shared" si="43"/>
        <v>0.10782257614051786</v>
      </c>
      <c r="M173" s="320">
        <f t="shared" si="43"/>
        <v>9.9883306972464919E-2</v>
      </c>
      <c r="N173" s="320">
        <f t="shared" si="43"/>
        <v>0.10216370168965339</v>
      </c>
      <c r="O173" s="320">
        <f t="shared" si="43"/>
        <v>0.12730833371121839</v>
      </c>
      <c r="P173" s="320">
        <f t="shared" si="43"/>
        <v>0.13438093416326519</v>
      </c>
      <c r="Q173" s="320">
        <f t="shared" si="43"/>
        <v>0.12114158659907553</v>
      </c>
      <c r="R173" s="320">
        <f t="shared" si="43"/>
        <v>0.13277373384331878</v>
      </c>
      <c r="S173" s="320">
        <f t="shared" si="43"/>
        <v>0.1356394400264625</v>
      </c>
      <c r="T173" s="320">
        <f t="shared" si="43"/>
        <v>0.12912965405329441</v>
      </c>
      <c r="U173" s="320">
        <f t="shared" si="43"/>
        <v>0.13246293810612447</v>
      </c>
      <c r="V173" s="320">
        <f t="shared" si="43"/>
        <v>0.12975690156113415</v>
      </c>
      <c r="W173" s="320">
        <f t="shared" si="43"/>
        <v>0.13967517660313339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8.95250794518722E-2</v>
      </c>
      <c r="C174" s="271">
        <f t="shared" si="44"/>
        <v>0.10640395753242279</v>
      </c>
      <c r="D174" s="271">
        <f t="shared" si="44"/>
        <v>9.1258304235037904E-2</v>
      </c>
      <c r="E174" s="271">
        <f t="shared" si="44"/>
        <v>9.6767036890317681E-2</v>
      </c>
      <c r="F174" s="271">
        <f t="shared" si="44"/>
        <v>9.4922649663519959E-2</v>
      </c>
      <c r="G174" s="271">
        <f t="shared" si="44"/>
        <v>8.762440471157959E-2</v>
      </c>
      <c r="H174" s="271">
        <f t="shared" si="44"/>
        <v>8.6275670594474968E-2</v>
      </c>
      <c r="I174" s="271">
        <f t="shared" si="44"/>
        <v>9.2424073262970738E-2</v>
      </c>
      <c r="J174" s="271">
        <f t="shared" si="44"/>
        <v>9.9733659442750158E-2</v>
      </c>
      <c r="K174" s="271">
        <f t="shared" si="44"/>
        <v>8.6911431385082338E-2</v>
      </c>
      <c r="L174" s="271">
        <f t="shared" si="44"/>
        <v>8.8336899838767066E-2</v>
      </c>
      <c r="M174" s="271">
        <f t="shared" si="44"/>
        <v>8.1832413947265939E-2</v>
      </c>
      <c r="N174" s="271">
        <f t="shared" si="44"/>
        <v>8.3700696146928863E-2</v>
      </c>
      <c r="O174" s="271">
        <f t="shared" si="44"/>
        <v>0.10430119485396129</v>
      </c>
      <c r="P174" s="271">
        <f t="shared" si="44"/>
        <v>0.1100956362418006</v>
      </c>
      <c r="Q174" s="271">
        <f t="shared" si="44"/>
        <v>9.9248901155594871E-2</v>
      </c>
      <c r="R174" s="271">
        <f t="shared" si="44"/>
        <v>0.10877888887064793</v>
      </c>
      <c r="S174" s="271">
        <f t="shared" si="44"/>
        <v>0.1111267051548535</v>
      </c>
      <c r="T174" s="271">
        <f t="shared" si="44"/>
        <v>0.10579336651588306</v>
      </c>
      <c r="U174" s="271">
        <f t="shared" si="44"/>
        <v>0.10852426008241463</v>
      </c>
      <c r="V174" s="271">
        <f t="shared" si="44"/>
        <v>0.10630725796846661</v>
      </c>
      <c r="W174" s="271">
        <f t="shared" si="44"/>
        <v>0.11443310415318952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7.5390750954475033E-2</v>
      </c>
      <c r="C175" s="271">
        <f t="shared" si="45"/>
        <v>7.5481736200773197E-2</v>
      </c>
      <c r="D175" s="271">
        <f t="shared" si="45"/>
        <v>7.5408506476277698E-2</v>
      </c>
      <c r="E175" s="271">
        <f t="shared" si="45"/>
        <v>7.5438246753046334E-2</v>
      </c>
      <c r="F175" s="271">
        <f t="shared" si="45"/>
        <v>7.5414941764798252E-2</v>
      </c>
      <c r="G175" s="271">
        <f t="shared" si="45"/>
        <v>7.5355118368250526E-2</v>
      </c>
      <c r="H175" s="271">
        <f t="shared" si="45"/>
        <v>7.53532716932067E-2</v>
      </c>
      <c r="I175" s="271">
        <f t="shared" si="45"/>
        <v>7.5382519395441064E-2</v>
      </c>
      <c r="J175" s="271">
        <f t="shared" si="45"/>
        <v>7.5403738363032838E-2</v>
      </c>
      <c r="K175" s="271">
        <f t="shared" si="45"/>
        <v>7.5375356604173938E-2</v>
      </c>
      <c r="L175" s="271">
        <f t="shared" si="45"/>
        <v>7.5396546559912292E-2</v>
      </c>
      <c r="M175" s="271">
        <f t="shared" si="45"/>
        <v>7.5365401696023612E-2</v>
      </c>
      <c r="N175" s="271">
        <f t="shared" si="45"/>
        <v>7.5375431980849728E-2</v>
      </c>
      <c r="O175" s="271">
        <f t="shared" si="45"/>
        <v>7.5453588275747913E-2</v>
      </c>
      <c r="P175" s="271">
        <f t="shared" si="45"/>
        <v>7.5480367435468279E-2</v>
      </c>
      <c r="Q175" s="271">
        <f t="shared" si="45"/>
        <v>7.5438503865529027E-2</v>
      </c>
      <c r="R175" s="271">
        <f t="shared" si="45"/>
        <v>7.5468328176868854E-2</v>
      </c>
      <c r="S175" s="271">
        <f t="shared" si="45"/>
        <v>7.5468726321887378E-2</v>
      </c>
      <c r="T175" s="271">
        <f t="shared" si="45"/>
        <v>7.5474000152475698E-2</v>
      </c>
      <c r="U175" s="271">
        <f t="shared" si="45"/>
        <v>7.548743299245611E-2</v>
      </c>
      <c r="V175" s="271">
        <f t="shared" si="45"/>
        <v>7.5474456633408682E-2</v>
      </c>
      <c r="W175" s="271">
        <f t="shared" si="45"/>
        <v>7.5514873815794137E-2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4.9284828635896609E-2</v>
      </c>
      <c r="C176" s="320">
        <f t="shared" si="46"/>
        <v>4.4453855893511918E-2</v>
      </c>
      <c r="D176" s="320">
        <f t="shared" si="46"/>
        <v>4.8797167889688214E-2</v>
      </c>
      <c r="E176" s="320">
        <f t="shared" si="46"/>
        <v>4.7220536547989196E-2</v>
      </c>
      <c r="F176" s="320">
        <f t="shared" si="46"/>
        <v>4.773506330435346E-2</v>
      </c>
      <c r="G176" s="320">
        <f t="shared" si="46"/>
        <v>4.9803441490466574E-2</v>
      </c>
      <c r="H176" s="320">
        <f t="shared" si="46"/>
        <v>5.0194891847998718E-2</v>
      </c>
      <c r="I176" s="320">
        <f t="shared" si="46"/>
        <v>4.8431237232471051E-2</v>
      </c>
      <c r="J176" s="320">
        <f t="shared" si="46"/>
        <v>4.6320947463532061E-2</v>
      </c>
      <c r="K176" s="320">
        <f t="shared" si="46"/>
        <v>5.0031586006850343E-2</v>
      </c>
      <c r="L176" s="320">
        <f t="shared" si="46"/>
        <v>4.9637102846772224E-2</v>
      </c>
      <c r="M176" s="320">
        <f t="shared" si="46"/>
        <v>5.1502695795856986E-2</v>
      </c>
      <c r="N176" s="320">
        <f t="shared" si="46"/>
        <v>5.0967926452777659E-2</v>
      </c>
      <c r="O176" s="320">
        <f t="shared" si="46"/>
        <v>4.503888317563999E-2</v>
      </c>
      <c r="P176" s="320">
        <f t="shared" si="46"/>
        <v>4.3375976744723016E-2</v>
      </c>
      <c r="Q176" s="320">
        <f t="shared" si="46"/>
        <v>4.6497070698020726E-2</v>
      </c>
      <c r="R176" s="320">
        <f t="shared" si="46"/>
        <v>4.3747907037393133E-2</v>
      </c>
      <c r="S176" s="320">
        <f t="shared" si="46"/>
        <v>4.3063671223871433E-2</v>
      </c>
      <c r="T176" s="320">
        <f t="shared" si="46"/>
        <v>4.4624170976180197E-2</v>
      </c>
      <c r="U176" s="320">
        <f t="shared" si="46"/>
        <v>4.384126277134192E-2</v>
      </c>
      <c r="V176" s="320">
        <f t="shared" si="46"/>
        <v>4.4474774360936484E-2</v>
      </c>
      <c r="W176" s="320">
        <f t="shared" si="46"/>
        <v>4.2145657658851789E-2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2.6105922318578424E-2</v>
      </c>
      <c r="C177" s="320">
        <f t="shared" si="47"/>
        <v>3.1027880307261283E-2</v>
      </c>
      <c r="D177" s="320">
        <f t="shared" si="47"/>
        <v>2.661133858658948E-2</v>
      </c>
      <c r="E177" s="320">
        <f t="shared" si="47"/>
        <v>2.8217710205057141E-2</v>
      </c>
      <c r="F177" s="320">
        <f t="shared" si="47"/>
        <v>2.7679878460444791E-2</v>
      </c>
      <c r="G177" s="320">
        <f t="shared" si="47"/>
        <v>2.5551676877783952E-2</v>
      </c>
      <c r="H177" s="320">
        <f t="shared" si="47"/>
        <v>2.5158379845207982E-2</v>
      </c>
      <c r="I177" s="320">
        <f t="shared" si="47"/>
        <v>2.6951282162970006E-2</v>
      </c>
      <c r="J177" s="320">
        <f t="shared" si="47"/>
        <v>2.9082790899500766E-2</v>
      </c>
      <c r="K177" s="320">
        <f t="shared" si="47"/>
        <v>2.5343770597323602E-2</v>
      </c>
      <c r="L177" s="320">
        <f t="shared" si="47"/>
        <v>2.5759443713140078E-2</v>
      </c>
      <c r="M177" s="320">
        <f t="shared" si="47"/>
        <v>2.3862705900166637E-2</v>
      </c>
      <c r="N177" s="320">
        <f t="shared" si="47"/>
        <v>2.4407505528072061E-2</v>
      </c>
      <c r="O177" s="320">
        <f t="shared" si="47"/>
        <v>3.0414705100107926E-2</v>
      </c>
      <c r="P177" s="320">
        <f t="shared" si="47"/>
        <v>3.2104390690745263E-2</v>
      </c>
      <c r="Q177" s="320">
        <f t="shared" si="47"/>
        <v>2.8941433167508301E-2</v>
      </c>
      <c r="R177" s="320">
        <f t="shared" si="47"/>
        <v>3.1720421139475721E-2</v>
      </c>
      <c r="S177" s="320">
        <f t="shared" si="47"/>
        <v>3.2405055098015938E-2</v>
      </c>
      <c r="T177" s="320">
        <f t="shared" si="47"/>
        <v>3.0849829176295498E-2</v>
      </c>
      <c r="U177" s="320">
        <f t="shared" si="47"/>
        <v>3.1646170221114191E-2</v>
      </c>
      <c r="V177" s="320">
        <f t="shared" si="47"/>
        <v>3.0999682272472195E-2</v>
      </c>
      <c r="W177" s="320">
        <f t="shared" si="47"/>
        <v>3.3369216156942341E-2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7.9883917049363026E-2</v>
      </c>
      <c r="C178" s="321">
        <f t="shared" si="48"/>
        <v>9.494506979816203E-2</v>
      </c>
      <c r="D178" s="321">
        <f t="shared" si="48"/>
        <v>8.1430486855880113E-2</v>
      </c>
      <c r="E178" s="321">
        <f t="shared" si="48"/>
        <v>8.6345971379052838E-2</v>
      </c>
      <c r="F178" s="321">
        <f t="shared" si="48"/>
        <v>8.470021046898718E-2</v>
      </c>
      <c r="G178" s="321">
        <f t="shared" si="48"/>
        <v>7.8187930358024987E-2</v>
      </c>
      <c r="H178" s="321">
        <f t="shared" si="48"/>
        <v>7.6984444530454735E-2</v>
      </c>
      <c r="I178" s="321">
        <f t="shared" si="48"/>
        <v>8.2470711526958673E-2</v>
      </c>
      <c r="J178" s="321">
        <f t="shared" si="48"/>
        <v>8.8993111502761832E-2</v>
      </c>
      <c r="K178" s="321">
        <f t="shared" si="48"/>
        <v>7.7551738774381276E-2</v>
      </c>
      <c r="L178" s="321">
        <f t="shared" si="48"/>
        <v>7.8823695240746131E-2</v>
      </c>
      <c r="M178" s="321">
        <f t="shared" si="48"/>
        <v>7.3019692445252804E-2</v>
      </c>
      <c r="N178" s="321">
        <f t="shared" si="48"/>
        <v>7.4686775023413587E-2</v>
      </c>
      <c r="O178" s="321">
        <f t="shared" si="48"/>
        <v>9.3068758485073302E-2</v>
      </c>
      <c r="P178" s="321">
        <f t="shared" si="48"/>
        <v>9.8239183108068423E-2</v>
      </c>
      <c r="Q178" s="321">
        <f t="shared" si="48"/>
        <v>8.8560557954223296E-2</v>
      </c>
      <c r="R178" s="321">
        <f t="shared" si="48"/>
        <v>9.7064239299962968E-2</v>
      </c>
      <c r="S178" s="321">
        <f t="shared" si="48"/>
        <v>9.915921383048483E-2</v>
      </c>
      <c r="T178" s="321">
        <f t="shared" si="48"/>
        <v>9.440023473724965E-2</v>
      </c>
      <c r="U178" s="321">
        <f t="shared" si="48"/>
        <v>9.68370320735394E-2</v>
      </c>
      <c r="V178" s="321">
        <f t="shared" si="48"/>
        <v>9.4858784033401131E-2</v>
      </c>
      <c r="W178" s="321">
        <f t="shared" si="48"/>
        <v>0.10210953909053858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83.999999999999943</v>
      </c>
      <c r="C183" s="322">
        <f t="shared" si="49"/>
        <v>82.479911615282106</v>
      </c>
      <c r="D183" s="322">
        <f t="shared" si="49"/>
        <v>78.001795594341104</v>
      </c>
      <c r="E183" s="322">
        <f t="shared" si="49"/>
        <v>70.564904359383917</v>
      </c>
      <c r="F183" s="322">
        <f t="shared" si="49"/>
        <v>74.052693118697348</v>
      </c>
      <c r="G183" s="322">
        <f t="shared" si="49"/>
        <v>70.412159542120065</v>
      </c>
      <c r="H183" s="322">
        <f t="shared" si="49"/>
        <v>71.438973632902943</v>
      </c>
      <c r="I183" s="322">
        <f t="shared" si="49"/>
        <v>69.56559480022149</v>
      </c>
      <c r="J183" s="322">
        <f t="shared" si="49"/>
        <v>71.163231929856281</v>
      </c>
      <c r="K183" s="322">
        <f t="shared" si="49"/>
        <v>69.921818688815165</v>
      </c>
      <c r="L183" s="322">
        <f t="shared" si="49"/>
        <v>66.982795517763762</v>
      </c>
      <c r="M183" s="322">
        <f t="shared" si="49"/>
        <v>64.079529247119297</v>
      </c>
      <c r="N183" s="322">
        <f t="shared" si="49"/>
        <v>67.503651728420792</v>
      </c>
      <c r="O183" s="322">
        <f t="shared" si="49"/>
        <v>76.17032780863849</v>
      </c>
      <c r="P183" s="322">
        <f t="shared" si="49"/>
        <v>68.254951794272529</v>
      </c>
      <c r="Q183" s="322">
        <f t="shared" si="49"/>
        <v>71.010678867093219</v>
      </c>
      <c r="R183" s="322">
        <f t="shared" si="49"/>
        <v>78.074708651405459</v>
      </c>
      <c r="S183" s="322">
        <f t="shared" si="49"/>
        <v>78.877687977369291</v>
      </c>
      <c r="T183" s="322">
        <f t="shared" si="49"/>
        <v>74.623890285706821</v>
      </c>
      <c r="U183" s="322">
        <f t="shared" si="49"/>
        <v>76.055201332600944</v>
      </c>
      <c r="V183" s="322">
        <f t="shared" si="49"/>
        <v>78.307581028174297</v>
      </c>
      <c r="W183" s="322">
        <f t="shared" si="49"/>
        <v>76.062083874994187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0.40381763075728744</v>
      </c>
      <c r="C184" s="275">
        <f>IF(C$6=0,0,C$6/NMM!C$9*1000)</f>
        <v>0.39651002968512516</v>
      </c>
      <c r="D184" s="275">
        <f>IF(D$6=0,0,D$6/NMM!D$9*1000)</f>
        <v>0.37498214633000554</v>
      </c>
      <c r="E184" s="275">
        <f>IF(E$6=0,0,E$6/NMM!E$9*1000)</f>
        <v>0.33923038682171075</v>
      </c>
      <c r="F184" s="275">
        <f>IF(F$6=0,0,F$6/NMM!F$9*1000)</f>
        <v>0.35599741769513132</v>
      </c>
      <c r="G184" s="275">
        <f>IF(G$6=0,0,G$6/NMM!G$9*1000)</f>
        <v>0.33849608860493419</v>
      </c>
      <c r="H184" s="275">
        <f>IF(H$6=0,0,H$6/NMM!H$9*1000)</f>
        <v>0.34343234614502205</v>
      </c>
      <c r="I184" s="275">
        <f>IF(I$6=0,0,I$6/NMM!I$9*1000)</f>
        <v>0.33442635326724512</v>
      </c>
      <c r="J184" s="275">
        <f>IF(J$6=0,0,J$6/NMM!J$9*1000)</f>
        <v>0.34210675851131489</v>
      </c>
      <c r="K184" s="275">
        <f>IF(K$6=0,0,K$6/NMM!K$9*1000)</f>
        <v>0.33613884715672937</v>
      </c>
      <c r="L184" s="275">
        <f>IF(L$6=0,0,L$6/NMM!L$9*1000)</f>
        <v>0.32200992604157685</v>
      </c>
      <c r="M184" s="275">
        <f>IF(M$6=0,0,M$6/NMM!M$9*1000)</f>
        <v>0.30805290095969995</v>
      </c>
      <c r="N184" s="275">
        <f>IF(N$6=0,0,N$6/NMM!N$9*1000)</f>
        <v>0.32451386557665557</v>
      </c>
      <c r="O184" s="275">
        <f>IF(O$6=0,0,O$6/NMM!O$9*1000)</f>
        <v>0.36617763463939518</v>
      </c>
      <c r="P184" s="275">
        <f>IF(P$6=0,0,P$6/NMM!P$9*1000)</f>
        <v>0.32812563001213402</v>
      </c>
      <c r="Q184" s="275">
        <f>IF(Q$6=0,0,Q$6/NMM!Q$9*1000)</f>
        <v>0.34137338212600304</v>
      </c>
      <c r="R184" s="275">
        <f>IF(R$6=0,0,R$6/NMM!R$9*1000)</f>
        <v>0.37533266511529406</v>
      </c>
      <c r="S184" s="275">
        <f>IF(S$6=0,0,S$6/NMM!S$9*1000)</f>
        <v>0.37919286998384111</v>
      </c>
      <c r="T184" s="275">
        <f>IF(T$6=0,0,T$6/NMM!T$9*1000)</f>
        <v>0.3587433639651143</v>
      </c>
      <c r="U184" s="275">
        <f>IF(U$6=0,0,U$6/NMM!U$9*1000)</f>
        <v>0.36562418105844868</v>
      </c>
      <c r="V184" s="275">
        <f>IF(V$6=0,0,V$6/NMM!V$9*1000)</f>
        <v>0.37645216477547255</v>
      </c>
      <c r="W184" s="275">
        <f>IF(W$6=0,0,W$6/NMM!W$9*1000)</f>
        <v>0.36565726786753167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0.16146278572817135</v>
      </c>
      <c r="C185" s="276">
        <f>IF(C$7=0,0,C$7/NMM!C$9*1000)</f>
        <v>0.15854090828589934</v>
      </c>
      <c r="D185" s="276">
        <f>IF(D$7=0,0,D$7/NMM!D$9*1000)</f>
        <v>0.14993318105311312</v>
      </c>
      <c r="E185" s="276">
        <f>IF(E$7=0,0,E$7/NMM!E$9*1000)</f>
        <v>0.13563816705368101</v>
      </c>
      <c r="F185" s="276">
        <f>IF(F$7=0,0,F$7/NMM!F$9*1000)</f>
        <v>0.14234231097165645</v>
      </c>
      <c r="G185" s="276">
        <f>IF(G$7=0,0,G$7/NMM!G$9*1000)</f>
        <v>0.13534456462871097</v>
      </c>
      <c r="H185" s="276">
        <f>IF(H$7=0,0,H$7/NMM!H$9*1000)</f>
        <v>0.1373182820515971</v>
      </c>
      <c r="I185" s="276">
        <f>IF(I$7=0,0,I$7/NMM!I$9*1000)</f>
        <v>0.13371731818192423</v>
      </c>
      <c r="J185" s="276">
        <f>IF(J$7=0,0,J$7/NMM!J$9*1000)</f>
        <v>0.13678825796209973</v>
      </c>
      <c r="K185" s="276">
        <f>IF(K$7=0,0,K$7/NMM!K$9*1000)</f>
        <v>0.13440204319856119</v>
      </c>
      <c r="L185" s="276">
        <f>IF(L$7=0,0,L$7/NMM!L$9*1000)</f>
        <v>0.12875272333526555</v>
      </c>
      <c r="M185" s="276">
        <f>IF(M$7=0,0,M$7/NMM!M$9*1000)</f>
        <v>0.12317213452845276</v>
      </c>
      <c r="N185" s="276">
        <f>IF(N$7=0,0,N$7/NMM!N$9*1000)</f>
        <v>0.12975390065352818</v>
      </c>
      <c r="O185" s="276">
        <f>IF(O$7=0,0,O$7/NMM!O$9*1000)</f>
        <v>0.14641277759307528</v>
      </c>
      <c r="P185" s="276">
        <f>IF(P$7=0,0,P$7/NMM!P$9*1000)</f>
        <v>0.1311980316243643</v>
      </c>
      <c r="Q185" s="276">
        <f>IF(Q$7=0,0,Q$7/NMM!Q$9*1000)</f>
        <v>0.1364950241230084</v>
      </c>
      <c r="R185" s="276">
        <f>IF(R$7=0,0,R$7/NMM!R$9*1000)</f>
        <v>0.15007333278303281</v>
      </c>
      <c r="S185" s="276">
        <f>IF(S$7=0,0,S$7/NMM!S$9*1000)</f>
        <v>0.15161680038841746</v>
      </c>
      <c r="T185" s="276">
        <f>IF(T$7=0,0,T$7/NMM!T$9*1000)</f>
        <v>0.14344025246910891</v>
      </c>
      <c r="U185" s="276">
        <f>IF(U$7=0,0,U$7/NMM!U$9*1000)</f>
        <v>0.14619148424146189</v>
      </c>
      <c r="V185" s="276">
        <f>IF(V$7=0,0,V$7/NMM!V$9*1000)</f>
        <v>0.15052095448150893</v>
      </c>
      <c r="W185" s="276">
        <f>IF(W$7=0,0,W$7/NMM!W$9*1000)</f>
        <v>0.14620471369941151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0.96153808241369987</v>
      </c>
      <c r="C186" s="276">
        <f>IF(C$8=0,0,C$8/NMM!C$9*1000)</f>
        <v>1.1989154216303983</v>
      </c>
      <c r="D186" s="276">
        <f>IF(D$8=0,0,D$8/NMM!D$9*1000)</f>
        <v>0.91616407884857498</v>
      </c>
      <c r="E186" s="276">
        <f>IF(E$8=0,0,E$8/NMM!E$9*1000)</f>
        <v>0.89879045441135663</v>
      </c>
      <c r="F186" s="276">
        <f>IF(F$8=0,0,F$8/NMM!F$9*1000)</f>
        <v>0.91870219473164572</v>
      </c>
      <c r="G186" s="276">
        <f>IF(G$8=0,0,G$8/NMM!G$9*1000)</f>
        <v>0.77279045917612821</v>
      </c>
      <c r="H186" s="276">
        <f>IF(H$8=0,0,H$8/NMM!H$9*1000)</f>
        <v>0.76700713296831335</v>
      </c>
      <c r="I186" s="276">
        <f>IF(I$8=0,0,I$8/NMM!I$9*1000)</f>
        <v>0.81958177309453595</v>
      </c>
      <c r="J186" s="276">
        <f>IF(J$8=0,0,J$8/NMM!J$9*1000)</f>
        <v>0.93228146748826646</v>
      </c>
      <c r="K186" s="276">
        <f>IF(K$8=0,0,K$8/NMM!K$9*1000)</f>
        <v>0.750180702239025</v>
      </c>
      <c r="L186" s="276">
        <f>IF(L$8=0,0,L$8/NMM!L$9*1000)</f>
        <v>0.74057391033806996</v>
      </c>
      <c r="M186" s="276">
        <f>IF(M$8=0,0,M$8/NMM!M$9*1000)</f>
        <v>0.64003349099016327</v>
      </c>
      <c r="N186" s="276">
        <f>IF(N$8=0,0,N$8/NMM!N$9*1000)</f>
        <v>0.69501968717156237</v>
      </c>
      <c r="O186" s="276">
        <f>IF(O$8=0,0,O$8/NMM!O$9*1000)</f>
        <v>1.0621747186695001</v>
      </c>
      <c r="P186" s="276">
        <f>IF(P$8=0,0,P$8/NMM!P$9*1000)</f>
        <v>1.0290841614001494</v>
      </c>
      <c r="Q186" s="276">
        <f>IF(Q$8=0,0,Q$8/NMM!Q$9*1000)</f>
        <v>0.92597354871383908</v>
      </c>
      <c r="R186" s="276">
        <f>IF(R$8=0,0,R$8/NMM!R$9*1000)</f>
        <v>1.1564361597986168</v>
      </c>
      <c r="S186" s="276">
        <f>IF(S$8=0,0,S$8/NMM!S$9*1000)</f>
        <v>1.2063106660462084</v>
      </c>
      <c r="T186" s="276">
        <f>IF(T$8=0,0,T$8/NMM!T$9*1000)</f>
        <v>1.0616006965309237</v>
      </c>
      <c r="U186" s="276">
        <f>IF(U$8=0,0,U$8/NMM!U$9*1000)</f>
        <v>1.1202238275320453</v>
      </c>
      <c r="V186" s="276">
        <f>IF(V$8=0,0,V$8/NMM!V$9*1000)</f>
        <v>1.0938882061014594</v>
      </c>
      <c r="W186" s="276">
        <f>IF(W$8=0,0,W$8/NMM!W$9*1000)</f>
        <v>1.2040815181132392</v>
      </c>
      <c r="DA186" s="77"/>
    </row>
    <row r="187" spans="1:105" ht="12" customHeight="1" x14ac:dyDescent="0.25">
      <c r="A187" s="202" t="s">
        <v>95</v>
      </c>
      <c r="B187" s="276">
        <f>IF(B$9=0,0,B$9/NMM!B$9*1000)</f>
        <v>8.0570726427227166E-2</v>
      </c>
      <c r="C187" s="276">
        <f>IF(C$9=0,0,C$9/NMM!C$9*1000)</f>
        <v>7.9112695172573078E-2</v>
      </c>
      <c r="D187" s="276">
        <f>IF(D$9=0,0,D$9/NMM!D$9*1000)</f>
        <v>7.4817396829333804E-2</v>
      </c>
      <c r="E187" s="276">
        <f>IF(E$9=0,0,E$9/NMM!E$9*1000)</f>
        <v>6.7684114339332357E-2</v>
      </c>
      <c r="F187" s="276">
        <f>IF(F$9=0,0,F$9/NMM!F$9*1000)</f>
        <v>7.102951521983826E-2</v>
      </c>
      <c r="G187" s="276">
        <f>IF(G$9=0,0,G$9/NMM!G$9*1000)</f>
        <v>6.7537605281198926E-2</v>
      </c>
      <c r="H187" s="276">
        <f>IF(H$9=0,0,H$9/NMM!H$9*1000)</f>
        <v>6.8522500009769616E-2</v>
      </c>
      <c r="I187" s="276">
        <f>IF(I$9=0,0,I$9/NMM!I$9*1000)</f>
        <v>6.6725601278527627E-2</v>
      </c>
      <c r="J187" s="276">
        <f>IF(J$9=0,0,J$9/NMM!J$9*1000)</f>
        <v>6.8258015374984285E-2</v>
      </c>
      <c r="K187" s="276">
        <f>IF(K$9=0,0,K$9/NMM!K$9*1000)</f>
        <v>6.7067282438954365E-2</v>
      </c>
      <c r="L187" s="276">
        <f>IF(L$9=0,0,L$9/NMM!L$9*1000)</f>
        <v>6.4248243964220089E-2</v>
      </c>
      <c r="M187" s="276">
        <f>IF(M$9=0,0,M$9/NMM!M$9*1000)</f>
        <v>6.1463502625658424E-2</v>
      </c>
      <c r="N187" s="276">
        <f>IF(N$9=0,0,N$9/NMM!N$9*1000)</f>
        <v>6.4747836383929003E-2</v>
      </c>
      <c r="O187" s="276">
        <f>IF(O$9=0,0,O$9/NMM!O$9*1000)</f>
        <v>7.306069813983089E-2</v>
      </c>
      <c r="P187" s="276">
        <f>IF(P$9=0,0,P$9/NMM!P$9*1000)</f>
        <v>6.5468464860959114E-2</v>
      </c>
      <c r="Q187" s="276">
        <f>IF(Q$9=0,0,Q$9/NMM!Q$9*1000)</f>
        <v>6.8111690243022271E-2</v>
      </c>
      <c r="R187" s="276">
        <f>IF(R$9=0,0,R$9/NMM!R$9*1000)</f>
        <v>7.4887333233804615E-2</v>
      </c>
      <c r="S187" s="276">
        <f>IF(S$9=0,0,S$9/NMM!S$9*1000)</f>
        <v>7.5657531181411539E-2</v>
      </c>
      <c r="T187" s="276">
        <f>IF(T$9=0,0,T$9/NMM!T$9*1000)</f>
        <v>7.1577393442212464E-2</v>
      </c>
      <c r="U187" s="276">
        <f>IF(U$9=0,0,U$9/NMM!U$9*1000)</f>
        <v>7.2950271665937233E-2</v>
      </c>
      <c r="V187" s="276">
        <f>IF(V$9=0,0,V$9/NMM!V$9*1000)</f>
        <v>7.5110698669054315E-2</v>
      </c>
      <c r="W187" s="276">
        <f>IF(W$9=0,0,W$9/NMM!W$9*1000)</f>
        <v>7.2956873230702976E-2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0.42725997643075891</v>
      </c>
      <c r="C188" s="277">
        <f>IF(C$10=0,0,C$10/NMM!C$9*1000)</f>
        <v>0.49872476413104089</v>
      </c>
      <c r="D188" s="277">
        <f>IF(D$10=0,0,D$10/NMM!D$9*1000)</f>
        <v>0.39925599148515295</v>
      </c>
      <c r="E188" s="277">
        <f>IF(E$10=0,0,E$10/NMM!E$9*1000)</f>
        <v>0.38294804558863499</v>
      </c>
      <c r="F188" s="277">
        <f>IF(F$10=0,0,F$10/NMM!F$9*1000)</f>
        <v>0.4015413998154776</v>
      </c>
      <c r="G188" s="277">
        <f>IF(G$10=0,0,G$10/NMM!G$9*1000)</f>
        <v>0.35892735499983153</v>
      </c>
      <c r="H188" s="277">
        <f>IF(H$10=0,0,H$10/NMM!H$9*1000)</f>
        <v>0.35592636070383837</v>
      </c>
      <c r="I188" s="277">
        <f>IF(I$10=0,0,I$10/NMM!I$9*1000)</f>
        <v>0.37143298046267054</v>
      </c>
      <c r="J188" s="277">
        <f>IF(J$10=0,0,J$10/NMM!J$9*1000)</f>
        <v>0.4192028260700324</v>
      </c>
      <c r="K188" s="277">
        <f>IF(K$10=0,0,K$10/NMM!K$9*1000)</f>
        <v>0.33800909631503007</v>
      </c>
      <c r="L188" s="277">
        <f>IF(L$10=0,0,L$10/NMM!L$9*1000)</f>
        <v>0.3251275288336507</v>
      </c>
      <c r="M188" s="277">
        <f>IF(M$10=0,0,M$10/NMM!M$9*1000)</f>
        <v>0.28809963501221264</v>
      </c>
      <c r="N188" s="277">
        <f>IF(N$10=0,0,N$10/NMM!N$9*1000)</f>
        <v>0.31000534550142395</v>
      </c>
      <c r="O188" s="277">
        <f>IF(O$10=0,0,O$10/NMM!O$9*1000)</f>
        <v>0.45465493222958786</v>
      </c>
      <c r="P188" s="277">
        <f>IF(P$10=0,0,P$10/NMM!P$9*1000)</f>
        <v>0.43401995033732238</v>
      </c>
      <c r="Q188" s="277">
        <f>IF(Q$10=0,0,Q$10/NMM!Q$9*1000)</f>
        <v>0.39766815647338127</v>
      </c>
      <c r="R188" s="277">
        <f>IF(R$10=0,0,R$10/NMM!R$9*1000)</f>
        <v>0.49286046515956811</v>
      </c>
      <c r="S188" s="277">
        <f>IF(S$10=0,0,S$10/NMM!S$9*1000)</f>
        <v>0.51747332204912266</v>
      </c>
      <c r="T188" s="277">
        <f>IF(T$10=0,0,T$10/NMM!T$9*1000)</f>
        <v>0.44502447272706974</v>
      </c>
      <c r="U188" s="277">
        <f>IF(U$10=0,0,U$10/NMM!U$9*1000)</f>
        <v>0.46601133364203229</v>
      </c>
      <c r="V188" s="277">
        <f>IF(V$10=0,0,V$10/NMM!V$9*1000)</f>
        <v>0.45908003429757133</v>
      </c>
      <c r="W188" s="277">
        <f>IF(W$10=0,0,W$10/NMM!W$9*1000)</f>
        <v>0.4941383579325937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3.8099701105340662</v>
      </c>
      <c r="C189" s="278">
        <f>IF(C$16=0,0,C$16/NMM!C$9*1000)</f>
        <v>4.7505470714210016</v>
      </c>
      <c r="D189" s="278">
        <f>IF(D$16=0,0,D$16/NMM!D$9*1000)</f>
        <v>3.6301814983717335</v>
      </c>
      <c r="E189" s="278">
        <f>IF(E$16=0,0,E$16/NMM!E$9*1000)</f>
        <v>3.5613407618183905</v>
      </c>
      <c r="F189" s="278">
        <f>IF(F$16=0,0,F$16/NMM!F$9*1000)</f>
        <v>3.6402384538147201</v>
      </c>
      <c r="G189" s="278">
        <f>IF(G$16=0,0,G$16/NMM!G$9*1000)</f>
        <v>3.0620821005612147</v>
      </c>
      <c r="H189" s="278">
        <f>IF(H$16=0,0,H$16/NMM!H$9*1000)</f>
        <v>3.0391664195349062</v>
      </c>
      <c r="I189" s="278">
        <f>IF(I$16=0,0,I$16/NMM!I$9*1000)</f>
        <v>3.2474866214245393</v>
      </c>
      <c r="J189" s="278">
        <f>IF(J$16=0,0,J$16/NMM!J$9*1000)</f>
        <v>3.6940445632884558</v>
      </c>
      <c r="K189" s="278">
        <f>IF(K$16=0,0,K$16/NMM!K$9*1000)</f>
        <v>2.9724938671752179</v>
      </c>
      <c r="L189" s="278">
        <f>IF(L$16=0,0,L$16/NMM!L$9*1000)</f>
        <v>2.9344281985655267</v>
      </c>
      <c r="M189" s="278">
        <f>IF(M$16=0,0,M$16/NMM!M$9*1000)</f>
        <v>2.5360498091682806</v>
      </c>
      <c r="N189" s="278">
        <f>IF(N$16=0,0,N$16/NMM!N$9*1000)</f>
        <v>2.753925489575245</v>
      </c>
      <c r="O189" s="278">
        <f>IF(O$16=0,0,O$16/NMM!O$9*1000)</f>
        <v>4.2087297469665668</v>
      </c>
      <c r="P189" s="278">
        <f>IF(P$16=0,0,P$16/NMM!P$9*1000)</f>
        <v>4.0776126997658286</v>
      </c>
      <c r="Q189" s="278">
        <f>IF(Q$16=0,0,Q$16/NMM!Q$9*1000)</f>
        <v>3.6690502521635979</v>
      </c>
      <c r="R189" s="278">
        <f>IF(R$16=0,0,R$16/NMM!R$9*1000)</f>
        <v>4.5822284984422108</v>
      </c>
      <c r="S189" s="278">
        <f>IF(S$16=0,0,S$16/NMM!S$9*1000)</f>
        <v>4.7798497695664599</v>
      </c>
      <c r="T189" s="278">
        <f>IF(T$16=0,0,T$16/NMM!T$9*1000)</f>
        <v>4.2064552585913679</v>
      </c>
      <c r="U189" s="278">
        <f>IF(U$16=0,0,U$16/NMM!U$9*1000)</f>
        <v>4.4387418221557802</v>
      </c>
      <c r="V189" s="278">
        <f>IF(V$16=0,0,V$16/NMM!V$9*1000)</f>
        <v>4.3343903332984732</v>
      </c>
      <c r="W189" s="278">
        <f>IF(W$16=0,0,W$16/NMM!W$9*1000)</f>
        <v>4.7710170596073782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41.132088603591932</v>
      </c>
      <c r="C190" s="278">
        <f>IF(C$17=0,0,C$17/NMM!C$9*1000)</f>
        <v>38.950539380167214</v>
      </c>
      <c r="D190" s="278">
        <f>IF(D$17=0,0,D$17/NMM!D$9*1000)</f>
        <v>38.066247790378156</v>
      </c>
      <c r="E190" s="278">
        <f>IF(E$17=0,0,E$17/NMM!E$9*1000)</f>
        <v>34.042174078216163</v>
      </c>
      <c r="F190" s="278">
        <f>IF(F$17=0,0,F$17/NMM!F$9*1000)</f>
        <v>35.858966310166345</v>
      </c>
      <c r="G190" s="278">
        <f>IF(G$17=0,0,G$17/NMM!G$9*1000)</f>
        <v>34.659684811872232</v>
      </c>
      <c r="H190" s="278">
        <f>IF(H$17=0,0,H$17/NMM!H$9*1000)</f>
        <v>35.262961192819475</v>
      </c>
      <c r="I190" s="278">
        <f>IF(I$17=0,0,I$17/NMM!I$9*1000)</f>
        <v>33.926950044689022</v>
      </c>
      <c r="J190" s="278">
        <f>IF(J$17=0,0,J$17/NMM!J$9*1000)</f>
        <v>34.170921334305078</v>
      </c>
      <c r="K190" s="278">
        <f>IF(K$17=0,0,K$17/NMM!K$9*1000)</f>
        <v>34.522811730416862</v>
      </c>
      <c r="L190" s="278">
        <f>IF(L$17=0,0,L$17/NMM!L$9*1000)</f>
        <v>32.951102590929835</v>
      </c>
      <c r="M190" s="278">
        <f>IF(M$17=0,0,M$17/NMM!M$9*1000)</f>
        <v>31.909897537618257</v>
      </c>
      <c r="N190" s="278">
        <f>IF(N$17=0,0,N$17/NMM!N$9*1000)</f>
        <v>33.497738528824016</v>
      </c>
      <c r="O190" s="278">
        <f>IF(O$17=0,0,O$17/NMM!O$9*1000)</f>
        <v>36.22035653657862</v>
      </c>
      <c r="P190" s="278">
        <f>IF(P$17=0,0,P$17/NMM!P$9*1000)</f>
        <v>32.019025787341945</v>
      </c>
      <c r="Q190" s="278">
        <f>IF(Q$17=0,0,Q$17/NMM!Q$9*1000)</f>
        <v>34.132772680871611</v>
      </c>
      <c r="R190" s="278">
        <f>IF(R$17=0,0,R$17/NMM!R$9*1000)</f>
        <v>36.740754736063757</v>
      </c>
      <c r="S190" s="278">
        <f>IF(S$17=0,0,S$17/NMM!S$9*1000)</f>
        <v>36.900044488880773</v>
      </c>
      <c r="T190" s="278">
        <f>IF(T$17=0,0,T$17/NMM!T$9*1000)</f>
        <v>35.370462417745998</v>
      </c>
      <c r="U190" s="278">
        <f>IF(U$17=0,0,U$17/NMM!U$9*1000)</f>
        <v>35.83273420074697</v>
      </c>
      <c r="V190" s="278">
        <f>IF(V$17=0,0,V$17/NMM!V$9*1000)</f>
        <v>36.80598621191448</v>
      </c>
      <c r="W190" s="278">
        <f>IF(W$17=0,0,W$17/NMM!W$9*1000)</f>
        <v>34.952308666516089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30.784881785578602</v>
      </c>
      <c r="C191" s="278">
        <f>IF(C$25=0,0,C$25/NMM!C$9*1000)</f>
        <v>29.152124071770537</v>
      </c>
      <c r="D191" s="278">
        <f>IF(D$25=0,0,D$25/NMM!D$9*1000)</f>
        <v>28.490285274378177</v>
      </c>
      <c r="E191" s="278">
        <f>IF(E$25=0,0,E$25/NMM!E$9*1000)</f>
        <v>25.478509365810687</v>
      </c>
      <c r="F191" s="278">
        <f>IF(F$25=0,0,F$25/NMM!F$9*1000)</f>
        <v>26.838268521942133</v>
      </c>
      <c r="G191" s="278">
        <f>IF(G$25=0,0,G$25/NMM!G$9*1000)</f>
        <v>25.940678819935318</v>
      </c>
      <c r="H191" s="278">
        <f>IF(H$25=0,0,H$25/NMM!H$9*1000)</f>
        <v>26.392194721558436</v>
      </c>
      <c r="I191" s="278">
        <f>IF(I$25=0,0,I$25/NMM!I$9*1000)</f>
        <v>25.392271142287047</v>
      </c>
      <c r="J191" s="278">
        <f>IF(J$25=0,0,J$25/NMM!J$9*1000)</f>
        <v>25.574868903910296</v>
      </c>
      <c r="K191" s="278">
        <f>IF(K$25=0,0,K$25/NMM!K$9*1000)</f>
        <v>25.838237592774693</v>
      </c>
      <c r="L191" s="278">
        <f>IF(L$25=0,0,L$25/NMM!L$9*1000)</f>
        <v>24.661908315486397</v>
      </c>
      <c r="M191" s="278">
        <f>IF(M$25=0,0,M$25/NMM!M$9*1000)</f>
        <v>23.882629276445702</v>
      </c>
      <c r="N191" s="278">
        <f>IF(N$25=0,0,N$25/NMM!N$9*1000)</f>
        <v>25.071032269536026</v>
      </c>
      <c r="O191" s="278">
        <f>IF(O$25=0,0,O$25/NMM!O$9*1000)</f>
        <v>27.108747259498724</v>
      </c>
      <c r="P191" s="278">
        <f>IF(P$25=0,0,P$25/NMM!P$9*1000)</f>
        <v>23.964305174297323</v>
      </c>
      <c r="Q191" s="278">
        <f>IF(Q$25=0,0,Q$25/NMM!Q$9*1000)</f>
        <v>25.546316942993691</v>
      </c>
      <c r="R191" s="278">
        <f>IF(R$25=0,0,R$25/NMM!R$9*1000)</f>
        <v>27.498233852483892</v>
      </c>
      <c r="S191" s="278">
        <f>IF(S$25=0,0,S$25/NMM!S$9*1000)</f>
        <v>27.617452603016726</v>
      </c>
      <c r="T191" s="278">
        <f>IF(T$25=0,0,T$25/NMM!T$9*1000)</f>
        <v>26.472652889706946</v>
      </c>
      <c r="U191" s="278">
        <f>IF(U$25=0,0,U$25/NMM!U$9*1000)</f>
        <v>26.81863537383618</v>
      </c>
      <c r="V191" s="278">
        <f>IF(V$25=0,0,V$25/NMM!V$9*1000)</f>
        <v>27.547055668757736</v>
      </c>
      <c r="W191" s="278">
        <f>IF(W$25=0,0,W$25/NMM!W$9*1000)</f>
        <v>26.159690085316679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6.2384102985382039</v>
      </c>
      <c r="C192" s="279">
        <f>IF(C$33=0,0,C$33/NMM!C$9*1000)</f>
        <v>7.2948972730183002</v>
      </c>
      <c r="D192" s="279">
        <f>IF(D$33=0,0,D$33/NMM!D$9*1000)</f>
        <v>5.8999282366668577</v>
      </c>
      <c r="E192" s="279">
        <f>IF(E$33=0,0,E$33/NMM!E$9*1000)</f>
        <v>5.6585889853239539</v>
      </c>
      <c r="F192" s="279">
        <f>IF(F$33=0,0,F$33/NMM!F$9*1000)</f>
        <v>5.8256069943403919</v>
      </c>
      <c r="G192" s="279">
        <f>IF(G$33=0,0,G$33/NMM!G$9*1000)</f>
        <v>5.0766177370605092</v>
      </c>
      <c r="H192" s="279">
        <f>IF(H$33=0,0,H$33/NMM!H$9*1000)</f>
        <v>5.0724446771115916</v>
      </c>
      <c r="I192" s="279">
        <f>IF(I$33=0,0,I$33/NMM!I$9*1000)</f>
        <v>5.2730029655359738</v>
      </c>
      <c r="J192" s="279">
        <f>IF(J$33=0,0,J$33/NMM!J$9*1000)</f>
        <v>5.8247598029457555</v>
      </c>
      <c r="K192" s="279">
        <f>IF(K$33=0,0,K$33/NMM!K$9*1000)</f>
        <v>4.9624775271000958</v>
      </c>
      <c r="L192" s="279">
        <f>IF(L$33=0,0,L$33/NMM!L$9*1000)</f>
        <v>4.8546440802692183</v>
      </c>
      <c r="M192" s="279">
        <f>IF(M$33=0,0,M$33/NMM!M$9*1000)</f>
        <v>4.330130959770873</v>
      </c>
      <c r="N192" s="279">
        <f>IF(N$33=0,0,N$33/NMM!N$9*1000)</f>
        <v>4.6569148051984044</v>
      </c>
      <c r="O192" s="279">
        <f>IF(O$33=0,0,O$33/NMM!O$9*1000)</f>
        <v>6.5300135043232004</v>
      </c>
      <c r="P192" s="279">
        <f>IF(P$33=0,0,P$33/NMM!P$9*1000)</f>
        <v>6.2061118946325031</v>
      </c>
      <c r="Q192" s="279">
        <f>IF(Q$33=0,0,Q$33/NMM!Q$9*1000)</f>
        <v>5.7929171893850597</v>
      </c>
      <c r="R192" s="279">
        <f>IF(R$33=0,0,R$33/NMM!R$9*1000)</f>
        <v>7.0039016083252745</v>
      </c>
      <c r="S192" s="279">
        <f>IF(S$33=0,0,S$33/NMM!S$9*1000)</f>
        <v>7.2500899262563365</v>
      </c>
      <c r="T192" s="279">
        <f>IF(T$33=0,0,T$33/NMM!T$9*1000)</f>
        <v>6.4939335405280749</v>
      </c>
      <c r="U192" s="279">
        <f>IF(U$33=0,0,U$33/NMM!U$9*1000)</f>
        <v>6.794088837722092</v>
      </c>
      <c r="V192" s="279">
        <f>IF(V$33=0,0,V$33/NMM!V$9*1000)</f>
        <v>7.4650967558785313</v>
      </c>
      <c r="W192" s="279">
        <f>IF(W$33=0,0,W$33/NMM!W$9*1000)</f>
        <v>7.8960293327105511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62.451875124560985</v>
      </c>
      <c r="C194" s="322">
        <f t="shared" si="50"/>
        <v>58.910226763170762</v>
      </c>
      <c r="D194" s="322">
        <f t="shared" si="50"/>
        <v>53.944084334136264</v>
      </c>
      <c r="E194" s="322">
        <f t="shared" si="50"/>
        <v>48.80091698900614</v>
      </c>
      <c r="F194" s="322">
        <f t="shared" si="50"/>
        <v>52.167119811289993</v>
      </c>
      <c r="G194" s="322">
        <f t="shared" si="50"/>
        <v>48.318543159087881</v>
      </c>
      <c r="H194" s="322">
        <f t="shared" si="50"/>
        <v>50.072190490034309</v>
      </c>
      <c r="I194" s="322">
        <f t="shared" si="50"/>
        <v>48.759123168378075</v>
      </c>
      <c r="J194" s="322">
        <f t="shared" si="50"/>
        <v>51.156460152235894</v>
      </c>
      <c r="K194" s="322">
        <f t="shared" si="50"/>
        <v>49.353428678659199</v>
      </c>
      <c r="L194" s="322">
        <f t="shared" si="50"/>
        <v>45.805624910577428</v>
      </c>
      <c r="M194" s="322">
        <f t="shared" si="50"/>
        <v>41.500249779276665</v>
      </c>
      <c r="N194" s="322">
        <f t="shared" si="50"/>
        <v>43.717836892016528</v>
      </c>
      <c r="O194" s="322">
        <f t="shared" si="50"/>
        <v>49.33069370153008</v>
      </c>
      <c r="P194" s="322">
        <f t="shared" si="50"/>
        <v>46.256149652552445</v>
      </c>
      <c r="Q194" s="322">
        <f t="shared" si="50"/>
        <v>48.123696556199647</v>
      </c>
      <c r="R194" s="322">
        <f t="shared" si="50"/>
        <v>48.074899763023737</v>
      </c>
      <c r="S194" s="322">
        <f t="shared" si="50"/>
        <v>48.569338375402658</v>
      </c>
      <c r="T194" s="322">
        <f t="shared" si="50"/>
        <v>50.894242260494096</v>
      </c>
      <c r="U194" s="322">
        <f t="shared" si="50"/>
        <v>51.870410762187817</v>
      </c>
      <c r="V194" s="322">
        <f t="shared" si="50"/>
        <v>47.714818669433399</v>
      </c>
      <c r="W194" s="322">
        <f t="shared" si="50"/>
        <v>46.346579629484381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0.44937560431483914</v>
      </c>
      <c r="C195" s="275">
        <f>IF(C$49=0,0,C$49/NMM!C$10*1000)</f>
        <v>0.42389149563921075</v>
      </c>
      <c r="D195" s="275">
        <f>IF(D$49=0,0,D$49/NMM!D$10*1000)</f>
        <v>0.3881573683498501</v>
      </c>
      <c r="E195" s="275">
        <f>IF(E$49=0,0,E$49/NMM!E$10*1000)</f>
        <v>0.35114944938504022</v>
      </c>
      <c r="F195" s="275">
        <f>IF(F$49=0,0,F$49/NMM!F$10*1000)</f>
        <v>0.37537113087166962</v>
      </c>
      <c r="G195" s="275">
        <f>IF(G$49=0,0,G$49/NMM!G$10*1000)</f>
        <v>0.34767850426300695</v>
      </c>
      <c r="H195" s="275">
        <f>IF(H$49=0,0,H$49/NMM!H$10*1000)</f>
        <v>0.36029696171568021</v>
      </c>
      <c r="I195" s="275">
        <f>IF(I$49=0,0,I$49/NMM!I$10*1000)</f>
        <v>0.35084871984946803</v>
      </c>
      <c r="J195" s="275">
        <f>IF(J$49=0,0,J$49/NMM!J$10*1000)</f>
        <v>0.36809887853113221</v>
      </c>
      <c r="K195" s="275">
        <f>IF(K$49=0,0,K$49/NMM!K$10*1000)</f>
        <v>0.35512507499971135</v>
      </c>
      <c r="L195" s="275">
        <f>IF(L$49=0,0,L$49/NMM!L$10*1000)</f>
        <v>0.32959667478607857</v>
      </c>
      <c r="M195" s="275">
        <f>IF(M$49=0,0,M$49/NMM!M$10*1000)</f>
        <v>0.2986171317768278</v>
      </c>
      <c r="N195" s="275">
        <f>IF(N$49=0,0,N$49/NMM!N$10*1000)</f>
        <v>0.31457389123233498</v>
      </c>
      <c r="O195" s="275">
        <f>IF(O$49=0,0,O$49/NMM!O$10*1000)</f>
        <v>0.35496148432975977</v>
      </c>
      <c r="P195" s="275">
        <f>IF(P$49=0,0,P$49/NMM!P$10*1000)</f>
        <v>0.33283844819601138</v>
      </c>
      <c r="Q195" s="275">
        <f>IF(Q$49=0,0,Q$49/NMM!Q$10*1000)</f>
        <v>0.34627647574505777</v>
      </c>
      <c r="R195" s="275">
        <f>IF(R$49=0,0,R$49/NMM!R$10*1000)</f>
        <v>0.34592535596875551</v>
      </c>
      <c r="S195" s="275">
        <f>IF(S$49=0,0,S$49/NMM!S$10*1000)</f>
        <v>0.34948311383894354</v>
      </c>
      <c r="T195" s="275">
        <f>IF(T$49=0,0,T$49/NMM!T$10*1000)</f>
        <v>0.36621207652029436</v>
      </c>
      <c r="U195" s="275">
        <f>IF(U$49=0,0,U$49/NMM!U$10*1000)</f>
        <v>0.37323614600557309</v>
      </c>
      <c r="V195" s="275">
        <f>IF(V$49=0,0,V$49/NMM!V$10*1000)</f>
        <v>0.34333437437355896</v>
      </c>
      <c r="W195" s="275">
        <f>IF(W$49=0,0,W$49/NMM!W$10*1000)</f>
        <v>0.33348914163717236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0.50313980166455907</v>
      </c>
      <c r="C196" s="276">
        <f>IF(C$50=0,0,C$50/NMM!C$10*1000)</f>
        <v>0.47460672318513536</v>
      </c>
      <c r="D196" s="276">
        <f>IF(D$50=0,0,D$50/NMM!D$10*1000)</f>
        <v>0.43459729333538222</v>
      </c>
      <c r="E196" s="276">
        <f>IF(E$50=0,0,E$50/NMM!E$10*1000)</f>
        <v>0.39316167282286557</v>
      </c>
      <c r="F196" s="276">
        <f>IF(F$50=0,0,F$50/NMM!F$10*1000)</f>
        <v>0.42028128479589671</v>
      </c>
      <c r="G196" s="276">
        <f>IF(G$50=0,0,G$50/NMM!G$10*1000)</f>
        <v>0.38927545687451393</v>
      </c>
      <c r="H196" s="276">
        <f>IF(H$50=0,0,H$50/NMM!H$10*1000)</f>
        <v>0.40340361185019574</v>
      </c>
      <c r="I196" s="276">
        <f>IF(I$50=0,0,I$50/NMM!I$10*1000)</f>
        <v>0.39282496340332962</v>
      </c>
      <c r="J196" s="276">
        <f>IF(J$50=0,0,J$50/NMM!J$10*1000)</f>
        <v>0.41213896561982233</v>
      </c>
      <c r="K196" s="276">
        <f>IF(K$50=0,0,K$50/NMM!K$10*1000)</f>
        <v>0.39761295024881305</v>
      </c>
      <c r="L196" s="276">
        <f>IF(L$50=0,0,L$50/NMM!L$10*1000)</f>
        <v>0.36903028110306718</v>
      </c>
      <c r="M196" s="276">
        <f>IF(M$50=0,0,M$50/NMM!M$10*1000)</f>
        <v>0.33434428351960122</v>
      </c>
      <c r="N196" s="276">
        <f>IF(N$50=0,0,N$50/NMM!N$10*1000)</f>
        <v>0.35221014163598441</v>
      </c>
      <c r="O196" s="276">
        <f>IF(O$50=0,0,O$50/NMM!O$10*1000)</f>
        <v>0.39742978726345451</v>
      </c>
      <c r="P196" s="276">
        <f>IF(P$50=0,0,P$50/NMM!P$10*1000)</f>
        <v>0.37265990677667676</v>
      </c>
      <c r="Q196" s="276">
        <f>IF(Q$50=0,0,Q$50/NMM!Q$10*1000)</f>
        <v>0.38770568685656992</v>
      </c>
      <c r="R196" s="276">
        <f>IF(R$50=0,0,R$50/NMM!R$10*1000)</f>
        <v>0.38731255840697676</v>
      </c>
      <c r="S196" s="276">
        <f>IF(S$50=0,0,S$50/NMM!S$10*1000)</f>
        <v>0.39129597355454843</v>
      </c>
      <c r="T196" s="276">
        <f>IF(T$50=0,0,T$50/NMM!T$10*1000)</f>
        <v>0.41002642283735297</v>
      </c>
      <c r="U196" s="276">
        <f>IF(U$50=0,0,U$50/NMM!U$10*1000)</f>
        <v>0.41789086606428244</v>
      </c>
      <c r="V196" s="276">
        <f>IF(V$50=0,0,V$50/NMM!V$10*1000)</f>
        <v>0.38441158658428221</v>
      </c>
      <c r="W196" s="276">
        <f>IF(W$50=0,0,W$50/NMM!W$10*1000)</f>
        <v>0.37338845048440489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0.85910081742288891</v>
      </c>
      <c r="C197" s="276">
        <f>IF(C$51=0,0,C$51/NMM!C$10*1000)</f>
        <v>1.0025750132646638</v>
      </c>
      <c r="D197" s="276">
        <f>IF(D$51=0,0,D$51/NMM!D$10*1000)</f>
        <v>0.75951957068294607</v>
      </c>
      <c r="E197" s="276">
        <f>IF(E$51=0,0,E$51/NMM!E$10*1000)</f>
        <v>0.73868121477162407</v>
      </c>
      <c r="F197" s="276">
        <f>IF(F$51=0,0,F$51/NMM!F$10*1000)</f>
        <v>0.77120131939232472</v>
      </c>
      <c r="G197" s="276">
        <f>IF(G$51=0,0,G$51/NMM!G$10*1000)</f>
        <v>0.64162846049978428</v>
      </c>
      <c r="H197" s="276">
        <f>IF(H$51=0,0,H$51/NMM!H$10*1000)</f>
        <v>0.65200941122820855</v>
      </c>
      <c r="I197" s="276">
        <f>IF(I$51=0,0,I$51/NMM!I$10*1000)</f>
        <v>0.69035200601729774</v>
      </c>
      <c r="J197" s="276">
        <f>IF(J$51=0,0,J$51/NMM!J$10*1000)</f>
        <v>0.79606140809341297</v>
      </c>
      <c r="K197" s="276">
        <f>IF(K$51=0,0,K$51/NMM!K$10*1000)</f>
        <v>0.64372288957907609</v>
      </c>
      <c r="L197" s="276">
        <f>IF(L$51=0,0,L$51/NMM!L$10*1000)</f>
        <v>0.61289048300261983</v>
      </c>
      <c r="M197" s="276">
        <f>IF(M$51=0,0,M$51/NMM!M$10*1000)</f>
        <v>0.50639984775426472</v>
      </c>
      <c r="N197" s="276">
        <f>IF(N$51=0,0,N$51/NMM!N$10*1000)</f>
        <v>0.54833434381757784</v>
      </c>
      <c r="O197" s="276">
        <f>IF(O$51=0,0,O$51/NMM!O$10*1000)</f>
        <v>0.81152391755901887</v>
      </c>
      <c r="P197" s="276">
        <f>IF(P$51=0,0,P$51/NMM!P$10*1000)</f>
        <v>0.81488983860242936</v>
      </c>
      <c r="Q197" s="276">
        <f>IF(Q$51=0,0,Q$51/NMM!Q$10*1000)</f>
        <v>0.74560272929608817</v>
      </c>
      <c r="R197" s="276">
        <f>IF(R$51=0,0,R$51/NMM!R$10*1000)</f>
        <v>0.83390501435656528</v>
      </c>
      <c r="S197" s="276">
        <f>IF(S$51=0,0,S$51/NMM!S$10*1000)</f>
        <v>0.86615496174547302</v>
      </c>
      <c r="T197" s="276">
        <f>IF(T$51=0,0,T$51/NMM!T$10*1000)</f>
        <v>0.8522245961490259</v>
      </c>
      <c r="U197" s="276">
        <f>IF(U$51=0,0,U$51/NMM!U$10*1000)</f>
        <v>0.8958437967213847</v>
      </c>
      <c r="V197" s="276">
        <f>IF(V$51=0,0,V$51/NMM!V$10*1000)</f>
        <v>0.7861399276551394</v>
      </c>
      <c r="W197" s="276">
        <f>IF(W$51=0,0,W$51/NMM!W$10*1000)</f>
        <v>0.84896840336402912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0.37006724222873666</v>
      </c>
      <c r="C198" s="276">
        <f>IF(C$52=0,0,C$52/NMM!C$10*1000)</f>
        <v>0.34908071397109741</v>
      </c>
      <c r="D198" s="276">
        <f>IF(D$52=0,0,D$52/NMM!D$10*1000)</f>
        <v>0.31965314867282746</v>
      </c>
      <c r="E198" s="276">
        <f>IF(E$52=0,0,E$52/NMM!E$10*1000)</f>
        <v>0.28917659769758464</v>
      </c>
      <c r="F198" s="276">
        <f>IF(F$52=0,0,F$52/NMM!F$10*1000)</f>
        <v>0.30912349909550696</v>
      </c>
      <c r="G198" s="276">
        <f>IF(G$52=0,0,G$52/NMM!G$10*1000)</f>
        <v>0.28631822470869811</v>
      </c>
      <c r="H198" s="276">
        <f>IF(H$52=0,0,H$52/NMM!H$10*1000)</f>
        <v>0.29670970503351751</v>
      </c>
      <c r="I198" s="276">
        <f>IF(I$52=0,0,I$52/NMM!I$10*1000)</f>
        <v>0.28892894262059043</v>
      </c>
      <c r="J198" s="276">
        <f>IF(J$52=0,0,J$52/NMM!J$10*1000)</f>
        <v>0.30313469520269759</v>
      </c>
      <c r="K198" s="276">
        <f>IF(K$52=0,0,K$52/NMM!K$10*1000)</f>
        <v>0.29245058229583287</v>
      </c>
      <c r="L198" s="276">
        <f>IF(L$52=0,0,L$52/NMM!L$10*1000)</f>
        <v>0.27142757932268602</v>
      </c>
      <c r="M198" s="276">
        <f>IF(M$52=0,0,M$52/NMM!M$10*1000)</f>
        <v>0.24591548223317025</v>
      </c>
      <c r="N198" s="276">
        <f>IF(N$52=0,0,N$52/NMM!N$10*1000)</f>
        <v>0.25905610203964652</v>
      </c>
      <c r="O198" s="276">
        <f>IF(O$52=0,0,O$52/NMM!O$10*1000)</f>
        <v>0.29231586303759544</v>
      </c>
      <c r="P198" s="276">
        <f>IF(P$52=0,0,P$52/NMM!P$10*1000)</f>
        <v>0.27409722612644022</v>
      </c>
      <c r="Q198" s="276">
        <f>IF(Q$52=0,0,Q$52/NMM!Q$10*1000)</f>
        <v>0.28516363415642604</v>
      </c>
      <c r="R198" s="276">
        <f>IF(R$52=0,0,R$52/NMM!R$10*1000)</f>
        <v>0.2848744819949367</v>
      </c>
      <c r="S198" s="276">
        <f>IF(S$52=0,0,S$52/NMM!S$10*1000)</f>
        <v>0.28780434652451109</v>
      </c>
      <c r="T198" s="276">
        <f>IF(T$52=0,0,T$52/NMM!T$10*1000)</f>
        <v>0.30158088674029365</v>
      </c>
      <c r="U198" s="276">
        <f>IF(U$52=0,0,U$52/NMM!U$10*1000)</f>
        <v>0.30736530849946625</v>
      </c>
      <c r="V198" s="276">
        <f>IF(V$52=0,0,V$52/NMM!V$10*1000)</f>
        <v>0.28274077156563626</v>
      </c>
      <c r="W198" s="276">
        <f>IF(W$52=0,0,W$52/NMM!W$10*1000)</f>
        <v>0.27463308148884669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0.6194001275949943</v>
      </c>
      <c r="C199" s="277">
        <f>IF(C$53=0,0,C$53/NMM!C$10*1000)</f>
        <v>0.67669146560711291</v>
      </c>
      <c r="D199" s="277">
        <f>IF(D$53=0,0,D$53/NMM!D$10*1000)</f>
        <v>0.53705478041984478</v>
      </c>
      <c r="E199" s="277">
        <f>IF(E$53=0,0,E$53/NMM!E$10*1000)</f>
        <v>0.51066947188737277</v>
      </c>
      <c r="F199" s="277">
        <f>IF(F$53=0,0,F$53/NMM!F$10*1000)</f>
        <v>0.54692122033250767</v>
      </c>
      <c r="G199" s="277">
        <f>IF(G$53=0,0,G$53/NMM!G$10*1000)</f>
        <v>0.48353716730541291</v>
      </c>
      <c r="H199" s="277">
        <f>IF(H$53=0,0,H$53/NMM!H$10*1000)</f>
        <v>0.49092602005438851</v>
      </c>
      <c r="I199" s="277">
        <f>IF(I$53=0,0,I$53/NMM!I$10*1000)</f>
        <v>0.50764509984017114</v>
      </c>
      <c r="J199" s="277">
        <f>IF(J$53=0,0,J$53/NMM!J$10*1000)</f>
        <v>0.58079805944565954</v>
      </c>
      <c r="K199" s="277">
        <f>IF(K$53=0,0,K$53/NMM!K$10*1000)</f>
        <v>0.47061188132985865</v>
      </c>
      <c r="L199" s="277">
        <f>IF(L$53=0,0,L$53/NMM!L$10*1000)</f>
        <v>0.43658584215555069</v>
      </c>
      <c r="M199" s="277">
        <f>IF(M$53=0,0,M$53/NMM!M$10*1000)</f>
        <v>0.36985799424376048</v>
      </c>
      <c r="N199" s="277">
        <f>IF(N$53=0,0,N$53/NMM!N$10*1000)</f>
        <v>0.39684321493971658</v>
      </c>
      <c r="O199" s="277">
        <f>IF(O$53=0,0,O$53/NMM!O$10*1000)</f>
        <v>0.56362299838385821</v>
      </c>
      <c r="P199" s="277">
        <f>IF(P$53=0,0,P$53/NMM!P$10*1000)</f>
        <v>0.55764670026137353</v>
      </c>
      <c r="Q199" s="277">
        <f>IF(Q$53=0,0,Q$53/NMM!Q$10*1000)</f>
        <v>0.51955455862864497</v>
      </c>
      <c r="R199" s="277">
        <f>IF(R$53=0,0,R$53/NMM!R$10*1000)</f>
        <v>0.57666068100801549</v>
      </c>
      <c r="S199" s="277">
        <f>IF(S$53=0,0,S$53/NMM!S$10*1000)</f>
        <v>0.60287299450515019</v>
      </c>
      <c r="T199" s="277">
        <f>IF(T$53=0,0,T$53/NMM!T$10*1000)</f>
        <v>0.57966649578575058</v>
      </c>
      <c r="U199" s="277">
        <f>IF(U$53=0,0,U$53/NMM!U$10*1000)</f>
        <v>0.60467971446012103</v>
      </c>
      <c r="V199" s="277">
        <f>IF(V$53=0,0,V$53/NMM!V$10*1000)</f>
        <v>0.5353240505237169</v>
      </c>
      <c r="W199" s="277">
        <f>IF(W$53=0,0,W$53/NMM!W$10*1000)</f>
        <v>0.56530866195284502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3.6635241287083806</v>
      </c>
      <c r="C200" s="278">
        <f>IF(C$59=0,0,C$59/NMM!C$10*1000)</f>
        <v>4.2753512480098435</v>
      </c>
      <c r="D200" s="278">
        <f>IF(D$59=0,0,D$59/NMM!D$10*1000)</f>
        <v>3.238872803974437</v>
      </c>
      <c r="E200" s="278">
        <f>IF(E$59=0,0,E$59/NMM!E$10*1000)</f>
        <v>3.1500103350586857</v>
      </c>
      <c r="F200" s="278">
        <f>IF(F$59=0,0,F$59/NMM!F$10*1000)</f>
        <v>3.2886881078298065</v>
      </c>
      <c r="G200" s="278">
        <f>IF(G$59=0,0,G$59/NMM!G$10*1000)</f>
        <v>2.7361414388573317</v>
      </c>
      <c r="H200" s="278">
        <f>IF(H$59=0,0,H$59/NMM!H$10*1000)</f>
        <v>2.7804096582574713</v>
      </c>
      <c r="I200" s="278">
        <f>IF(I$59=0,0,I$59/NMM!I$10*1000)</f>
        <v>2.9439166859756987</v>
      </c>
      <c r="J200" s="278">
        <f>IF(J$59=0,0,J$59/NMM!J$10*1000)</f>
        <v>3.3947007351620377</v>
      </c>
      <c r="K200" s="278">
        <f>IF(K$59=0,0,K$59/NMM!K$10*1000)</f>
        <v>2.7450728603066445</v>
      </c>
      <c r="L200" s="278">
        <f>IF(L$59=0,0,L$59/NMM!L$10*1000)</f>
        <v>2.6135920571829381</v>
      </c>
      <c r="M200" s="278">
        <f>IF(M$59=0,0,M$59/NMM!M$10*1000)</f>
        <v>2.1594765403520535</v>
      </c>
      <c r="N200" s="278">
        <f>IF(N$59=0,0,N$59/NMM!N$10*1000)</f>
        <v>2.338300765678742</v>
      </c>
      <c r="O200" s="278">
        <f>IF(O$59=0,0,O$59/NMM!O$10*1000)</f>
        <v>3.4606386034177792</v>
      </c>
      <c r="P200" s="278">
        <f>IF(P$59=0,0,P$59/NMM!P$10*1000)</f>
        <v>3.4749921376104824</v>
      </c>
      <c r="Q200" s="278">
        <f>IF(Q$59=0,0,Q$59/NMM!Q$10*1000)</f>
        <v>3.1795262369800037</v>
      </c>
      <c r="R200" s="278">
        <f>IF(R$59=0,0,R$59/NMM!R$10*1000)</f>
        <v>3.5560798909615725</v>
      </c>
      <c r="S200" s="278">
        <f>IF(S$59=0,0,S$59/NMM!S$10*1000)</f>
        <v>3.6936056132199444</v>
      </c>
      <c r="T200" s="278">
        <f>IF(T$59=0,0,T$59/NMM!T$10*1000)</f>
        <v>3.6342013739859467</v>
      </c>
      <c r="U200" s="278">
        <f>IF(U$59=0,0,U$59/NMM!U$10*1000)</f>
        <v>3.8202098034170473</v>
      </c>
      <c r="V200" s="278">
        <f>IF(V$59=0,0,V$59/NMM!V$10*1000)</f>
        <v>3.3523918672841577</v>
      </c>
      <c r="W200" s="278">
        <f>IF(W$59=0,0,W$59/NMM!W$10*1000)</f>
        <v>3.6203157617345858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8.9278675385399104</v>
      </c>
      <c r="C201" s="278">
        <f>IF(C$60=0,0,C$60/NMM!C$10*1000)</f>
        <v>7.9078303250697672</v>
      </c>
      <c r="D201" s="278">
        <f>IF(D$60=0,0,D$60/NMM!D$10*1000)</f>
        <v>7.6664811635663632</v>
      </c>
      <c r="E201" s="278">
        <f>IF(E$60=0,0,E$60/NMM!E$10*1000)</f>
        <v>6.8032308236846726</v>
      </c>
      <c r="F201" s="278">
        <f>IF(F$60=0,0,F$60/NMM!F$10*1000)</f>
        <v>7.3196462201024515</v>
      </c>
      <c r="G201" s="278">
        <f>IF(G$60=0,0,G$60/NMM!G$10*1000)</f>
        <v>6.9017012771510817</v>
      </c>
      <c r="H201" s="278">
        <f>IF(H$60=0,0,H$60/NMM!H$10*1000)</f>
        <v>7.1806922285875174</v>
      </c>
      <c r="I201" s="278">
        <f>IF(I$60=0,0,I$60/NMM!I$10*1000)</f>
        <v>6.8474627601469784</v>
      </c>
      <c r="J201" s="278">
        <f>IF(J$60=0,0,J$60/NMM!J$10*1000)</f>
        <v>6.9972606791099814</v>
      </c>
      <c r="K201" s="278">
        <f>IF(K$60=0,0,K$60/NMM!K$10*1000)</f>
        <v>7.0282537456745953</v>
      </c>
      <c r="L201" s="278">
        <f>IF(L$60=0,0,L$60/NMM!L$10*1000)</f>
        <v>6.5213338215946148</v>
      </c>
      <c r="M201" s="278">
        <f>IF(M$60=0,0,M$60/NMM!M$10*1000)</f>
        <v>6.0355601950186095</v>
      </c>
      <c r="N201" s="278">
        <f>IF(N$60=0,0,N$60/NMM!N$10*1000)</f>
        <v>6.3222477264924839</v>
      </c>
      <c r="O201" s="278">
        <f>IF(O$60=0,0,O$60/NMM!O$10*1000)</f>
        <v>6.6327363815503926</v>
      </c>
      <c r="P201" s="278">
        <f>IF(P$60=0,0,P$60/NMM!P$10*1000)</f>
        <v>6.0767925469898527</v>
      </c>
      <c r="Q201" s="278">
        <f>IF(Q$60=0,0,Q$60/NMM!Q$10*1000)</f>
        <v>6.6075020186671596</v>
      </c>
      <c r="R201" s="278">
        <f>IF(R$60=0,0,R$60/NMM!R$10*1000)</f>
        <v>6.34816425796381</v>
      </c>
      <c r="S201" s="278">
        <f>IF(S$60=0,0,S$60/NMM!S$10*1000)</f>
        <v>6.3525899442178808</v>
      </c>
      <c r="T201" s="278">
        <f>IF(T$60=0,0,T$60/NMM!T$10*1000)</f>
        <v>6.804199809081819</v>
      </c>
      <c r="U201" s="278">
        <f>IF(U$60=0,0,U$60/NMM!U$10*1000)</f>
        <v>6.8529054079312974</v>
      </c>
      <c r="V201" s="278">
        <f>IF(V$60=0,0,V$60/NMM!V$10*1000)</f>
        <v>6.7989685860336628</v>
      </c>
      <c r="W201" s="278">
        <f>IF(W$60=0,0,W$60/NMM!W$10*1000)</f>
        <v>6.4415610240048142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39.249097976407903</v>
      </c>
      <c r="C202" s="278">
        <f>IF(C$79=0,0,C$79/NMM!C$10*1000)</f>
        <v>35.804363675584142</v>
      </c>
      <c r="D202" s="278">
        <f>IF(D$79=0,0,D$79/NMM!D$10*1000)</f>
        <v>33.795656030664695</v>
      </c>
      <c r="E202" s="278">
        <f>IF(E$79=0,0,E$79/NMM!E$10*1000)</f>
        <v>30.237664289576959</v>
      </c>
      <c r="F202" s="278">
        <f>IF(F$79=0,0,F$79/NMM!F$10*1000)</f>
        <v>32.433537253188035</v>
      </c>
      <c r="G202" s="278">
        <f>IF(G$79=0,0,G$79/NMM!G$10*1000)</f>
        <v>30.602709861767032</v>
      </c>
      <c r="H202" s="278">
        <f>IF(H$79=0,0,H$79/NMM!H$10*1000)</f>
        <v>31.80867495929289</v>
      </c>
      <c r="I202" s="278">
        <f>IF(I$79=0,0,I$79/NMM!I$10*1000)</f>
        <v>30.614810871166956</v>
      </c>
      <c r="J202" s="278">
        <f>IF(J$79=0,0,J$79/NMM!J$10*1000)</f>
        <v>31.643124755661916</v>
      </c>
      <c r="K202" s="278">
        <f>IF(K$79=0,0,K$79/NMM!K$10*1000)</f>
        <v>31.432228183838028</v>
      </c>
      <c r="L202" s="278">
        <f>IF(L$79=0,0,L$79/NMM!L$10*1000)</f>
        <v>29.020520804713218</v>
      </c>
      <c r="M202" s="278">
        <f>IF(M$79=0,0,M$79/NMM!M$10*1000)</f>
        <v>26.610539090450523</v>
      </c>
      <c r="N202" s="278">
        <f>IF(N$79=0,0,N$79/NMM!N$10*1000)</f>
        <v>27.931912599478039</v>
      </c>
      <c r="O202" s="278">
        <f>IF(O$79=0,0,O$79/NMM!O$10*1000)</f>
        <v>30.249579418296697</v>
      </c>
      <c r="P202" s="278">
        <f>IF(P$79=0,0,P$79/NMM!P$10*1000)</f>
        <v>28.016299104458515</v>
      </c>
      <c r="Q202" s="278">
        <f>IF(Q$79=0,0,Q$79/NMM!Q$10*1000)</f>
        <v>29.788097523610251</v>
      </c>
      <c r="R202" s="278">
        <f>IF(R$79=0,0,R$79/NMM!R$10*1000)</f>
        <v>29.200787551211739</v>
      </c>
      <c r="S202" s="278">
        <f>IF(S$79=0,0,S$79/NMM!S$10*1000)</f>
        <v>29.338087612165243</v>
      </c>
      <c r="T202" s="278">
        <f>IF(T$79=0,0,T$79/NMM!T$10*1000)</f>
        <v>31.120571758195851</v>
      </c>
      <c r="U202" s="278">
        <f>IF(U$79=0,0,U$79/NMM!U$10*1000)</f>
        <v>31.557652593237027</v>
      </c>
      <c r="V202" s="278">
        <f>IF(V$79=0,0,V$79/NMM!V$10*1000)</f>
        <v>28.957993639456419</v>
      </c>
      <c r="W202" s="278">
        <f>IF(W$79=0,0,W$79/NMM!W$10*1000)</f>
        <v>27.471349062352942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7.8103018876787766</v>
      </c>
      <c r="C203" s="279">
        <f>IF(C$89=0,0,C$89/NMM!C$10*1000)</f>
        <v>7.9958361028397915</v>
      </c>
      <c r="D203" s="279">
        <f>IF(D$89=0,0,D$89/NMM!D$10*1000)</f>
        <v>6.8040921744699174</v>
      </c>
      <c r="E203" s="279">
        <f>IF(E$89=0,0,E$89/NMM!E$10*1000)</f>
        <v>6.3271731341213373</v>
      </c>
      <c r="F203" s="279">
        <f>IF(F$89=0,0,F$89/NMM!F$10*1000)</f>
        <v>6.7023497756817996</v>
      </c>
      <c r="G203" s="279">
        <f>IF(G$89=0,0,G$89/NMM!G$10*1000)</f>
        <v>5.9295527676610247</v>
      </c>
      <c r="H203" s="279">
        <f>IF(H$89=0,0,H$89/NMM!H$10*1000)</f>
        <v>6.0990679340144363</v>
      </c>
      <c r="I203" s="279">
        <f>IF(I$89=0,0,I$89/NMM!I$10*1000)</f>
        <v>6.1223331193575872</v>
      </c>
      <c r="J203" s="279">
        <f>IF(J$89=0,0,J$89/NMM!J$10*1000)</f>
        <v>6.6611419754092358</v>
      </c>
      <c r="K203" s="279">
        <f>IF(K$89=0,0,K$89/NMM!K$10*1000)</f>
        <v>5.988350510386641</v>
      </c>
      <c r="L203" s="279">
        <f>IF(L$89=0,0,L$89/NMM!L$10*1000)</f>
        <v>5.6306473667166488</v>
      </c>
      <c r="M203" s="279">
        <f>IF(M$89=0,0,M$89/NMM!M$10*1000)</f>
        <v>4.9395392139278531</v>
      </c>
      <c r="N203" s="279">
        <f>IF(N$89=0,0,N$89/NMM!N$10*1000)</f>
        <v>5.2543581067020044</v>
      </c>
      <c r="O203" s="279">
        <f>IF(O$89=0,0,O$89/NMM!O$10*1000)</f>
        <v>6.5678852476915219</v>
      </c>
      <c r="P203" s="279">
        <f>IF(P$89=0,0,P$89/NMM!P$10*1000)</f>
        <v>6.3359337435306671</v>
      </c>
      <c r="Q203" s="279">
        <f>IF(Q$89=0,0,Q$89/NMM!Q$10*1000)</f>
        <v>6.2642676922594411</v>
      </c>
      <c r="R203" s="279">
        <f>IF(R$89=0,0,R$89/NMM!R$10*1000)</f>
        <v>6.5411899711513657</v>
      </c>
      <c r="S203" s="279">
        <f>IF(S$89=0,0,S$89/NMM!S$10*1000)</f>
        <v>6.6874438156309655</v>
      </c>
      <c r="T203" s="279">
        <f>IF(T$89=0,0,T$89/NMM!T$10*1000)</f>
        <v>6.8255588411977595</v>
      </c>
      <c r="U203" s="279">
        <f>IF(U$89=0,0,U$89/NMM!U$10*1000)</f>
        <v>7.0406271258516124</v>
      </c>
      <c r="V203" s="279">
        <f>IF(V$89=0,0,V$89/NMM!V$10*1000)</f>
        <v>6.2735138659568284</v>
      </c>
      <c r="W203" s="279">
        <f>IF(W$89=0,0,W$89/NMM!W$10*1000)</f>
        <v>6.4175660424647436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231.22811057722336</v>
      </c>
      <c r="C205" s="322">
        <f t="shared" si="51"/>
        <v>221.99859040716495</v>
      </c>
      <c r="D205" s="322">
        <f t="shared" si="51"/>
        <v>203.79254707151398</v>
      </c>
      <c r="E205" s="322">
        <f t="shared" si="51"/>
        <v>179.99225867172805</v>
      </c>
      <c r="F205" s="322">
        <f t="shared" si="51"/>
        <v>187.0681735399672</v>
      </c>
      <c r="G205" s="322">
        <f t="shared" si="51"/>
        <v>172.49208256891873</v>
      </c>
      <c r="H205" s="322">
        <f t="shared" si="51"/>
        <v>184.44083336002672</v>
      </c>
      <c r="I205" s="322">
        <f t="shared" si="51"/>
        <v>176.27682697485804</v>
      </c>
      <c r="J205" s="322">
        <f t="shared" si="51"/>
        <v>178.99333440553633</v>
      </c>
      <c r="K205" s="322">
        <f t="shared" si="51"/>
        <v>175.82331299109589</v>
      </c>
      <c r="L205" s="322">
        <f t="shared" si="51"/>
        <v>170.27517916233035</v>
      </c>
      <c r="M205" s="322">
        <f t="shared" si="51"/>
        <v>158.90225304356312</v>
      </c>
      <c r="N205" s="322">
        <f t="shared" si="51"/>
        <v>164.07015839277608</v>
      </c>
      <c r="O205" s="322">
        <f t="shared" si="51"/>
        <v>180.13972136544496</v>
      </c>
      <c r="P205" s="322">
        <f t="shared" si="51"/>
        <v>171.20729585320504</v>
      </c>
      <c r="Q205" s="322">
        <f t="shared" si="51"/>
        <v>174.19702770798878</v>
      </c>
      <c r="R205" s="322">
        <f t="shared" si="51"/>
        <v>177.47652931051093</v>
      </c>
      <c r="S205" s="322">
        <f t="shared" si="51"/>
        <v>175.18294047500129</v>
      </c>
      <c r="T205" s="322">
        <f t="shared" si="51"/>
        <v>177.32398285619752</v>
      </c>
      <c r="U205" s="322">
        <f t="shared" si="51"/>
        <v>176.40678911708687</v>
      </c>
      <c r="V205" s="322">
        <f t="shared" si="51"/>
        <v>178.91343214859904</v>
      </c>
      <c r="W205" s="322">
        <f t="shared" si="51"/>
        <v>168.59161945290427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1.9631514564063768</v>
      </c>
      <c r="C206" s="275">
        <f>IF(C$100=0,0,C$100/NMM!C$11*1000)</f>
        <v>1.8847918403610453</v>
      </c>
      <c r="D206" s="275">
        <f>IF(D$100=0,0,D$100/NMM!D$11*1000)</f>
        <v>1.7302205799696893</v>
      </c>
      <c r="E206" s="275">
        <f>IF(E$100=0,0,E$100/NMM!E$11*1000)</f>
        <v>1.5281535790399656</v>
      </c>
      <c r="F206" s="275">
        <f>IF(F$100=0,0,F$100/NMM!F$11*1000)</f>
        <v>1.5882288551139405</v>
      </c>
      <c r="G206" s="275">
        <f>IF(G$100=0,0,G$100/NMM!G$11*1000)</f>
        <v>1.4644762795845665</v>
      </c>
      <c r="H206" s="275">
        <f>IF(H$100=0,0,H$100/NMM!H$11*1000)</f>
        <v>1.5659224552213948</v>
      </c>
      <c r="I206" s="275">
        <f>IF(I$100=0,0,I$100/NMM!I$11*1000)</f>
        <v>1.4966091654792908</v>
      </c>
      <c r="J206" s="275">
        <f>IF(J$100=0,0,J$100/NMM!J$11*1000)</f>
        <v>1.5196726048918754</v>
      </c>
      <c r="K206" s="275">
        <f>IF(K$100=0,0,K$100/NMM!K$11*1000)</f>
        <v>1.4927587831205482</v>
      </c>
      <c r="L206" s="275">
        <f>IF(L$100=0,0,L$100/NMM!L$11*1000)</f>
        <v>1.4456545319155611</v>
      </c>
      <c r="M206" s="275">
        <f>IF(M$100=0,0,M$100/NMM!M$11*1000)</f>
        <v>1.3490971695008875</v>
      </c>
      <c r="N206" s="275">
        <f>IF(N$100=0,0,N$100/NMM!N$11*1000)</f>
        <v>1.3929732401373391</v>
      </c>
      <c r="O206" s="275">
        <f>IF(O$100=0,0,O$100/NMM!O$11*1000)</f>
        <v>1.529405553122025</v>
      </c>
      <c r="P206" s="275">
        <f>IF(P$100=0,0,P$100/NMM!P$11*1000)</f>
        <v>1.4535683025840018</v>
      </c>
      <c r="Q206" s="275">
        <f>IF(Q$100=0,0,Q$100/NMM!Q$11*1000)</f>
        <v>1.4789514466587204</v>
      </c>
      <c r="R206" s="275">
        <f>IF(R$100=0,0,R$100/NMM!R$11*1000)</f>
        <v>1.5067947669677049</v>
      </c>
      <c r="S206" s="275">
        <f>IF(S$100=0,0,S$100/NMM!S$11*1000)</f>
        <v>1.4873219517825029</v>
      </c>
      <c r="T206" s="275">
        <f>IF(T$100=0,0,T$100/NMM!T$11*1000)</f>
        <v>1.5054996312114419</v>
      </c>
      <c r="U206" s="275">
        <f>IF(U$100=0,0,U$100/NMM!U$11*1000)</f>
        <v>1.4977125580031627</v>
      </c>
      <c r="V206" s="275">
        <f>IF(V$100=0,0,V$100/NMM!V$11*1000)</f>
        <v>1.5189942261609557</v>
      </c>
      <c r="W206" s="275">
        <f>IF(W$100=0,0,W$100/NMM!W$11*1000)</f>
        <v>1.4313609294318006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2.201064642846486</v>
      </c>
      <c r="C207" s="276">
        <f>IF(C$101=0,0,C$101/NMM!C$11*1000)</f>
        <v>2.1132086703785604</v>
      </c>
      <c r="D207" s="276">
        <f>IF(D$101=0,0,D$101/NMM!D$11*1000)</f>
        <v>1.9399050085865059</v>
      </c>
      <c r="E207" s="276">
        <f>IF(E$101=0,0,E$101/NMM!E$11*1000)</f>
        <v>1.7133496250061695</v>
      </c>
      <c r="F207" s="276">
        <f>IF(F$101=0,0,F$101/NMM!F$11*1000)</f>
        <v>1.7807053889459104</v>
      </c>
      <c r="G207" s="276">
        <f>IF(G$101=0,0,G$101/NMM!G$11*1000)</f>
        <v>1.6419553105604614</v>
      </c>
      <c r="H207" s="276">
        <f>IF(H$101=0,0,H$101/NMM!H$11*1000)</f>
        <v>1.7556956893873485</v>
      </c>
      <c r="I207" s="276">
        <f>IF(I$101=0,0,I$101/NMM!I$11*1000)</f>
        <v>1.6779823622607741</v>
      </c>
      <c r="J207" s="276">
        <f>IF(J$101=0,0,J$101/NMM!J$11*1000)</f>
        <v>1.7038408465197514</v>
      </c>
      <c r="K207" s="276">
        <f>IF(K$101=0,0,K$101/NMM!K$11*1000)</f>
        <v>1.6736653542970676</v>
      </c>
      <c r="L207" s="276">
        <f>IF(L$101=0,0,L$101/NMM!L$11*1000)</f>
        <v>1.6208525662074298</v>
      </c>
      <c r="M207" s="276">
        <f>IF(M$101=0,0,M$101/NMM!M$11*1000)</f>
        <v>1.5125934730417419</v>
      </c>
      <c r="N207" s="276">
        <f>IF(N$101=0,0,N$101/NMM!N$11*1000)</f>
        <v>1.5617868592319808</v>
      </c>
      <c r="O207" s="276">
        <f>IF(O$101=0,0,O$101/NMM!O$11*1000)</f>
        <v>1.7147533251011307</v>
      </c>
      <c r="P207" s="276">
        <f>IF(P$101=0,0,P$101/NMM!P$11*1000)</f>
        <v>1.6297254021534582</v>
      </c>
      <c r="Q207" s="276">
        <f>IF(Q$101=0,0,Q$101/NMM!Q$11*1000)</f>
        <v>1.6581847147372226</v>
      </c>
      <c r="R207" s="276">
        <f>IF(R$101=0,0,R$101/NMM!R$11*1000)</f>
        <v>1.6894023508862637</v>
      </c>
      <c r="S207" s="276">
        <f>IF(S$101=0,0,S$101/NMM!S$11*1000)</f>
        <v>1.6675696365223445</v>
      </c>
      <c r="T207" s="276">
        <f>IF(T$101=0,0,T$101/NMM!T$11*1000)</f>
        <v>1.6879502583788339</v>
      </c>
      <c r="U207" s="276">
        <f>IF(U$101=0,0,U$101/NMM!U$11*1000)</f>
        <v>1.6792194742846842</v>
      </c>
      <c r="V207" s="276">
        <f>IF(V$101=0,0,V$101/NMM!V$11*1000)</f>
        <v>1.7030802554638691</v>
      </c>
      <c r="W207" s="276">
        <f>IF(W$101=0,0,W$101/NMM!W$11*1000)</f>
        <v>1.6048267303284702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5.0273733341275468</v>
      </c>
      <c r="C208" s="276">
        <f>IF(C$102=0,0,C$102/NMM!C$11*1000)</f>
        <v>5.7367218036212142</v>
      </c>
      <c r="D208" s="276">
        <f>IF(D$102=0,0,D$102/NMM!D$11*1000)</f>
        <v>4.5166504731418593</v>
      </c>
      <c r="E208" s="276">
        <f>IF(E$102=0,0,E$102/NMM!E$11*1000)</f>
        <v>4.2299677982010087</v>
      </c>
      <c r="F208" s="276">
        <f>IF(F$102=0,0,F$102/NMM!F$11*1000)</f>
        <v>4.3124646710756513</v>
      </c>
      <c r="G208" s="276">
        <f>IF(G$102=0,0,G$102/NMM!G$11*1000)</f>
        <v>3.6707096864815076</v>
      </c>
      <c r="H208" s="276">
        <f>IF(H$102=0,0,H$102/NMM!H$11*1000)</f>
        <v>3.8645702929041668</v>
      </c>
      <c r="I208" s="276">
        <f>IF(I$102=0,0,I$102/NMM!I$11*1000)</f>
        <v>3.9567273118872168</v>
      </c>
      <c r="J208" s="276">
        <f>IF(J$102=0,0,J$102/NMM!J$11*1000)</f>
        <v>4.3354522231509671</v>
      </c>
      <c r="K208" s="276">
        <f>IF(K$102=0,0,K$102/NMM!K$11*1000)</f>
        <v>3.7111555117206159</v>
      </c>
      <c r="L208" s="276">
        <f>IF(L$102=0,0,L$102/NMM!L$11*1000)</f>
        <v>3.6529967962162635</v>
      </c>
      <c r="M208" s="276">
        <f>IF(M$102=0,0,M$102/NMM!M$11*1000)</f>
        <v>3.1579933356235621</v>
      </c>
      <c r="N208" s="276">
        <f>IF(N$102=0,0,N$102/NMM!N$11*1000)</f>
        <v>3.335142994900067</v>
      </c>
      <c r="O208" s="276">
        <f>IF(O$102=0,0,O$102/NMM!O$11*1000)</f>
        <v>4.5630430062291536</v>
      </c>
      <c r="P208" s="276">
        <f>IF(P$102=0,0,P$102/NMM!P$11*1000)</f>
        <v>4.5777088260610386</v>
      </c>
      <c r="Q208" s="276">
        <f>IF(Q$102=0,0,Q$102/NMM!Q$11*1000)</f>
        <v>4.1987714861336212</v>
      </c>
      <c r="R208" s="276">
        <f>IF(R$102=0,0,R$102/NMM!R$11*1000)</f>
        <v>4.6885800707222316</v>
      </c>
      <c r="S208" s="276">
        <f>IF(S$102=0,0,S$102/NMM!S$11*1000)</f>
        <v>4.7278756058717137</v>
      </c>
      <c r="T208" s="276">
        <f>IF(T$102=0,0,T$102/NMM!T$11*1000)</f>
        <v>4.5559789239583459</v>
      </c>
      <c r="U208" s="276">
        <f>IF(U$102=0,0,U$102/NMM!U$11*1000)</f>
        <v>4.6494108029799408</v>
      </c>
      <c r="V208" s="276">
        <f>IF(V$102=0,0,V$102/NMM!V$11*1000)</f>
        <v>4.6191456335198726</v>
      </c>
      <c r="W208" s="276">
        <f>IF(W$102=0,0,W$102/NMM!W$11*1000)</f>
        <v>4.6853652588927153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1.7620018900224623</v>
      </c>
      <c r="C209" s="276">
        <f>IF(C$103=0,0,C$103/NMM!C$11*1000)</f>
        <v>1.6916712025338612</v>
      </c>
      <c r="D209" s="276">
        <f>IF(D$103=0,0,D$103/NMM!D$11*1000)</f>
        <v>1.5529377125303547</v>
      </c>
      <c r="E209" s="276">
        <f>IF(E$103=0,0,E$103/NMM!E$11*1000)</f>
        <v>1.3715750181811921</v>
      </c>
      <c r="F209" s="276">
        <f>IF(F$103=0,0,F$103/NMM!F$11*1000)</f>
        <v>1.4254948263755793</v>
      </c>
      <c r="G209" s="276">
        <f>IF(G$103=0,0,G$103/NMM!G$11*1000)</f>
        <v>1.3144222592201871</v>
      </c>
      <c r="H209" s="276">
        <f>IF(H$103=0,0,H$103/NMM!H$11*1000)</f>
        <v>1.4054739978032338</v>
      </c>
      <c r="I209" s="276">
        <f>IF(I$103=0,0,I$103/NMM!I$11*1000)</f>
        <v>1.3432627266704271</v>
      </c>
      <c r="J209" s="276">
        <f>IF(J$103=0,0,J$103/NMM!J$11*1000)</f>
        <v>1.3639630265391811</v>
      </c>
      <c r="K209" s="276">
        <f>IF(K$103=0,0,K$103/NMM!K$11*1000)</f>
        <v>1.339806864428482</v>
      </c>
      <c r="L209" s="276">
        <f>IF(L$103=0,0,L$103/NMM!L$11*1000)</f>
        <v>1.2975290364084218</v>
      </c>
      <c r="M209" s="276">
        <f>IF(M$103=0,0,M$103/NMM!M$11*1000)</f>
        <v>1.2108651906236061</v>
      </c>
      <c r="N209" s="276">
        <f>IF(N$103=0,0,N$103/NMM!N$11*1000)</f>
        <v>1.2502456057902003</v>
      </c>
      <c r="O209" s="276">
        <f>IF(O$103=0,0,O$103/NMM!O$11*1000)</f>
        <v>1.3726987117666505</v>
      </c>
      <c r="P209" s="276">
        <f>IF(P$103=0,0,P$103/NMM!P$11*1000)</f>
        <v>1.3046319417036267</v>
      </c>
      <c r="Q209" s="276">
        <f>IF(Q$103=0,0,Q$103/NMM!Q$11*1000)</f>
        <v>1.3274142633061774</v>
      </c>
      <c r="R209" s="276">
        <f>IF(R$103=0,0,R$103/NMM!R$11*1000)</f>
        <v>1.3524046851347296</v>
      </c>
      <c r="S209" s="276">
        <f>IF(S$103=0,0,S$103/NMM!S$11*1000)</f>
        <v>1.3349271048653031</v>
      </c>
      <c r="T209" s="276">
        <f>IF(T$103=0,0,T$103/NMM!T$11*1000)</f>
        <v>1.3512422523316341</v>
      </c>
      <c r="U209" s="276">
        <f>IF(U$103=0,0,U$103/NMM!U$11*1000)</f>
        <v>1.3442530627477352</v>
      </c>
      <c r="V209" s="276">
        <f>IF(V$103=0,0,V$103/NMM!V$11*1000)</f>
        <v>1.3633541562443652</v>
      </c>
      <c r="W209" s="276">
        <f>IF(W$103=0,0,W$103/NMM!W$11*1000)</f>
        <v>1.2846999933361576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2.1282351967442379</v>
      </c>
      <c r="C210" s="277">
        <f>IF(C$104=0,0,C$104/NMM!C$11*1000)</f>
        <v>2.2734684834926036</v>
      </c>
      <c r="D210" s="277">
        <f>IF(D$104=0,0,D$104/NMM!D$11*1000)</f>
        <v>1.8751992774542958</v>
      </c>
      <c r="E210" s="277">
        <f>IF(E$104=0,0,E$104/NMM!E$11*1000)</f>
        <v>1.7170036901471704</v>
      </c>
      <c r="F210" s="277">
        <f>IF(F$104=0,0,F$104/NMM!F$11*1000)</f>
        <v>1.795700428539472</v>
      </c>
      <c r="G210" s="277">
        <f>IF(G$104=0,0,G$104/NMM!G$11*1000)</f>
        <v>1.6242302927165169</v>
      </c>
      <c r="H210" s="277">
        <f>IF(H$104=0,0,H$104/NMM!H$11*1000)</f>
        <v>1.7084989791041605</v>
      </c>
      <c r="I210" s="277">
        <f>IF(I$104=0,0,I$104/NMM!I$11*1000)</f>
        <v>1.7083507938719595</v>
      </c>
      <c r="J210" s="277">
        <f>IF(J$104=0,0,J$104/NMM!J$11*1000)</f>
        <v>1.8572241257758255</v>
      </c>
      <c r="K210" s="277">
        <f>IF(K$104=0,0,K$104/NMM!K$11*1000)</f>
        <v>1.5930316870689984</v>
      </c>
      <c r="L210" s="277">
        <f>IF(L$104=0,0,L$104/NMM!L$11*1000)</f>
        <v>1.5278734617609555</v>
      </c>
      <c r="M210" s="277">
        <f>IF(M$104=0,0,M$104/NMM!M$11*1000)</f>
        <v>1.3542660105924651</v>
      </c>
      <c r="N210" s="277">
        <f>IF(N$104=0,0,N$104/NMM!N$11*1000)</f>
        <v>1.4172266042404655</v>
      </c>
      <c r="O210" s="277">
        <f>IF(O$104=0,0,O$104/NMM!O$11*1000)</f>
        <v>1.8607724598716697</v>
      </c>
      <c r="P210" s="277">
        <f>IF(P$104=0,0,P$104/NMM!P$11*1000)</f>
        <v>1.8393303002292296</v>
      </c>
      <c r="Q210" s="277">
        <f>IF(Q$104=0,0,Q$104/NMM!Q$11*1000)</f>
        <v>1.7178974525357094</v>
      </c>
      <c r="R210" s="277">
        <f>IF(R$104=0,0,R$104/NMM!R$11*1000)</f>
        <v>1.9036908312754102</v>
      </c>
      <c r="S210" s="277">
        <f>IF(S$104=0,0,S$104/NMM!S$11*1000)</f>
        <v>1.932180077551531</v>
      </c>
      <c r="T210" s="277">
        <f>IF(T$104=0,0,T$104/NMM!T$11*1000)</f>
        <v>1.8195213971127362</v>
      </c>
      <c r="U210" s="277">
        <f>IF(U$104=0,0,U$104/NMM!U$11*1000)</f>
        <v>1.8426478922910039</v>
      </c>
      <c r="V210" s="277">
        <f>IF(V$104=0,0,V$104/NMM!V$11*1000)</f>
        <v>1.846842592124101</v>
      </c>
      <c r="W210" s="277">
        <f>IF(W$104=0,0,W$104/NMM!W$11*1000)</f>
        <v>1.8318457097450518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161.54170098311093</v>
      </c>
      <c r="C211" s="278">
        <f>IF(C$110=0,0,C$110/NMM!C$11*1000)</f>
        <v>146.84268912147698</v>
      </c>
      <c r="D211" s="278">
        <f>IF(D$110=0,0,D$110/NMM!D$11*1000)</f>
        <v>141.6172538270531</v>
      </c>
      <c r="E211" s="278">
        <f>IF(E$110=0,0,E$110/NMM!E$11*1000)</f>
        <v>122.89498458725775</v>
      </c>
      <c r="F211" s="278">
        <f>IF(F$110=0,0,F$110/NMM!F$11*1000)</f>
        <v>128.45612358533975</v>
      </c>
      <c r="G211" s="278">
        <f>IF(G$110=0,0,G$110/NMM!G$11*1000)</f>
        <v>121.17681244901713</v>
      </c>
      <c r="H211" s="278">
        <f>IF(H$110=0,0,H$110/NMM!H$11*1000)</f>
        <v>130.1306200300109</v>
      </c>
      <c r="I211" s="278">
        <f>IF(I$110=0,0,I$110/NMM!I$11*1000)</f>
        <v>121.97580556906989</v>
      </c>
      <c r="J211" s="278">
        <f>IF(J$110=0,0,J$110/NMM!J$11*1000)</f>
        <v>120.93558099928973</v>
      </c>
      <c r="K211" s="278">
        <f>IF(K$110=0,0,K$110/NMM!K$11*1000)</f>
        <v>123.84369043197383</v>
      </c>
      <c r="L211" s="278">
        <f>IF(L$110=0,0,L$110/NMM!L$11*1000)</f>
        <v>119.42881202006581</v>
      </c>
      <c r="M211" s="278">
        <f>IF(M$110=0,0,M$110/NMM!M$11*1000)</f>
        <v>113.73535713883675</v>
      </c>
      <c r="N211" s="278">
        <f>IF(N$110=0,0,N$110/NMM!N$11*1000)</f>
        <v>116.75926654210474</v>
      </c>
      <c r="O211" s="278">
        <f>IF(O$110=0,0,O$110/NMM!O$11*1000)</f>
        <v>119.95269154093354</v>
      </c>
      <c r="P211" s="278">
        <f>IF(P$110=0,0,P$110/NMM!P$11*1000)</f>
        <v>111.8111004288838</v>
      </c>
      <c r="Q211" s="278">
        <f>IF(Q$110=0,0,Q$110/NMM!Q$11*1000)</f>
        <v>117.95879564412918</v>
      </c>
      <c r="R211" s="278">
        <f>IF(R$110=0,0,R$110/NMM!R$11*1000)</f>
        <v>116.40947567768859</v>
      </c>
      <c r="S211" s="278">
        <f>IF(S$110=0,0,S$110/NMM!S$11*1000)</f>
        <v>113.97372707909706</v>
      </c>
      <c r="T211" s="278">
        <f>IF(T$110=0,0,T$110/NMM!T$11*1000)</f>
        <v>117.52131336754731</v>
      </c>
      <c r="U211" s="278">
        <f>IF(U$110=0,0,U$110/NMM!U$11*1000)</f>
        <v>115.84992349572205</v>
      </c>
      <c r="V211" s="278">
        <f>IF(V$110=0,0,V$110/NMM!V$11*1000)</f>
        <v>118.36731420294875</v>
      </c>
      <c r="W211" s="278">
        <f>IF(W$110=0,0,W$110/NMM!W$11*1000)</f>
        <v>108.51507105671099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20.700714970932214</v>
      </c>
      <c r="C212" s="278">
        <f>IF(C$118=0,0,C$118/NMM!C$11*1000)</f>
        <v>23.621528585941704</v>
      </c>
      <c r="D212" s="278">
        <f>IF(D$118=0,0,D$118/NMM!D$11*1000)</f>
        <v>18.597762261485499</v>
      </c>
      <c r="E212" s="278">
        <f>IF(E$118=0,0,E$118/NMM!E$11*1000)</f>
        <v>17.417317534858711</v>
      </c>
      <c r="F212" s="278">
        <f>IF(F$118=0,0,F$118/NMM!F$11*1000)</f>
        <v>17.757006700128862</v>
      </c>
      <c r="G212" s="278">
        <f>IF(G$118=0,0,G$118/NMM!G$11*1000)</f>
        <v>15.114516052562138</v>
      </c>
      <c r="H212" s="278">
        <f>IF(H$118=0,0,H$118/NMM!H$11*1000)</f>
        <v>15.912756583140116</v>
      </c>
      <c r="I212" s="278">
        <f>IF(I$118=0,0,I$118/NMM!I$11*1000)</f>
        <v>16.292222370888297</v>
      </c>
      <c r="J212" s="278">
        <f>IF(J$118=0,0,J$118/NMM!J$11*1000)</f>
        <v>17.851660256124052</v>
      </c>
      <c r="K212" s="278">
        <f>IF(K$118=0,0,K$118/NMM!K$11*1000)</f>
        <v>15.28105580292349</v>
      </c>
      <c r="L212" s="278">
        <f>IF(L$118=0,0,L$118/NMM!L$11*1000)</f>
        <v>15.041581446690898</v>
      </c>
      <c r="M212" s="278">
        <f>IF(M$118=0,0,M$118/NMM!M$11*1000)</f>
        <v>13.003354948214053</v>
      </c>
      <c r="N212" s="278">
        <f>IF(N$118=0,0,N$118/NMM!N$11*1000)</f>
        <v>13.732786474412242</v>
      </c>
      <c r="O212" s="278">
        <f>IF(O$118=0,0,O$118/NMM!O$11*1000)</f>
        <v>18.788788179075571</v>
      </c>
      <c r="P212" s="278">
        <f>IF(P$118=0,0,P$118/NMM!P$11*1000)</f>
        <v>18.849176166196802</v>
      </c>
      <c r="Q212" s="278">
        <f>IF(Q$118=0,0,Q$118/NMM!Q$11*1000)</f>
        <v>17.288863584588604</v>
      </c>
      <c r="R212" s="278">
        <f>IF(R$118=0,0,R$118/NMM!R$11*1000)</f>
        <v>19.305699659016355</v>
      </c>
      <c r="S212" s="278">
        <f>IF(S$118=0,0,S$118/NMM!S$11*1000)</f>
        <v>19.467502974325718</v>
      </c>
      <c r="T212" s="278">
        <f>IF(T$118=0,0,T$118/NMM!T$11*1000)</f>
        <v>18.759701110361863</v>
      </c>
      <c r="U212" s="278">
        <f>IF(U$118=0,0,U$118/NMM!U$11*1000)</f>
        <v>19.144416262446402</v>
      </c>
      <c r="V212" s="278">
        <f>IF(V$118=0,0,V$118/NMM!V$11*1000)</f>
        <v>19.019796385444867</v>
      </c>
      <c r="W212" s="278">
        <f>IF(W$118=0,0,W$118/NMM!W$11*1000)</f>
        <v>19.292462348209092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17.432460898201263</v>
      </c>
      <c r="C213" s="278">
        <f>IF(C$119=0,0,C$119/NMM!C$11*1000)</f>
        <v>16.756839038057127</v>
      </c>
      <c r="D213" s="278">
        <f>IF(D$119=0,0,D$119/NMM!D$11*1000)</f>
        <v>15.367691605659383</v>
      </c>
      <c r="E213" s="278">
        <f>IF(E$119=0,0,E$119/NMM!E$11*1000)</f>
        <v>13.578300423315966</v>
      </c>
      <c r="F213" s="278">
        <f>IF(F$119=0,0,F$119/NMM!F$11*1000)</f>
        <v>14.107735413563802</v>
      </c>
      <c r="G213" s="278">
        <f>IF(G$119=0,0,G$119/NMM!G$11*1000)</f>
        <v>12.998161299566915</v>
      </c>
      <c r="H213" s="278">
        <f>IF(H$119=0,0,H$119/NMM!H$11*1000)</f>
        <v>13.898220227499555</v>
      </c>
      <c r="I213" s="278">
        <f>IF(I$119=0,0,I$119/NMM!I$11*1000)</f>
        <v>13.288191328399046</v>
      </c>
      <c r="J213" s="278">
        <f>IF(J$119=0,0,J$119/NMM!J$11*1000)</f>
        <v>13.496766556241901</v>
      </c>
      <c r="K213" s="278">
        <f>IF(K$119=0,0,K$119/NMM!K$11*1000)</f>
        <v>13.252744916031146</v>
      </c>
      <c r="L213" s="278">
        <f>IF(L$119=0,0,L$119/NMM!L$11*1000)</f>
        <v>12.838160473710051</v>
      </c>
      <c r="M213" s="278">
        <f>IF(M$119=0,0,M$119/NMM!M$11*1000)</f>
        <v>11.975732131031322</v>
      </c>
      <c r="N213" s="278">
        <f>IF(N$119=0,0,N$119/NMM!N$11*1000)</f>
        <v>12.366859064021934</v>
      </c>
      <c r="O213" s="278">
        <f>IF(O$119=0,0,O$119/NMM!O$11*1000)</f>
        <v>13.592188368016235</v>
      </c>
      <c r="P213" s="278">
        <f>IF(P$119=0,0,P$119/NMM!P$11*1000)</f>
        <v>12.922789598632843</v>
      </c>
      <c r="Q213" s="278">
        <f>IF(Q$119=0,0,Q$119/NMM!Q$11*1000)</f>
        <v>13.141163148112781</v>
      </c>
      <c r="R213" s="278">
        <f>IF(R$119=0,0,R$119/NMM!R$11*1000)</f>
        <v>13.393856957697318</v>
      </c>
      <c r="S213" s="278">
        <f>IF(S$119=0,0,S$119/NMM!S$11*1000)</f>
        <v>13.220833390971357</v>
      </c>
      <c r="T213" s="278">
        <f>IF(T$119=0,0,T$119/NMM!T$11*1000)</f>
        <v>13.383350309126246</v>
      </c>
      <c r="U213" s="278">
        <f>IF(U$119=0,0,U$119/NMM!U$11*1000)</f>
        <v>13.316495672890429</v>
      </c>
      <c r="V213" s="278">
        <f>IF(V$119=0,0,V$119/NMM!V$11*1000)</f>
        <v>13.503394075833747</v>
      </c>
      <c r="W213" s="278">
        <f>IF(W$119=0,0,W$119/NMM!W$11*1000)</f>
        <v>12.731174869386454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18.471407204831859</v>
      </c>
      <c r="C214" s="279">
        <f>IF(C$127=0,0,C$127/NMM!C$11*1000)</f>
        <v>21.077671661301864</v>
      </c>
      <c r="D214" s="279">
        <f>IF(D$127=0,0,D$127/NMM!D$11*1000)</f>
        <v>16.594926325633246</v>
      </c>
      <c r="E214" s="279">
        <f>IF(E$127=0,0,E$127/NMM!E$11*1000)</f>
        <v>15.541606415720105</v>
      </c>
      <c r="F214" s="279">
        <f>IF(F$127=0,0,F$127/NMM!F$11*1000)</f>
        <v>15.844713670884241</v>
      </c>
      <c r="G214" s="279">
        <f>IF(G$127=0,0,G$127/NMM!G$11*1000)</f>
        <v>13.486798939209313</v>
      </c>
      <c r="H214" s="279">
        <f>IF(H$127=0,0,H$127/NMM!H$11*1000)</f>
        <v>14.199075104955822</v>
      </c>
      <c r="I214" s="279">
        <f>IF(I$127=0,0,I$127/NMM!I$11*1000)</f>
        <v>14.537675346331124</v>
      </c>
      <c r="J214" s="279">
        <f>IF(J$127=0,0,J$127/NMM!J$11*1000)</f>
        <v>15.929173767003029</v>
      </c>
      <c r="K214" s="279">
        <f>IF(K$127=0,0,K$127/NMM!K$11*1000)</f>
        <v>13.635403639531752</v>
      </c>
      <c r="L214" s="279">
        <f>IF(L$127=0,0,L$127/NMM!L$11*1000)</f>
        <v>13.421718829354976</v>
      </c>
      <c r="M214" s="279">
        <f>IF(M$127=0,0,M$127/NMM!M$11*1000)</f>
        <v>11.602993646098714</v>
      </c>
      <c r="N214" s="279">
        <f>IF(N$127=0,0,N$127/NMM!N$11*1000)</f>
        <v>12.2538710079371</v>
      </c>
      <c r="O214" s="279">
        <f>IF(O$127=0,0,O$127/NMM!O$11*1000)</f>
        <v>16.765380221328996</v>
      </c>
      <c r="P214" s="279">
        <f>IF(P$127=0,0,P$127/NMM!P$11*1000)</f>
        <v>16.819264886760251</v>
      </c>
      <c r="Q214" s="279">
        <f>IF(Q$127=0,0,Q$127/NMM!Q$11*1000)</f>
        <v>15.426985967786788</v>
      </c>
      <c r="R214" s="279">
        <f>IF(R$127=0,0,R$127/NMM!R$11*1000)</f>
        <v>17.226624311122322</v>
      </c>
      <c r="S214" s="279">
        <f>IF(S$127=0,0,S$127/NMM!S$11*1000)</f>
        <v>17.371002654013747</v>
      </c>
      <c r="T214" s="279">
        <f>IF(T$127=0,0,T$127/NMM!T$11*1000)</f>
        <v>16.739425606169075</v>
      </c>
      <c r="U214" s="279">
        <f>IF(U$127=0,0,U$127/NMM!U$11*1000)</f>
        <v>17.08270989572144</v>
      </c>
      <c r="V214" s="279">
        <f>IF(V$127=0,0,V$127/NMM!V$11*1000)</f>
        <v>16.971510620858524</v>
      </c>
      <c r="W214" s="279">
        <f>IF(W$127=0,0,W$127/NMM!W$11*1000)</f>
        <v>17.214812556863539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SE: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109.7963632633447</v>
      </c>
      <c r="C5" s="225">
        <v>109.1841981450391</v>
      </c>
      <c r="D5" s="225">
        <v>101.8128178859117</v>
      </c>
      <c r="E5" s="225">
        <v>86.724206008257909</v>
      </c>
      <c r="F5" s="225">
        <v>95.387608468986443</v>
      </c>
      <c r="G5" s="225">
        <v>93.942831431294238</v>
      </c>
      <c r="H5" s="225">
        <v>104.8089258580173</v>
      </c>
      <c r="I5" s="225">
        <v>102.5452065568432</v>
      </c>
      <c r="J5" s="225">
        <v>106.0365266576858</v>
      </c>
      <c r="K5" s="225">
        <v>78.834764374599231</v>
      </c>
      <c r="L5" s="225">
        <v>79.533419265030261</v>
      </c>
      <c r="M5" s="225">
        <v>67.016324021193668</v>
      </c>
      <c r="N5" s="225">
        <v>73.297356199350361</v>
      </c>
      <c r="O5" s="225">
        <v>99.944294312870937</v>
      </c>
      <c r="P5" s="225">
        <v>103.468921065713</v>
      </c>
      <c r="Q5" s="225">
        <v>102.5001682780255</v>
      </c>
      <c r="R5" s="225">
        <v>114.4345381968226</v>
      </c>
      <c r="S5" s="225">
        <v>126.9555854327495</v>
      </c>
      <c r="T5" s="225">
        <v>128.06202536652199</v>
      </c>
      <c r="U5" s="225">
        <v>118.48490537831169</v>
      </c>
      <c r="V5" s="225">
        <v>107.95270479274321</v>
      </c>
      <c r="W5" s="225">
        <v>101.36153327587679</v>
      </c>
      <c r="DA5" s="89" t="s">
        <v>1581</v>
      </c>
    </row>
    <row r="6" spans="1:105" ht="12" customHeight="1" x14ac:dyDescent="0.25">
      <c r="A6" s="55" t="s">
        <v>92</v>
      </c>
      <c r="B6" s="261">
        <v>0.47120814949486461</v>
      </c>
      <c r="C6" s="261">
        <v>0.46163384550587278</v>
      </c>
      <c r="D6" s="261">
        <v>0.43607500317953818</v>
      </c>
      <c r="E6" s="261">
        <v>0.36971168478254901</v>
      </c>
      <c r="F6" s="261">
        <v>0.4082598155374374</v>
      </c>
      <c r="G6" s="261">
        <v>0.40633868892893837</v>
      </c>
      <c r="H6" s="261">
        <v>0.45307481219281232</v>
      </c>
      <c r="I6" s="261">
        <v>0.44089470012205328</v>
      </c>
      <c r="J6" s="261">
        <v>0.45344159806185669</v>
      </c>
      <c r="K6" s="261">
        <v>0.33969119198994002</v>
      </c>
      <c r="L6" s="261">
        <v>0.34097808090338549</v>
      </c>
      <c r="M6" s="261">
        <v>0.28723317017657729</v>
      </c>
      <c r="N6" s="261">
        <v>0.31386979277928351</v>
      </c>
      <c r="O6" s="261">
        <v>0.42347850959209038</v>
      </c>
      <c r="P6" s="261">
        <v>0.43593934751303048</v>
      </c>
      <c r="Q6" s="261">
        <v>0.43518155287348481</v>
      </c>
      <c r="R6" s="261">
        <v>0.48331748463837981</v>
      </c>
      <c r="S6" s="261">
        <v>0.5358767411872003</v>
      </c>
      <c r="T6" s="261">
        <v>0.53110633519027173</v>
      </c>
      <c r="U6" s="261">
        <v>0.49670934927203148</v>
      </c>
      <c r="V6" s="261">
        <v>0.45585384872664703</v>
      </c>
      <c r="W6" s="261">
        <v>0.42292414082397223</v>
      </c>
      <c r="DA6" s="67" t="s">
        <v>1582</v>
      </c>
    </row>
    <row r="7" spans="1:105" ht="12" customHeight="1" x14ac:dyDescent="0.25">
      <c r="A7" s="202" t="s">
        <v>93</v>
      </c>
      <c r="B7" s="226">
        <v>4.8805733868241302E-2</v>
      </c>
      <c r="C7" s="226">
        <v>4.7814068225443533E-2</v>
      </c>
      <c r="D7" s="226">
        <v>4.5166792158812141E-2</v>
      </c>
      <c r="E7" s="226">
        <v>3.8293162193437112E-2</v>
      </c>
      <c r="F7" s="226">
        <v>4.2285813451183978E-2</v>
      </c>
      <c r="G7" s="226">
        <v>4.2086831336629903E-2</v>
      </c>
      <c r="H7" s="226">
        <v>4.6927559996554777E-2</v>
      </c>
      <c r="I7" s="226">
        <v>4.5665995847360669E-2</v>
      </c>
      <c r="J7" s="226">
        <v>4.696555011521128E-2</v>
      </c>
      <c r="K7" s="226">
        <v>3.5183767367816643E-2</v>
      </c>
      <c r="L7" s="226">
        <v>3.5317057842302137E-2</v>
      </c>
      <c r="M7" s="226">
        <v>2.9750388818184231E-2</v>
      </c>
      <c r="N7" s="226">
        <v>3.2509296776991978E-2</v>
      </c>
      <c r="O7" s="226">
        <v>4.3862100984941241E-2</v>
      </c>
      <c r="P7" s="226">
        <v>4.5152741522454527E-2</v>
      </c>
      <c r="Q7" s="226">
        <v>4.5074252380142177E-2</v>
      </c>
      <c r="R7" s="226">
        <v>5.0059967244657458E-2</v>
      </c>
      <c r="S7" s="226">
        <v>5.550383125716285E-2</v>
      </c>
      <c r="T7" s="226">
        <v>5.6152834325219017E-2</v>
      </c>
      <c r="U7" s="226">
        <v>5.1856164912372778E-2</v>
      </c>
      <c r="V7" s="226">
        <v>4.7215400768463867E-2</v>
      </c>
      <c r="W7" s="226">
        <v>4.3804681828267807E-2</v>
      </c>
      <c r="DA7" s="174" t="s">
        <v>1583</v>
      </c>
    </row>
    <row r="8" spans="1:105" ht="12" customHeight="1" x14ac:dyDescent="0.25">
      <c r="A8" s="202" t="s">
        <v>94</v>
      </c>
      <c r="B8" s="226">
        <v>1.5932029503529399</v>
      </c>
      <c r="C8" s="226">
        <v>1.9820249069631941</v>
      </c>
      <c r="D8" s="226">
        <v>1.5128677251398559</v>
      </c>
      <c r="E8" s="226">
        <v>1.3909258437111049</v>
      </c>
      <c r="F8" s="226">
        <v>1.4960345973572911</v>
      </c>
      <c r="G8" s="226">
        <v>1.3172656530077129</v>
      </c>
      <c r="H8" s="226">
        <v>1.436829450716169</v>
      </c>
      <c r="I8" s="226">
        <v>1.5342769927605879</v>
      </c>
      <c r="J8" s="226">
        <v>1.754623138867162</v>
      </c>
      <c r="K8" s="226">
        <v>1.076486440630978</v>
      </c>
      <c r="L8" s="226">
        <v>1.1135320132923281</v>
      </c>
      <c r="M8" s="226">
        <v>0.84740121913922439</v>
      </c>
      <c r="N8" s="226">
        <v>0.95453194103322625</v>
      </c>
      <c r="O8" s="226">
        <v>1.74426560598102</v>
      </c>
      <c r="P8" s="226">
        <v>1.9406178376680829</v>
      </c>
      <c r="Q8" s="226">
        <v>1.67616396405518</v>
      </c>
      <c r="R8" s="226">
        <v>2.1145351208409791</v>
      </c>
      <c r="S8" s="226">
        <v>2.4207002153271469</v>
      </c>
      <c r="T8" s="226">
        <v>2.2267410199840998</v>
      </c>
      <c r="U8" s="226">
        <v>2.152002172098809</v>
      </c>
      <c r="V8" s="226">
        <v>1.8809006777184709</v>
      </c>
      <c r="W8" s="226">
        <v>1.9775216735709831</v>
      </c>
      <c r="DA8" s="174" t="s">
        <v>1584</v>
      </c>
    </row>
    <row r="9" spans="1:105" ht="12" customHeight="1" x14ac:dyDescent="0.25">
      <c r="A9" s="202" t="s">
        <v>95</v>
      </c>
      <c r="B9" s="226">
        <v>9.2926040366201931E-2</v>
      </c>
      <c r="C9" s="226">
        <v>9.1037910545202216E-2</v>
      </c>
      <c r="D9" s="226">
        <v>8.5997501086502406E-2</v>
      </c>
      <c r="E9" s="226">
        <v>7.2910120465423112E-2</v>
      </c>
      <c r="F9" s="226">
        <v>8.0512122167665373E-2</v>
      </c>
      <c r="G9" s="226">
        <v>8.013326053515471E-2</v>
      </c>
      <c r="H9" s="226">
        <v>8.9350000274554878E-2</v>
      </c>
      <c r="I9" s="226">
        <v>8.6947984122742641E-2</v>
      </c>
      <c r="J9" s="226">
        <v>8.9422333400603557E-2</v>
      </c>
      <c r="K9" s="226">
        <v>6.698983761791763E-2</v>
      </c>
      <c r="L9" s="226">
        <v>6.7243622471269235E-2</v>
      </c>
      <c r="M9" s="226">
        <v>5.664469342254376E-2</v>
      </c>
      <c r="N9" s="226">
        <v>6.1897649828012997E-2</v>
      </c>
      <c r="O9" s="226">
        <v>8.3513371147674736E-2</v>
      </c>
      <c r="P9" s="226">
        <v>8.5970748697021662E-2</v>
      </c>
      <c r="Q9" s="226">
        <v>8.5821305493759589E-2</v>
      </c>
      <c r="R9" s="226">
        <v>9.5314098738198447E-2</v>
      </c>
      <c r="S9" s="226">
        <v>0.1056792072383571</v>
      </c>
      <c r="T9" s="226">
        <v>0.1071730813567261</v>
      </c>
      <c r="U9" s="226">
        <v>9.8734056266680623E-2</v>
      </c>
      <c r="V9" s="226">
        <v>8.9898048650626242E-2</v>
      </c>
      <c r="W9" s="226">
        <v>8.3404045163862434E-2</v>
      </c>
      <c r="DA9" s="174" t="s">
        <v>1585</v>
      </c>
    </row>
    <row r="10" spans="1:105" ht="12" customHeight="1" x14ac:dyDescent="0.25">
      <c r="A10" s="56" t="s">
        <v>96</v>
      </c>
      <c r="B10" s="262">
        <v>0.82861409491564941</v>
      </c>
      <c r="C10" s="262">
        <v>0.9857891937301807</v>
      </c>
      <c r="D10" s="262">
        <v>0.77000367563031702</v>
      </c>
      <c r="E10" s="262">
        <v>0.69774562543272789</v>
      </c>
      <c r="F10" s="262">
        <v>0.77327796932683368</v>
      </c>
      <c r="G10" s="262">
        <v>0.72944746235988656</v>
      </c>
      <c r="H10" s="262">
        <v>0.79174556724198875</v>
      </c>
      <c r="I10" s="262">
        <v>0.82999899826522372</v>
      </c>
      <c r="J10" s="262">
        <v>0.95236857808031039</v>
      </c>
      <c r="K10" s="262">
        <v>0.56832235693051314</v>
      </c>
      <c r="L10" s="262">
        <v>0.5679670463753449</v>
      </c>
      <c r="M10" s="262">
        <v>0.43493014770272531</v>
      </c>
      <c r="N10" s="262">
        <v>0.48849970387968628</v>
      </c>
      <c r="O10" s="262">
        <v>0.89638174847596563</v>
      </c>
      <c r="P10" s="262">
        <v>0.98864448597124599</v>
      </c>
      <c r="Q10" s="262">
        <v>0.85863255306009612</v>
      </c>
      <c r="R10" s="262">
        <v>1.0884341767705119</v>
      </c>
      <c r="S10" s="262">
        <v>1.2588182550691289</v>
      </c>
      <c r="T10" s="262">
        <v>1.14946077814515</v>
      </c>
      <c r="U10" s="262">
        <v>1.088945612193156</v>
      </c>
      <c r="V10" s="262">
        <v>0.94754526366260849</v>
      </c>
      <c r="W10" s="262">
        <v>0.98044700953996344</v>
      </c>
      <c r="DA10" s="68" t="s">
        <v>1586</v>
      </c>
    </row>
    <row r="11" spans="1:105" ht="12" customHeight="1" x14ac:dyDescent="0.25">
      <c r="A11" s="37" t="s">
        <v>160</v>
      </c>
      <c r="B11" s="228">
        <v>7.9445323328334788E-2</v>
      </c>
      <c r="C11" s="228">
        <v>4.2517023679032359E-2</v>
      </c>
      <c r="D11" s="228">
        <v>6.6320640150332066E-2</v>
      </c>
      <c r="E11" s="228">
        <v>5.2386278802165641E-2</v>
      </c>
      <c r="F11" s="228">
        <v>5.8006128519026923E-2</v>
      </c>
      <c r="G11" s="228">
        <v>5.0942563132744777E-2</v>
      </c>
      <c r="H11" s="228">
        <v>5.6180760428315199E-2</v>
      </c>
      <c r="I11" s="228">
        <v>4.9864626438926217E-2</v>
      </c>
      <c r="J11" s="228">
        <v>3.8624447248917199E-2</v>
      </c>
      <c r="K11" s="228">
        <v>3.809858604942816E-2</v>
      </c>
      <c r="L11" s="228">
        <v>3.8581277829854627E-2</v>
      </c>
      <c r="M11" s="228">
        <v>2.6097742413583161E-2</v>
      </c>
      <c r="N11" s="228">
        <v>2.7264007214346742E-2</v>
      </c>
      <c r="O11" s="228">
        <v>3.2574745231972582E-2</v>
      </c>
      <c r="P11" s="228">
        <v>2.259490115483704E-2</v>
      </c>
      <c r="Q11" s="228">
        <v>2.3814526710407669E-2</v>
      </c>
      <c r="R11" s="228">
        <v>2.6959392645486649E-2</v>
      </c>
      <c r="S11" s="228">
        <v>2.9694822692414469E-2</v>
      </c>
      <c r="T11" s="228">
        <v>3.3022863647054777E-2</v>
      </c>
      <c r="U11" s="228">
        <v>2.5884147298094549E-2</v>
      </c>
      <c r="V11" s="228">
        <v>2.2052715778571621E-2</v>
      </c>
      <c r="W11" s="228">
        <v>1.7313183311169121E-2</v>
      </c>
      <c r="DA11" s="69" t="s">
        <v>1587</v>
      </c>
    </row>
    <row r="12" spans="1:105" ht="12" customHeight="1" x14ac:dyDescent="0.25">
      <c r="A12" s="37" t="s">
        <v>162</v>
      </c>
      <c r="B12" s="228">
        <v>8.622879900345326E-2</v>
      </c>
      <c r="C12" s="228">
        <v>9.3726061926879795E-2</v>
      </c>
      <c r="D12" s="228">
        <v>9.9012328953502746E-2</v>
      </c>
      <c r="E12" s="228">
        <v>7.7482774159142537E-2</v>
      </c>
      <c r="F12" s="228">
        <v>7.1256581127647947E-2</v>
      </c>
      <c r="G12" s="228">
        <v>4.7797469522335677E-2</v>
      </c>
      <c r="H12" s="228">
        <v>6.4099116265891598E-2</v>
      </c>
      <c r="I12" s="228">
        <v>6.2847935530683768E-2</v>
      </c>
      <c r="J12" s="228">
        <v>5.6151656111177603E-2</v>
      </c>
      <c r="K12" s="228">
        <v>8.1971883773731463E-2</v>
      </c>
      <c r="L12" s="228">
        <v>0.1020287805070358</v>
      </c>
      <c r="M12" s="228">
        <v>0.1193031699271105</v>
      </c>
      <c r="N12" s="228">
        <v>0.1237050974023685</v>
      </c>
      <c r="O12" s="228">
        <v>7.908352912722022E-2</v>
      </c>
      <c r="P12" s="228">
        <v>8.4314022006740957E-2</v>
      </c>
      <c r="Q12" s="228">
        <v>0.1108308976004141</v>
      </c>
      <c r="R12" s="228">
        <v>8.8353180539524248E-2</v>
      </c>
      <c r="S12" s="228">
        <v>8.502102869407184E-2</v>
      </c>
      <c r="T12" s="228">
        <v>0.1235580560537004</v>
      </c>
      <c r="U12" s="228">
        <v>0.1128026234365669</v>
      </c>
      <c r="V12" s="228">
        <v>0.1035365842309845</v>
      </c>
      <c r="W12" s="228">
        <v>8.9239296240819416E-2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0.66293997258386139</v>
      </c>
      <c r="C15" s="228">
        <v>0.84954610812426856</v>
      </c>
      <c r="D15" s="228">
        <v>0.60467070652648214</v>
      </c>
      <c r="E15" s="228">
        <v>0.56787657247141965</v>
      </c>
      <c r="F15" s="228">
        <v>0.64401525968015882</v>
      </c>
      <c r="G15" s="228">
        <v>0.63070742970480609</v>
      </c>
      <c r="H15" s="228">
        <v>0.67146569054778193</v>
      </c>
      <c r="I15" s="228">
        <v>0.71728643629561373</v>
      </c>
      <c r="J15" s="228">
        <v>0.8575924747202156</v>
      </c>
      <c r="K15" s="228">
        <v>0.44825188710735347</v>
      </c>
      <c r="L15" s="228">
        <v>0.42735698803845451</v>
      </c>
      <c r="M15" s="228">
        <v>0.28952923536203162</v>
      </c>
      <c r="N15" s="228">
        <v>0.33753059926297108</v>
      </c>
      <c r="O15" s="228">
        <v>0.78472347411677279</v>
      </c>
      <c r="P15" s="228">
        <v>0.88173556280966803</v>
      </c>
      <c r="Q15" s="228">
        <v>0.7239871287492744</v>
      </c>
      <c r="R15" s="228">
        <v>0.97312160358550126</v>
      </c>
      <c r="S15" s="228">
        <v>1.144102403682643</v>
      </c>
      <c r="T15" s="228">
        <v>0.9928798584443953</v>
      </c>
      <c r="U15" s="228">
        <v>0.95025884145849482</v>
      </c>
      <c r="V15" s="228">
        <v>0.82195596365305235</v>
      </c>
      <c r="W15" s="228">
        <v>0.8738945299879749</v>
      </c>
      <c r="DA15" s="69" t="s">
        <v>1591</v>
      </c>
    </row>
    <row r="16" spans="1:105" ht="12" customHeight="1" x14ac:dyDescent="0.25">
      <c r="A16" s="57" t="s">
        <v>1452</v>
      </c>
      <c r="B16" s="263">
        <v>6.208707470479621</v>
      </c>
      <c r="C16" s="263">
        <v>7.7239455549670977</v>
      </c>
      <c r="D16" s="263">
        <v>5.8956413210523664</v>
      </c>
      <c r="E16" s="263">
        <v>5.4204341479654028</v>
      </c>
      <c r="F16" s="263">
        <v>5.8300426688580584</v>
      </c>
      <c r="G16" s="263">
        <v>5.133380589474446</v>
      </c>
      <c r="H16" s="263">
        <v>5.5993203769114226</v>
      </c>
      <c r="I16" s="263">
        <v>5.9790731774802559</v>
      </c>
      <c r="J16" s="263">
        <v>6.8377614965799767</v>
      </c>
      <c r="K16" s="263">
        <v>4.1950646678974337</v>
      </c>
      <c r="L16" s="263">
        <v>4.3394311616198884</v>
      </c>
      <c r="M16" s="263">
        <v>3.3023201963050099</v>
      </c>
      <c r="N16" s="263">
        <v>3.719808321840941</v>
      </c>
      <c r="O16" s="263">
        <v>6.7973982197032408</v>
      </c>
      <c r="P16" s="263">
        <v>7.5656108940905744</v>
      </c>
      <c r="Q16" s="263">
        <v>6.5320063103528181</v>
      </c>
      <c r="R16" s="263">
        <v>8.240337490241636</v>
      </c>
      <c r="S16" s="263">
        <v>9.4334620127108355</v>
      </c>
      <c r="T16" s="263">
        <v>8.6987937096411407</v>
      </c>
      <c r="U16" s="263">
        <v>8.4246759831085409</v>
      </c>
      <c r="V16" s="263">
        <v>7.3298647145951206</v>
      </c>
      <c r="W16" s="263">
        <v>7.7063964669508227</v>
      </c>
      <c r="DA16" s="70" t="s">
        <v>1592</v>
      </c>
    </row>
    <row r="17" spans="1:105" ht="12" customHeight="1" x14ac:dyDescent="0.25">
      <c r="A17" s="57" t="s">
        <v>1454</v>
      </c>
      <c r="B17" s="263">
        <v>42.119665929915321</v>
      </c>
      <c r="C17" s="263">
        <v>40.100837216028381</v>
      </c>
      <c r="D17" s="263">
        <v>38.97706856332092</v>
      </c>
      <c r="E17" s="263">
        <v>32.82684982029798</v>
      </c>
      <c r="F17" s="263">
        <v>35.982132912153752</v>
      </c>
      <c r="G17" s="263">
        <v>36.383770166953212</v>
      </c>
      <c r="H17" s="263">
        <v>40.755211021262816</v>
      </c>
      <c r="I17" s="263">
        <v>39.305723053615253</v>
      </c>
      <c r="J17" s="263">
        <v>39.69289773055047</v>
      </c>
      <c r="K17" s="263">
        <v>31.002945160844241</v>
      </c>
      <c r="L17" s="263">
        <v>31.070555084593519</v>
      </c>
      <c r="M17" s="263">
        <v>26.554719407342859</v>
      </c>
      <c r="N17" s="263">
        <v>28.889460068269521</v>
      </c>
      <c r="O17" s="263">
        <v>37.082176370487737</v>
      </c>
      <c r="P17" s="263">
        <v>37.808379999330569</v>
      </c>
      <c r="Q17" s="263">
        <v>38.465014814794969</v>
      </c>
      <c r="R17" s="263">
        <v>41.967249241857189</v>
      </c>
      <c r="S17" s="263">
        <v>46.184426716989833</v>
      </c>
      <c r="T17" s="263">
        <v>47.836401482228098</v>
      </c>
      <c r="U17" s="263">
        <v>43.92323495034961</v>
      </c>
      <c r="V17" s="263">
        <v>39.356015551361082</v>
      </c>
      <c r="W17" s="263">
        <v>36.298594728769693</v>
      </c>
      <c r="DA17" s="70" t="s">
        <v>1593</v>
      </c>
    </row>
    <row r="18" spans="1:105" ht="12" customHeight="1" x14ac:dyDescent="0.25">
      <c r="A18" s="18" t="s">
        <v>30</v>
      </c>
      <c r="B18" s="232">
        <v>18.51352456939582</v>
      </c>
      <c r="C18" s="232">
        <v>17.940633187989729</v>
      </c>
      <c r="D18" s="232">
        <v>16.621289294123809</v>
      </c>
      <c r="E18" s="232">
        <v>13.21618700606035</v>
      </c>
      <c r="F18" s="232">
        <v>17.122999752635259</v>
      </c>
      <c r="G18" s="232">
        <v>15.79649322139425</v>
      </c>
      <c r="H18" s="232">
        <v>18.106854788846039</v>
      </c>
      <c r="I18" s="232">
        <v>17.160773563669231</v>
      </c>
      <c r="J18" s="232">
        <v>19.468953322737161</v>
      </c>
      <c r="K18" s="232">
        <v>11.705452222673451</v>
      </c>
      <c r="L18" s="232">
        <v>12.503765752772329</v>
      </c>
      <c r="M18" s="232">
        <v>11.99622379156834</v>
      </c>
      <c r="N18" s="232">
        <v>13.26884188663468</v>
      </c>
      <c r="O18" s="232">
        <v>18.606335323999382</v>
      </c>
      <c r="P18" s="232">
        <v>19.0396360026363</v>
      </c>
      <c r="Q18" s="232">
        <v>20.641040488895001</v>
      </c>
      <c r="R18" s="232">
        <v>20.639056619098039</v>
      </c>
      <c r="S18" s="232">
        <v>22.611493906958849</v>
      </c>
      <c r="T18" s="232">
        <v>22.502400298051601</v>
      </c>
      <c r="U18" s="232">
        <v>18.689354696612771</v>
      </c>
      <c r="V18" s="232">
        <v>14.55683949907168</v>
      </c>
      <c r="W18" s="232">
        <v>15.13469043578414</v>
      </c>
      <c r="DA18" s="71" t="s">
        <v>1594</v>
      </c>
    </row>
    <row r="19" spans="1:105" ht="12" customHeight="1" x14ac:dyDescent="0.25">
      <c r="A19" s="18" t="s">
        <v>33</v>
      </c>
      <c r="B19" s="232">
        <v>5.2447590107462156</v>
      </c>
      <c r="C19" s="232">
        <v>3.7527565617212821</v>
      </c>
      <c r="D19" s="232">
        <v>4.0840833618806531</v>
      </c>
      <c r="E19" s="232">
        <v>3.683773776135788</v>
      </c>
      <c r="F19" s="232">
        <v>3.2361166164060289</v>
      </c>
      <c r="G19" s="232">
        <v>2.617410892501232</v>
      </c>
      <c r="H19" s="232">
        <v>3.0722936697177912</v>
      </c>
      <c r="I19" s="232">
        <v>3.2906044694716359</v>
      </c>
      <c r="J19" s="232">
        <v>2.751549504626905</v>
      </c>
      <c r="K19" s="232">
        <v>1.8791098338113259</v>
      </c>
      <c r="L19" s="232">
        <v>1.966863901882651</v>
      </c>
      <c r="M19" s="232">
        <v>1.4709036202988151</v>
      </c>
      <c r="N19" s="232">
        <v>1.75305927988109</v>
      </c>
      <c r="O19" s="232">
        <v>2.8827631728387191</v>
      </c>
      <c r="P19" s="232">
        <v>2.963894357913559</v>
      </c>
      <c r="Q19" s="232">
        <v>2.7209223410084178</v>
      </c>
      <c r="R19" s="232">
        <v>3.3922843948379779</v>
      </c>
      <c r="S19" s="232">
        <v>3.909201135553996</v>
      </c>
      <c r="T19" s="232">
        <v>3.73854819370953</v>
      </c>
      <c r="U19" s="232">
        <v>3.5047395444160419</v>
      </c>
      <c r="V19" s="232">
        <v>2.5101528761250562</v>
      </c>
      <c r="W19" s="232">
        <v>3.244144435277271</v>
      </c>
      <c r="DA19" s="71" t="s">
        <v>1595</v>
      </c>
    </row>
    <row r="20" spans="1:105" ht="12" customHeight="1" x14ac:dyDescent="0.25">
      <c r="A20" s="18" t="s">
        <v>160</v>
      </c>
      <c r="B20" s="297">
        <v>3.9350471576074479</v>
      </c>
      <c r="C20" s="297">
        <v>3.457730705197855</v>
      </c>
      <c r="D20" s="297">
        <v>3.6116632927413348</v>
      </c>
      <c r="E20" s="297">
        <v>3.371684322387432</v>
      </c>
      <c r="F20" s="297">
        <v>3.3135751501928969</v>
      </c>
      <c r="G20" s="297">
        <v>2.012739556558202</v>
      </c>
      <c r="H20" s="297">
        <v>2.151232689965715</v>
      </c>
      <c r="I20" s="297">
        <v>2.3333751194761621</v>
      </c>
      <c r="J20" s="297">
        <v>2.143965968457259</v>
      </c>
      <c r="K20" s="297">
        <v>1.6720631187656489</v>
      </c>
      <c r="L20" s="297">
        <v>1.98875711778765</v>
      </c>
      <c r="M20" s="297">
        <v>1.2597037668997499</v>
      </c>
      <c r="N20" s="297">
        <v>1.3276002105414271</v>
      </c>
      <c r="O20" s="297">
        <v>2.2090660582089061</v>
      </c>
      <c r="P20" s="297">
        <v>1.7717000353212971</v>
      </c>
      <c r="Q20" s="297">
        <v>1.4459474400079699</v>
      </c>
      <c r="R20" s="297">
        <v>2.013604331259109</v>
      </c>
      <c r="S20" s="297">
        <v>2.250301019392376</v>
      </c>
      <c r="T20" s="297">
        <v>2.36154939367175</v>
      </c>
      <c r="U20" s="297">
        <v>2.01122246501768</v>
      </c>
      <c r="V20" s="297">
        <v>1.586821914030635</v>
      </c>
      <c r="W20" s="297">
        <v>1.628604176580295</v>
      </c>
      <c r="DA20" s="122" t="s">
        <v>1596</v>
      </c>
    </row>
    <row r="21" spans="1:105" ht="12" customHeight="1" x14ac:dyDescent="0.25">
      <c r="A21" s="18" t="s">
        <v>70</v>
      </c>
      <c r="B21" s="297">
        <v>9.8797404078849382</v>
      </c>
      <c r="C21" s="297">
        <v>6.8943858805450704</v>
      </c>
      <c r="D21" s="297">
        <v>9.0426818346541644</v>
      </c>
      <c r="E21" s="297">
        <v>7.6876733226884078</v>
      </c>
      <c r="F21" s="297">
        <v>8.3364084301318258</v>
      </c>
      <c r="G21" s="297">
        <v>8.9551128858815776</v>
      </c>
      <c r="H21" s="297">
        <v>8.8224716422046789</v>
      </c>
      <c r="I21" s="297">
        <v>7.724396958935734</v>
      </c>
      <c r="J21" s="297">
        <v>6.2212297395994289</v>
      </c>
      <c r="K21" s="297">
        <v>5.2281340544911767</v>
      </c>
      <c r="L21" s="297">
        <v>4.6509873582441621</v>
      </c>
      <c r="M21" s="297">
        <v>2.2899855527324569</v>
      </c>
      <c r="N21" s="297">
        <v>2.38810319798002</v>
      </c>
      <c r="O21" s="297">
        <v>2.49562462639462</v>
      </c>
      <c r="P21" s="297">
        <v>1.518303210099518</v>
      </c>
      <c r="Q21" s="297">
        <v>2.267445129883964</v>
      </c>
      <c r="R21" s="297">
        <v>2.8893346641080782</v>
      </c>
      <c r="S21" s="297">
        <v>3.663373231478241</v>
      </c>
      <c r="T21" s="297">
        <v>3.0182368768541989</v>
      </c>
      <c r="U21" s="297">
        <v>3.647684452815033</v>
      </c>
      <c r="V21" s="297">
        <v>3.3257088802284192</v>
      </c>
      <c r="W21" s="297">
        <v>3.1589697956316041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5.158756417130328</v>
      </c>
      <c r="H22" s="297">
        <v>6.2066933827244979</v>
      </c>
      <c r="I22" s="297">
        <v>5.8035081518600062</v>
      </c>
      <c r="J22" s="297">
        <v>6.064966546909953</v>
      </c>
      <c r="K22" s="297">
        <v>7.0067643972467417</v>
      </c>
      <c r="L22" s="297">
        <v>4.826816746211235</v>
      </c>
      <c r="M22" s="297">
        <v>3.9171857470293632</v>
      </c>
      <c r="N22" s="297">
        <v>4.2723681050676463</v>
      </c>
      <c r="O22" s="297">
        <v>5.6537334461792543</v>
      </c>
      <c r="P22" s="297">
        <v>6.0619632891738107</v>
      </c>
      <c r="Q22" s="297">
        <v>4.8214703506104541</v>
      </c>
      <c r="R22" s="297">
        <v>6.5918629770302717</v>
      </c>
      <c r="S22" s="297">
        <v>7.4613631961096107</v>
      </c>
      <c r="T22" s="297">
        <v>7.5912921140564418</v>
      </c>
      <c r="U22" s="297">
        <v>7.5152401355473826</v>
      </c>
      <c r="V22" s="297">
        <v>5.1717208342048293</v>
      </c>
      <c r="W22" s="297">
        <v>4.9386945930890391</v>
      </c>
      <c r="DA22" s="122" t="s">
        <v>1598</v>
      </c>
    </row>
    <row r="23" spans="1:105" ht="12" customHeight="1" x14ac:dyDescent="0.25">
      <c r="A23" s="18" t="s">
        <v>162</v>
      </c>
      <c r="B23" s="297">
        <v>4.1687723980556406</v>
      </c>
      <c r="C23" s="297">
        <v>7.4398284959974523</v>
      </c>
      <c r="D23" s="297">
        <v>5.2628629980715909</v>
      </c>
      <c r="E23" s="297">
        <v>4.8675313930260034</v>
      </c>
      <c r="F23" s="297">
        <v>3.9730329627877379</v>
      </c>
      <c r="G23" s="297">
        <v>1.843257193487623</v>
      </c>
      <c r="H23" s="297">
        <v>2.3956648478041092</v>
      </c>
      <c r="I23" s="297">
        <v>2.8704980228238441</v>
      </c>
      <c r="J23" s="297">
        <v>3.0422326482197599</v>
      </c>
      <c r="K23" s="297">
        <v>3.5114215338559029</v>
      </c>
      <c r="L23" s="297">
        <v>5.1333642076954851</v>
      </c>
      <c r="M23" s="297">
        <v>5.6207169288141303</v>
      </c>
      <c r="N23" s="297">
        <v>5.879487388164657</v>
      </c>
      <c r="O23" s="297">
        <v>5.2346537428668718</v>
      </c>
      <c r="P23" s="297">
        <v>6.4528831041860792</v>
      </c>
      <c r="Q23" s="297">
        <v>6.5681890643891636</v>
      </c>
      <c r="R23" s="297">
        <v>6.4411062555237173</v>
      </c>
      <c r="S23" s="297">
        <v>6.2886942274967632</v>
      </c>
      <c r="T23" s="297">
        <v>8.6243746058845741</v>
      </c>
      <c r="U23" s="297">
        <v>8.5549936559407094</v>
      </c>
      <c r="V23" s="297">
        <v>7.2716703953758044</v>
      </c>
      <c r="W23" s="297">
        <v>8.1934912924073409</v>
      </c>
      <c r="DA23" s="122" t="s">
        <v>1599</v>
      </c>
    </row>
    <row r="24" spans="1:105" ht="12" customHeight="1" x14ac:dyDescent="0.25">
      <c r="A24" s="18" t="s">
        <v>73</v>
      </c>
      <c r="B24" s="297">
        <v>0.37782238622525588</v>
      </c>
      <c r="C24" s="297">
        <v>0.61550238457698503</v>
      </c>
      <c r="D24" s="297">
        <v>0.35448778184937052</v>
      </c>
      <c r="E24" s="297">
        <v>0</v>
      </c>
      <c r="F24" s="297">
        <v>0</v>
      </c>
      <c r="G24" s="297">
        <v>0</v>
      </c>
      <c r="H24" s="297">
        <v>0</v>
      </c>
      <c r="I24" s="297">
        <v>0.122566767378645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4.9331011523246611</v>
      </c>
      <c r="W24" s="297">
        <v>0</v>
      </c>
      <c r="DA24" s="122" t="s">
        <v>1600</v>
      </c>
    </row>
    <row r="25" spans="1:105" ht="12" customHeight="1" x14ac:dyDescent="0.25">
      <c r="A25" s="57" t="s">
        <v>1463</v>
      </c>
      <c r="B25" s="263">
        <v>48.086595571244551</v>
      </c>
      <c r="C25" s="263">
        <v>45.615670634644182</v>
      </c>
      <c r="D25" s="263">
        <v>44.322727917166247</v>
      </c>
      <c r="E25" s="263">
        <v>37.098065290079809</v>
      </c>
      <c r="F25" s="263">
        <v>41.263472970724948</v>
      </c>
      <c r="G25" s="263">
        <v>41.230841325766342</v>
      </c>
      <c r="H25" s="263">
        <v>46.175897923975242</v>
      </c>
      <c r="I25" s="263">
        <v>44.454641624237091</v>
      </c>
      <c r="J25" s="263">
        <v>45.220344884893748</v>
      </c>
      <c r="K25" s="263">
        <v>34.443289172569713</v>
      </c>
      <c r="L25" s="263">
        <v>34.693664497552767</v>
      </c>
      <c r="M25" s="263">
        <v>29.780499973520381</v>
      </c>
      <c r="N25" s="263">
        <v>32.447956572184417</v>
      </c>
      <c r="O25" s="263">
        <v>42.080617066407413</v>
      </c>
      <c r="P25" s="263">
        <v>42.781932410757619</v>
      </c>
      <c r="Q25" s="263">
        <v>43.869503723084513</v>
      </c>
      <c r="R25" s="263">
        <v>47.480465745449607</v>
      </c>
      <c r="S25" s="263">
        <v>52.281616252662502</v>
      </c>
      <c r="T25" s="263">
        <v>53.627683092287029</v>
      </c>
      <c r="U25" s="263">
        <v>48.989647565619237</v>
      </c>
      <c r="V25" s="263">
        <v>44.58524817525943</v>
      </c>
      <c r="W25" s="263">
        <v>40.428317448227027</v>
      </c>
      <c r="DA25" s="70" t="s">
        <v>1601</v>
      </c>
    </row>
    <row r="26" spans="1:105" ht="12" customHeight="1" x14ac:dyDescent="0.25">
      <c r="A26" s="18" t="s">
        <v>30</v>
      </c>
      <c r="B26" s="232">
        <v>23.09772960910356</v>
      </c>
      <c r="C26" s="232">
        <v>22.382982388848269</v>
      </c>
      <c r="D26" s="232">
        <v>20.73695067793826</v>
      </c>
      <c r="E26" s="232">
        <v>16.488697912981571</v>
      </c>
      <c r="F26" s="232">
        <v>21.362891593149701</v>
      </c>
      <c r="G26" s="232">
        <v>19.707923676669651</v>
      </c>
      <c r="H26" s="232">
        <v>22.590362759743059</v>
      </c>
      <c r="I26" s="232">
        <v>21.410018722848719</v>
      </c>
      <c r="J26" s="232">
        <v>24.289735751570969</v>
      </c>
      <c r="K26" s="232">
        <v>14.603884278120191</v>
      </c>
      <c r="L26" s="232">
        <v>15.59987129249963</v>
      </c>
      <c r="M26" s="232">
        <v>14.966654913780321</v>
      </c>
      <c r="N26" s="232">
        <v>16.55439087109696</v>
      </c>
      <c r="O26" s="232">
        <v>23.213521591695219</v>
      </c>
      <c r="P26" s="232">
        <v>23.754113518266632</v>
      </c>
      <c r="Q26" s="232">
        <v>25.752047929932029</v>
      </c>
      <c r="R26" s="232">
        <v>25.749572826502732</v>
      </c>
      <c r="S26" s="232">
        <v>28.210412899129139</v>
      </c>
      <c r="T26" s="232">
        <v>27.875770194407991</v>
      </c>
      <c r="U26" s="232">
        <v>23.31709771053492</v>
      </c>
      <c r="V26" s="232">
        <v>18.161314527245029</v>
      </c>
      <c r="W26" s="232">
        <v>18.882249357375379</v>
      </c>
      <c r="DA26" s="71" t="s">
        <v>1602</v>
      </c>
    </row>
    <row r="27" spans="1:105" ht="12" customHeight="1" x14ac:dyDescent="0.25">
      <c r="A27" s="18" t="s">
        <v>33</v>
      </c>
      <c r="B27" s="297">
        <v>5.4177384071923447</v>
      </c>
      <c r="C27" s="297">
        <v>3.8765276565848819</v>
      </c>
      <c r="D27" s="297">
        <v>4.2187820722553884</v>
      </c>
      <c r="E27" s="297">
        <v>3.805269723448987</v>
      </c>
      <c r="F27" s="297">
        <v>3.3428482122692991</v>
      </c>
      <c r="G27" s="297">
        <v>2.7037367190089339</v>
      </c>
      <c r="H27" s="297">
        <v>3.1736221585204509</v>
      </c>
      <c r="I27" s="297">
        <v>3.3991331499898179</v>
      </c>
      <c r="J27" s="297">
        <v>2.8422994078401498</v>
      </c>
      <c r="K27" s="297">
        <v>1.9410854716323711</v>
      </c>
      <c r="L27" s="297">
        <v>2.0317337900781309</v>
      </c>
      <c r="M27" s="297">
        <v>1.519416053367407</v>
      </c>
      <c r="N27" s="297">
        <v>1.81087759632743</v>
      </c>
      <c r="O27" s="297">
        <v>2.9778406840671749</v>
      </c>
      <c r="P27" s="297">
        <v>3.0616476876874339</v>
      </c>
      <c r="Q27" s="297">
        <v>2.8106621180620559</v>
      </c>
      <c r="R27" s="297">
        <v>3.504166619739137</v>
      </c>
      <c r="S27" s="297">
        <v>4.0381319885501288</v>
      </c>
      <c r="T27" s="297">
        <v>3.8608900121300218</v>
      </c>
      <c r="U27" s="297">
        <v>3.6203306954778549</v>
      </c>
      <c r="V27" s="297">
        <v>2.5929411851035939</v>
      </c>
      <c r="W27" s="297">
        <v>3.3511407996952589</v>
      </c>
      <c r="DA27" s="122" t="s">
        <v>1603</v>
      </c>
    </row>
    <row r="28" spans="1:105" ht="12" customHeight="1" x14ac:dyDescent="0.25">
      <c r="A28" s="18" t="s">
        <v>160</v>
      </c>
      <c r="B28" s="297">
        <v>4.2803701734670367</v>
      </c>
      <c r="C28" s="297">
        <v>3.761166457636262</v>
      </c>
      <c r="D28" s="297">
        <v>3.9286075148982849</v>
      </c>
      <c r="E28" s="297">
        <v>3.667569009940006</v>
      </c>
      <c r="F28" s="297">
        <v>3.6043604237390778</v>
      </c>
      <c r="G28" s="297">
        <v>2.1893690265422832</v>
      </c>
      <c r="H28" s="297">
        <v>2.3400157287861099</v>
      </c>
      <c r="I28" s="297">
        <v>2.5381422038633161</v>
      </c>
      <c r="J28" s="297">
        <v>2.332111310679315</v>
      </c>
      <c r="K28" s="297">
        <v>1.818796272334972</v>
      </c>
      <c r="L28" s="297">
        <v>2.1632819908629228</v>
      </c>
      <c r="M28" s="297">
        <v>1.3702500161447011</v>
      </c>
      <c r="N28" s="297">
        <v>1.444104763142197</v>
      </c>
      <c r="O28" s="297">
        <v>2.402924307653004</v>
      </c>
      <c r="P28" s="297">
        <v>1.927176901262512</v>
      </c>
      <c r="Q28" s="297">
        <v>1.5728376425288459</v>
      </c>
      <c r="R28" s="297">
        <v>2.1903096901959249</v>
      </c>
      <c r="S28" s="297">
        <v>2.447777873794537</v>
      </c>
      <c r="T28" s="297">
        <v>2.5636444273214831</v>
      </c>
      <c r="U28" s="297">
        <v>2.1877188014953202</v>
      </c>
      <c r="V28" s="297">
        <v>1.726074661720274</v>
      </c>
      <c r="W28" s="297">
        <v>1.7715235580700379</v>
      </c>
      <c r="DA28" s="122" t="s">
        <v>1604</v>
      </c>
    </row>
    <row r="29" spans="1:105" ht="12" customHeight="1" x14ac:dyDescent="0.25">
      <c r="A29" s="18" t="s">
        <v>70</v>
      </c>
      <c r="B29" s="297">
        <v>10.691769743082849</v>
      </c>
      <c r="C29" s="297">
        <v>7.4610448565955707</v>
      </c>
      <c r="D29" s="297">
        <v>9.78591218438482</v>
      </c>
      <c r="E29" s="297">
        <v>8.3195336752599349</v>
      </c>
      <c r="F29" s="297">
        <v>9.0215892057375857</v>
      </c>
      <c r="G29" s="297">
        <v>9.6911458243119259</v>
      </c>
      <c r="H29" s="297">
        <v>9.5476026159602512</v>
      </c>
      <c r="I29" s="297">
        <v>8.3592756772432839</v>
      </c>
      <c r="J29" s="297">
        <v>6.7325610945739509</v>
      </c>
      <c r="K29" s="297">
        <v>5.6578415210158823</v>
      </c>
      <c r="L29" s="297">
        <v>5.0332583508620123</v>
      </c>
      <c r="M29" s="297">
        <v>2.4782025877179179</v>
      </c>
      <c r="N29" s="297">
        <v>2.584384656012261</v>
      </c>
      <c r="O29" s="297">
        <v>2.700743417234245</v>
      </c>
      <c r="P29" s="297">
        <v>1.6430946211513699</v>
      </c>
      <c r="Q29" s="297">
        <v>2.4538095367815318</v>
      </c>
      <c r="R29" s="297">
        <v>3.1268130197729129</v>
      </c>
      <c r="S29" s="297">
        <v>3.964470872400562</v>
      </c>
      <c r="T29" s="297">
        <v>3.2663098811434259</v>
      </c>
      <c r="U29" s="297">
        <v>3.947492611627299</v>
      </c>
      <c r="V29" s="297">
        <v>3.5990534277145421</v>
      </c>
      <c r="W29" s="297">
        <v>3.4186098304051629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5.1145462308624996</v>
      </c>
      <c r="H30" s="297">
        <v>6.1535024490245949</v>
      </c>
      <c r="I30" s="297">
        <v>5.7537724877475096</v>
      </c>
      <c r="J30" s="297">
        <v>6.0129902024063338</v>
      </c>
      <c r="K30" s="297">
        <v>6.9467169101995916</v>
      </c>
      <c r="L30" s="297">
        <v>4.7854512600017944</v>
      </c>
      <c r="M30" s="297">
        <v>3.8836157356702752</v>
      </c>
      <c r="N30" s="297">
        <v>4.2357542054265336</v>
      </c>
      <c r="O30" s="297">
        <v>5.6052813409520672</v>
      </c>
      <c r="P30" s="297">
        <v>6.0100126823816069</v>
      </c>
      <c r="Q30" s="297">
        <v>4.7801506826421312</v>
      </c>
      <c r="R30" s="297">
        <v>6.5353711665042384</v>
      </c>
      <c r="S30" s="297">
        <v>7.3974198287475579</v>
      </c>
      <c r="T30" s="297">
        <v>7.5262352648395483</v>
      </c>
      <c r="U30" s="297">
        <v>7.4508350465347082</v>
      </c>
      <c r="V30" s="297">
        <v>5.1273995437779067</v>
      </c>
      <c r="W30" s="297">
        <v>4.8963703214573426</v>
      </c>
      <c r="DA30" s="122" t="s">
        <v>1606</v>
      </c>
    </row>
    <row r="31" spans="1:105" ht="12" customHeight="1" x14ac:dyDescent="0.25">
      <c r="A31" s="18" t="s">
        <v>162</v>
      </c>
      <c r="B31" s="297">
        <v>4.1254907353685626</v>
      </c>
      <c r="C31" s="297">
        <v>7.3625855772994493</v>
      </c>
      <c r="D31" s="297">
        <v>5.2082221015915877</v>
      </c>
      <c r="E31" s="297">
        <v>4.816994968449313</v>
      </c>
      <c r="F31" s="297">
        <v>3.9317835358292812</v>
      </c>
      <c r="G31" s="297">
        <v>1.8241198483710419</v>
      </c>
      <c r="H31" s="297">
        <v>2.3707922119407749</v>
      </c>
      <c r="I31" s="297">
        <v>2.8406955017685469</v>
      </c>
      <c r="J31" s="297">
        <v>3.0106471178230221</v>
      </c>
      <c r="K31" s="297">
        <v>3.474964719266699</v>
      </c>
      <c r="L31" s="297">
        <v>5.0800678132482746</v>
      </c>
      <c r="M31" s="297">
        <v>5.5623606668397523</v>
      </c>
      <c r="N31" s="297">
        <v>5.8184444801790409</v>
      </c>
      <c r="O31" s="297">
        <v>5.1803057248057023</v>
      </c>
      <c r="P31" s="297">
        <v>6.3858870000080712</v>
      </c>
      <c r="Q31" s="297">
        <v>6.4999958131379163</v>
      </c>
      <c r="R31" s="297">
        <v>6.3742324227346572</v>
      </c>
      <c r="S31" s="297">
        <v>6.2234027900405824</v>
      </c>
      <c r="T31" s="297">
        <v>8.5348333124445599</v>
      </c>
      <c r="U31" s="297">
        <v>8.466172699949146</v>
      </c>
      <c r="V31" s="297">
        <v>7.1961733532798897</v>
      </c>
      <c r="W31" s="297">
        <v>8.1084235812238443</v>
      </c>
      <c r="DA31" s="122" t="s">
        <v>1607</v>
      </c>
    </row>
    <row r="32" spans="1:105" ht="12" customHeight="1" x14ac:dyDescent="0.25">
      <c r="A32" s="18" t="s">
        <v>73</v>
      </c>
      <c r="B32" s="297">
        <v>0.47349690303018882</v>
      </c>
      <c r="C32" s="297">
        <v>0.77136369767974622</v>
      </c>
      <c r="D32" s="297">
        <v>0.44425336609791938</v>
      </c>
      <c r="E32" s="297">
        <v>0</v>
      </c>
      <c r="F32" s="297">
        <v>0</v>
      </c>
      <c r="G32" s="297">
        <v>0</v>
      </c>
      <c r="H32" s="297">
        <v>0</v>
      </c>
      <c r="I32" s="297">
        <v>0.1536038807758992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6.1822914764181949</v>
      </c>
      <c r="W32" s="297">
        <v>0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10.346637322707307</v>
      </c>
      <c r="C33" s="263">
        <f t="shared" si="0"/>
        <v>12.175444814429508</v>
      </c>
      <c r="D33" s="263">
        <f t="shared" si="0"/>
        <v>9.767269387177075</v>
      </c>
      <c r="E33" s="263">
        <f t="shared" si="0"/>
        <v>8.8092703133294741</v>
      </c>
      <c r="F33" s="263">
        <f t="shared" si="0"/>
        <v>9.5115895994092838</v>
      </c>
      <c r="G33" s="263">
        <f t="shared" si="0"/>
        <v>8.6195674529319195</v>
      </c>
      <c r="H33" s="263">
        <f t="shared" si="0"/>
        <v>9.4605691454457546</v>
      </c>
      <c r="I33" s="263">
        <f t="shared" si="0"/>
        <v>9.8679840303926394</v>
      </c>
      <c r="J33" s="263">
        <f t="shared" si="0"/>
        <v>10.988701347136406</v>
      </c>
      <c r="K33" s="263">
        <f t="shared" si="0"/>
        <v>7.1067917787506811</v>
      </c>
      <c r="L33" s="263">
        <f t="shared" si="0"/>
        <v>7.3047307003794621</v>
      </c>
      <c r="M33" s="263">
        <f t="shared" si="0"/>
        <v>5.7228248247661693</v>
      </c>
      <c r="N33" s="263">
        <f t="shared" si="0"/>
        <v>6.3888228527582731</v>
      </c>
      <c r="O33" s="263">
        <f t="shared" si="0"/>
        <v>10.792601320090835</v>
      </c>
      <c r="P33" s="263">
        <f t="shared" si="0"/>
        <v>11.816672600162448</v>
      </c>
      <c r="Q33" s="263">
        <f t="shared" si="0"/>
        <v>10.532769801930549</v>
      </c>
      <c r="R33" s="263">
        <f t="shared" si="0"/>
        <v>12.914824871041462</v>
      </c>
      <c r="S33" s="263">
        <f t="shared" si="0"/>
        <v>14.67950220030729</v>
      </c>
      <c r="T33" s="263">
        <f t="shared" si="0"/>
        <v>13.828513033364237</v>
      </c>
      <c r="U33" s="263">
        <f t="shared" si="0"/>
        <v>13.259099524491296</v>
      </c>
      <c r="V33" s="263">
        <f t="shared" si="0"/>
        <v>13.260163112000726</v>
      </c>
      <c r="W33" s="263">
        <f t="shared" si="0"/>
        <v>13.420123081002203</v>
      </c>
      <c r="DA33" s="70"/>
    </row>
    <row r="34" spans="1:105" ht="12" customHeight="1" x14ac:dyDescent="0.25">
      <c r="A34" s="60" t="s">
        <v>1473</v>
      </c>
      <c r="B34" s="264">
        <v>7.9571571083133668</v>
      </c>
      <c r="C34" s="264">
        <v>9.8991051791628522</v>
      </c>
      <c r="D34" s="264">
        <v>7.5559276176131176</v>
      </c>
      <c r="E34" s="264">
        <v>6.9468961640892974</v>
      </c>
      <c r="F34" s="264">
        <v>7.4718555649217109</v>
      </c>
      <c r="G34" s="264">
        <v>6.5790047351126111</v>
      </c>
      <c r="H34" s="264">
        <v>7.1761589913371759</v>
      </c>
      <c r="I34" s="264">
        <v>7.6628549277805744</v>
      </c>
      <c r="J34" s="264">
        <v>8.7633606118762302</v>
      </c>
      <c r="K34" s="264">
        <v>5.3764473202690066</v>
      </c>
      <c r="L34" s="264">
        <v>5.5614692233281886</v>
      </c>
      <c r="M34" s="264">
        <v>4.2322948454077052</v>
      </c>
      <c r="N34" s="264">
        <v>4.7673528460527308</v>
      </c>
      <c r="O34" s="264">
        <v>8.7116305316555707</v>
      </c>
      <c r="P34" s="264">
        <v>9.696181498464993</v>
      </c>
      <c r="Q34" s="264">
        <v>8.3715009430065113</v>
      </c>
      <c r="R34" s="264">
        <v>10.560919538750969</v>
      </c>
      <c r="S34" s="264">
        <v>12.09004284182317</v>
      </c>
      <c r="T34" s="264">
        <v>11.148482760627729</v>
      </c>
      <c r="U34" s="264">
        <v>10.797170055597819</v>
      </c>
      <c r="V34" s="264">
        <v>9.3940462477950071</v>
      </c>
      <c r="W34" s="264">
        <v>9.8766140485826046</v>
      </c>
      <c r="DA34" s="72" t="s">
        <v>1609</v>
      </c>
    </row>
    <row r="35" spans="1:105" ht="12" customHeight="1" x14ac:dyDescent="0.25">
      <c r="A35" s="60" t="s">
        <v>1475</v>
      </c>
      <c r="B35" s="264">
        <v>2.3894802143939411</v>
      </c>
      <c r="C35" s="264">
        <v>2.2763396352666549</v>
      </c>
      <c r="D35" s="264">
        <v>2.211341769563957</v>
      </c>
      <c r="E35" s="264">
        <v>1.862374149240176</v>
      </c>
      <c r="F35" s="264">
        <v>2.039734034487573</v>
      </c>
      <c r="G35" s="264">
        <v>2.040562717819308</v>
      </c>
      <c r="H35" s="264">
        <v>2.2844101541085782</v>
      </c>
      <c r="I35" s="264">
        <v>2.205129102612065</v>
      </c>
      <c r="J35" s="264">
        <v>2.2253407352601751</v>
      </c>
      <c r="K35" s="264">
        <v>1.7303444584816741</v>
      </c>
      <c r="L35" s="264">
        <v>1.743261477051274</v>
      </c>
      <c r="M35" s="264">
        <v>1.4905299793584641</v>
      </c>
      <c r="N35" s="264">
        <v>1.6214700067055421</v>
      </c>
      <c r="O35" s="264">
        <v>2.0809707884352648</v>
      </c>
      <c r="P35" s="264">
        <v>2.1204911016974561</v>
      </c>
      <c r="Q35" s="264">
        <v>2.1612688589240379</v>
      </c>
      <c r="R35" s="264">
        <v>2.353905332290493</v>
      </c>
      <c r="S35" s="264">
        <v>2.5894593584841199</v>
      </c>
      <c r="T35" s="264">
        <v>2.680030272736508</v>
      </c>
      <c r="U35" s="264">
        <v>2.4619294688934761</v>
      </c>
      <c r="V35" s="264">
        <v>3.866116864205718</v>
      </c>
      <c r="W35" s="264">
        <v>3.543509032419597</v>
      </c>
      <c r="DA35" s="72" t="s">
        <v>1610</v>
      </c>
    </row>
    <row r="36" spans="1:105" ht="12" customHeight="1" x14ac:dyDescent="0.25">
      <c r="A36" s="64" t="s">
        <v>30</v>
      </c>
      <c r="B36" s="231">
        <v>1.045410009684268</v>
      </c>
      <c r="C36" s="231">
        <v>1.013060341076389</v>
      </c>
      <c r="D36" s="231">
        <v>0.93856046355748202</v>
      </c>
      <c r="E36" s="231">
        <v>0.74628329868824805</v>
      </c>
      <c r="F36" s="231">
        <v>0.96689073277905413</v>
      </c>
      <c r="G36" s="231">
        <v>0.89198639997776175</v>
      </c>
      <c r="H36" s="231">
        <v>1.0224464374250111</v>
      </c>
      <c r="I36" s="231">
        <v>0.96902372047736052</v>
      </c>
      <c r="J36" s="231">
        <v>1.0993605569471221</v>
      </c>
      <c r="K36" s="231">
        <v>0.66097608132880359</v>
      </c>
      <c r="L36" s="231">
        <v>0.70605474542128877</v>
      </c>
      <c r="M36" s="231">
        <v>0.67739518658965814</v>
      </c>
      <c r="N36" s="231">
        <v>0.74925658122042071</v>
      </c>
      <c r="O36" s="231">
        <v>1.050650788743124</v>
      </c>
      <c r="P36" s="231">
        <v>1.07511813773181</v>
      </c>
      <c r="Q36" s="231">
        <v>1.165545234593506</v>
      </c>
      <c r="R36" s="231">
        <v>1.165433210687097</v>
      </c>
      <c r="S36" s="231">
        <v>1.276811553394072</v>
      </c>
      <c r="T36" s="231">
        <v>1.270651324404896</v>
      </c>
      <c r="U36" s="231">
        <v>1.0553386742293489</v>
      </c>
      <c r="V36" s="231">
        <v>0.52914731269125159</v>
      </c>
      <c r="W36" s="231">
        <v>0.54689686986989128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0.29910972384500328</v>
      </c>
      <c r="C38" s="231">
        <v>0.21402050628714611</v>
      </c>
      <c r="D38" s="231">
        <v>0.23291614429359431</v>
      </c>
      <c r="E38" s="231">
        <v>0.21008640332755171</v>
      </c>
      <c r="F38" s="231">
        <v>0.18455642012915199</v>
      </c>
      <c r="G38" s="231">
        <v>0.14927150087179289</v>
      </c>
      <c r="H38" s="231">
        <v>0.17521356257497389</v>
      </c>
      <c r="I38" s="231">
        <v>0.18766387399880871</v>
      </c>
      <c r="J38" s="231">
        <v>0.15692145450124551</v>
      </c>
      <c r="K38" s="231">
        <v>0.1071660341903425</v>
      </c>
      <c r="L38" s="231">
        <v>0.1121706673895627</v>
      </c>
      <c r="M38" s="231">
        <v>8.388594686023472E-2</v>
      </c>
      <c r="N38" s="231">
        <v>9.9977344243038613E-2</v>
      </c>
      <c r="O38" s="231">
        <v>0.16440459795609441</v>
      </c>
      <c r="P38" s="231">
        <v>0.16903152672693619</v>
      </c>
      <c r="Q38" s="231">
        <v>0.15517478083457911</v>
      </c>
      <c r="R38" s="231">
        <v>0.19346270180664349</v>
      </c>
      <c r="S38" s="231">
        <v>0.22294257366531819</v>
      </c>
      <c r="T38" s="231">
        <v>0.21260303581551149</v>
      </c>
      <c r="U38" s="231">
        <v>0.1998760429470704</v>
      </c>
      <c r="V38" s="231">
        <v>9.2154621610636075E-2</v>
      </c>
      <c r="W38" s="231">
        <v>0.1183966798208352</v>
      </c>
      <c r="DA38" s="73" t="s">
        <v>1613</v>
      </c>
    </row>
    <row r="39" spans="1:105" ht="12" customHeight="1" x14ac:dyDescent="0.25">
      <c r="A39" s="64" t="s">
        <v>160</v>
      </c>
      <c r="B39" s="231">
        <v>0.22868427300485331</v>
      </c>
      <c r="C39" s="231">
        <v>0.200945147769335</v>
      </c>
      <c r="D39" s="231">
        <v>0.20989090126712531</v>
      </c>
      <c r="E39" s="231">
        <v>0.1959445839362797</v>
      </c>
      <c r="F39" s="231">
        <v>0.1925675840514039</v>
      </c>
      <c r="G39" s="231">
        <v>0.11696985164454279</v>
      </c>
      <c r="H39" s="231">
        <v>0.12501834515960339</v>
      </c>
      <c r="I39" s="231">
        <v>0.13560350650777381</v>
      </c>
      <c r="J39" s="231">
        <v>0.1245960414720664</v>
      </c>
      <c r="K39" s="231">
        <v>9.7171526392999502E-2</v>
      </c>
      <c r="L39" s="231">
        <v>0.11557611826462021</v>
      </c>
      <c r="M39" s="231">
        <v>7.3207366671076149E-2</v>
      </c>
      <c r="N39" s="231">
        <v>7.7153151367402958E-2</v>
      </c>
      <c r="O39" s="231">
        <v>0.1283793167674144</v>
      </c>
      <c r="P39" s="231">
        <v>0.1029619006666404</v>
      </c>
      <c r="Q39" s="231">
        <v>8.403087075645102E-2</v>
      </c>
      <c r="R39" s="231">
        <v>0.1170201078081589</v>
      </c>
      <c r="S39" s="231">
        <v>0.13077567613566121</v>
      </c>
      <c r="T39" s="231">
        <v>0.136957261938073</v>
      </c>
      <c r="U39" s="231">
        <v>0.1168816862523301</v>
      </c>
      <c r="V39" s="231">
        <v>5.936445712057533E-2</v>
      </c>
      <c r="W39" s="231">
        <v>6.0567026035131893E-2</v>
      </c>
      <c r="DA39" s="73" t="s">
        <v>1614</v>
      </c>
    </row>
    <row r="40" spans="1:105" ht="12" customHeight="1" x14ac:dyDescent="0.25">
      <c r="A40" s="64" t="s">
        <v>70</v>
      </c>
      <c r="B40" s="231">
        <v>0.55663342372675095</v>
      </c>
      <c r="C40" s="231">
        <v>0.38843587571576049</v>
      </c>
      <c r="D40" s="231">
        <v>0.50947279396916945</v>
      </c>
      <c r="E40" s="231">
        <v>0.43313040074268022</v>
      </c>
      <c r="F40" s="231">
        <v>0.46968071775908432</v>
      </c>
      <c r="G40" s="231">
        <v>0.50453908096102862</v>
      </c>
      <c r="H40" s="231">
        <v>0.49706595448734908</v>
      </c>
      <c r="I40" s="231">
        <v>0.4351994433017064</v>
      </c>
      <c r="J40" s="231">
        <v>0.35050965579826021</v>
      </c>
      <c r="K40" s="231">
        <v>0.29455775539722412</v>
      </c>
      <c r="L40" s="231">
        <v>0.26204079358837279</v>
      </c>
      <c r="M40" s="231">
        <v>0.12901983714925849</v>
      </c>
      <c r="N40" s="231">
        <v>0.13454787316512071</v>
      </c>
      <c r="O40" s="231">
        <v>0.14060572674745209</v>
      </c>
      <c r="P40" s="231">
        <v>8.5542562780142772E-2</v>
      </c>
      <c r="Q40" s="231">
        <v>0.1277498895368302</v>
      </c>
      <c r="R40" s="231">
        <v>0.1627877029128508</v>
      </c>
      <c r="S40" s="231">
        <v>0.20639772909409951</v>
      </c>
      <c r="T40" s="231">
        <v>0.17005016903489209</v>
      </c>
      <c r="U40" s="231">
        <v>0.20551380925199281</v>
      </c>
      <c r="V40" s="231">
        <v>0.1206201685490233</v>
      </c>
      <c r="W40" s="231">
        <v>0.1138947140155285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0.27292707454882958</v>
      </c>
      <c r="H41" s="231">
        <v>0.32836880259426698</v>
      </c>
      <c r="I41" s="231">
        <v>0.30703804830710252</v>
      </c>
      <c r="J41" s="231">
        <v>0.32087066010483278</v>
      </c>
      <c r="K41" s="231">
        <v>0.37069703516981067</v>
      </c>
      <c r="L41" s="231">
        <v>0.25536560895804977</v>
      </c>
      <c r="M41" s="231">
        <v>0.2072410402729985</v>
      </c>
      <c r="N41" s="231">
        <v>0.22603217404098291</v>
      </c>
      <c r="O41" s="231">
        <v>0.29911412847884311</v>
      </c>
      <c r="P41" s="231">
        <v>0.32071177096920328</v>
      </c>
      <c r="Q41" s="231">
        <v>0.25508275472095948</v>
      </c>
      <c r="R41" s="231">
        <v>0.34874642892102259</v>
      </c>
      <c r="S41" s="231">
        <v>0.39474785483151359</v>
      </c>
      <c r="T41" s="231">
        <v>0.40162182146362091</v>
      </c>
      <c r="U41" s="231">
        <v>0.39759824633625029</v>
      </c>
      <c r="V41" s="231">
        <v>0.17613620135842689</v>
      </c>
      <c r="W41" s="231">
        <v>0.1672045596548446</v>
      </c>
      <c r="DA41" s="73" t="s">
        <v>1616</v>
      </c>
    </row>
    <row r="42" spans="1:105" ht="12" customHeight="1" x14ac:dyDescent="0.25">
      <c r="A42" s="64" t="s">
        <v>162</v>
      </c>
      <c r="B42" s="231">
        <v>0.23717482363272899</v>
      </c>
      <c r="C42" s="231">
        <v>0.42327568955766132</v>
      </c>
      <c r="D42" s="231">
        <v>0.29942114468830838</v>
      </c>
      <c r="E42" s="231">
        <v>0.27692946254541601</v>
      </c>
      <c r="F42" s="231">
        <v>0.22603857976887881</v>
      </c>
      <c r="G42" s="231">
        <v>0.104868809815352</v>
      </c>
      <c r="H42" s="231">
        <v>0.13629705186737431</v>
      </c>
      <c r="I42" s="231">
        <v>0.16331183314754211</v>
      </c>
      <c r="J42" s="231">
        <v>0.17308236643664829</v>
      </c>
      <c r="K42" s="231">
        <v>0.19977602600249331</v>
      </c>
      <c r="L42" s="231">
        <v>0.29205354342937911</v>
      </c>
      <c r="M42" s="231">
        <v>0.31978060181523771</v>
      </c>
      <c r="N42" s="231">
        <v>0.33450288266857642</v>
      </c>
      <c r="O42" s="231">
        <v>0.29781622974233762</v>
      </c>
      <c r="P42" s="231">
        <v>0.36712520282272382</v>
      </c>
      <c r="Q42" s="231">
        <v>0.37368532848171238</v>
      </c>
      <c r="R42" s="231">
        <v>0.36645518015472017</v>
      </c>
      <c r="S42" s="231">
        <v>0.35778397136345602</v>
      </c>
      <c r="T42" s="231">
        <v>0.48814666007951341</v>
      </c>
      <c r="U42" s="231">
        <v>0.48672100987648348</v>
      </c>
      <c r="V42" s="231">
        <v>0.26632169174935189</v>
      </c>
      <c r="W42" s="231">
        <v>0.29830720721491999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2.2467960500335421E-2</v>
      </c>
      <c r="C44" s="231">
        <v>3.6602074860363397E-2</v>
      </c>
      <c r="D44" s="231">
        <v>2.1080321788277259E-2</v>
      </c>
      <c r="E44" s="231">
        <v>0</v>
      </c>
      <c r="F44" s="231">
        <v>0</v>
      </c>
      <c r="G44" s="231">
        <v>0</v>
      </c>
      <c r="H44" s="231">
        <v>0</v>
      </c>
      <c r="I44" s="231">
        <v>7.2886768717705802E-3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0.18884606497045001</v>
      </c>
      <c r="W44" s="231">
        <v>0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2.4335263461560031</v>
      </c>
      <c r="W45" s="327">
        <v>2.2382419758084451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86.649522299788941</v>
      </c>
      <c r="C48" s="225">
        <v>93.777999224814693</v>
      </c>
      <c r="D48" s="225">
        <v>95.482162968140557</v>
      </c>
      <c r="E48" s="225">
        <v>89.843917621309942</v>
      </c>
      <c r="F48" s="225">
        <v>90.523568850014613</v>
      </c>
      <c r="G48" s="225">
        <v>92.187181153697253</v>
      </c>
      <c r="H48" s="225">
        <v>86.359758083607886</v>
      </c>
      <c r="I48" s="225">
        <v>90.354888567036483</v>
      </c>
      <c r="J48" s="225">
        <v>94.83876724902936</v>
      </c>
      <c r="K48" s="225">
        <v>98.329818968797525</v>
      </c>
      <c r="L48" s="225">
        <v>106.7257225482537</v>
      </c>
      <c r="M48" s="225">
        <v>127.4416394067195</v>
      </c>
      <c r="N48" s="225">
        <v>118.62680389347091</v>
      </c>
      <c r="O48" s="225">
        <v>42.566171778136081</v>
      </c>
      <c r="P48" s="225">
        <v>39.129722484438638</v>
      </c>
      <c r="Q48" s="225">
        <v>55.542470580736342</v>
      </c>
      <c r="R48" s="225">
        <v>28.76407582633701</v>
      </c>
      <c r="S48" s="225">
        <v>24.23791124567709</v>
      </c>
      <c r="T48" s="225">
        <v>33.347731745069893</v>
      </c>
      <c r="U48" s="225">
        <v>22.965606771534901</v>
      </c>
      <c r="V48" s="225">
        <v>32.606949026088436</v>
      </c>
      <c r="W48" s="225">
        <v>32.204596685498529</v>
      </c>
      <c r="DA48" s="89" t="s">
        <v>1621</v>
      </c>
    </row>
    <row r="49" spans="1:105" ht="12" customHeight="1" x14ac:dyDescent="0.25">
      <c r="A49" s="55" t="s">
        <v>92</v>
      </c>
      <c r="B49" s="261">
        <v>0.55483765434364307</v>
      </c>
      <c r="C49" s="261">
        <v>0.59448563328004356</v>
      </c>
      <c r="D49" s="261">
        <v>0.61101006606016417</v>
      </c>
      <c r="E49" s="261">
        <v>0.57384066376897569</v>
      </c>
      <c r="F49" s="261">
        <v>0.5782173056874842</v>
      </c>
      <c r="G49" s="261">
        <v>0.5954068902751708</v>
      </c>
      <c r="H49" s="261">
        <v>0.55742086510971023</v>
      </c>
      <c r="I49" s="261">
        <v>0.58097154247116412</v>
      </c>
      <c r="J49" s="261">
        <v>0.60659085501022836</v>
      </c>
      <c r="K49" s="261">
        <v>0.63556368695083609</v>
      </c>
      <c r="L49" s="261">
        <v>0.68603593047208122</v>
      </c>
      <c r="M49" s="261">
        <v>0.81735750800467866</v>
      </c>
      <c r="N49" s="261">
        <v>0.76026562981123447</v>
      </c>
      <c r="O49" s="261">
        <v>0.27043858022719391</v>
      </c>
      <c r="P49" s="261">
        <v>0.2477426832642565</v>
      </c>
      <c r="Q49" s="261">
        <v>0.3528835478325828</v>
      </c>
      <c r="R49" s="261">
        <v>0.1824646683901727</v>
      </c>
      <c r="S49" s="261">
        <v>0.15372309368556339</v>
      </c>
      <c r="T49" s="261">
        <v>0.21179336015252501</v>
      </c>
      <c r="U49" s="261">
        <v>0.14595660691777909</v>
      </c>
      <c r="V49" s="261">
        <v>0.20661498478031601</v>
      </c>
      <c r="W49" s="261">
        <v>0.20344354648482871</v>
      </c>
      <c r="DA49" s="67" t="s">
        <v>1622</v>
      </c>
    </row>
    <row r="50" spans="1:105" ht="12" customHeight="1" x14ac:dyDescent="0.25">
      <c r="A50" s="202" t="s">
        <v>93</v>
      </c>
      <c r="B50" s="226">
        <v>0.16126177085981211</v>
      </c>
      <c r="C50" s="226">
        <v>0.17278532778541411</v>
      </c>
      <c r="D50" s="226">
        <v>0.17758810076182391</v>
      </c>
      <c r="E50" s="226">
        <v>0.1667849341267682</v>
      </c>
      <c r="F50" s="226">
        <v>0.16805699095397261</v>
      </c>
      <c r="G50" s="226">
        <v>0.17305308815331299</v>
      </c>
      <c r="H50" s="226">
        <v>0.16201257271938119</v>
      </c>
      <c r="I50" s="226">
        <v>0.16885750097276159</v>
      </c>
      <c r="J50" s="226">
        <v>0.17630367135416411</v>
      </c>
      <c r="K50" s="226">
        <v>0.18472453131020519</v>
      </c>
      <c r="L50" s="226">
        <v>0.1993941257506405</v>
      </c>
      <c r="M50" s="226">
        <v>0.2376069948703286</v>
      </c>
      <c r="N50" s="226">
        <v>0.22096874793446461</v>
      </c>
      <c r="O50" s="226">
        <v>7.8602099217367813E-2</v>
      </c>
      <c r="P50" s="226">
        <v>7.2005610123950459E-2</v>
      </c>
      <c r="Q50" s="226">
        <v>0.10256446256895529</v>
      </c>
      <c r="R50" s="226">
        <v>5.3032766095797983E-2</v>
      </c>
      <c r="S50" s="226">
        <v>4.4679120307918187E-2</v>
      </c>
      <c r="T50" s="226">
        <v>6.155705555880045E-2</v>
      </c>
      <c r="U50" s="226">
        <v>4.2421816032104771E-2</v>
      </c>
      <c r="V50" s="226">
        <v>6.0051977494682517E-2</v>
      </c>
      <c r="W50" s="226">
        <v>5.9130209204987169E-2</v>
      </c>
      <c r="DA50" s="174" t="s">
        <v>1623</v>
      </c>
    </row>
    <row r="51" spans="1:105" ht="12" customHeight="1" x14ac:dyDescent="0.25">
      <c r="A51" s="202" t="s">
        <v>94</v>
      </c>
      <c r="B51" s="226">
        <v>1.5038411747579199</v>
      </c>
      <c r="C51" s="226">
        <v>1.9934481347662101</v>
      </c>
      <c r="D51" s="226">
        <v>1.695043715459243</v>
      </c>
      <c r="E51" s="226">
        <v>1.711424666565394</v>
      </c>
      <c r="F51" s="226">
        <v>1.6842221894441589</v>
      </c>
      <c r="G51" s="226">
        <v>1.5578335011847819</v>
      </c>
      <c r="H51" s="226">
        <v>1.4301378130022979</v>
      </c>
      <c r="I51" s="226">
        <v>1.6207161468308819</v>
      </c>
      <c r="J51" s="226">
        <v>1.859856079719826</v>
      </c>
      <c r="K51" s="226">
        <v>1.633345624286525</v>
      </c>
      <c r="L51" s="226">
        <v>1.808624135844012</v>
      </c>
      <c r="M51" s="226">
        <v>1.960788376116142</v>
      </c>
      <c r="N51" s="226">
        <v>1.8788388623053269</v>
      </c>
      <c r="O51" s="226">
        <v>0.87657714586847535</v>
      </c>
      <c r="P51" s="226">
        <v>0.85993901848107168</v>
      </c>
      <c r="Q51" s="226">
        <v>1.0772520157303509</v>
      </c>
      <c r="R51" s="226">
        <v>0.62361187269378193</v>
      </c>
      <c r="S51" s="226">
        <v>0.5401444537745036</v>
      </c>
      <c r="T51" s="226">
        <v>0.69877144110533296</v>
      </c>
      <c r="U51" s="226">
        <v>0.49667666591633419</v>
      </c>
      <c r="V51" s="226">
        <v>0.67072699698935379</v>
      </c>
      <c r="W51" s="226">
        <v>0.73426892898112972</v>
      </c>
      <c r="DA51" s="174" t="s">
        <v>1624</v>
      </c>
    </row>
    <row r="52" spans="1:105" ht="12" customHeight="1" x14ac:dyDescent="0.25">
      <c r="A52" s="202" t="s">
        <v>95</v>
      </c>
      <c r="B52" s="226">
        <v>0.45255091850779039</v>
      </c>
      <c r="C52" s="226">
        <v>0.48488962000754982</v>
      </c>
      <c r="D52" s="226">
        <v>0.49836770170211347</v>
      </c>
      <c r="E52" s="226">
        <v>0.4680506404580248</v>
      </c>
      <c r="F52" s="226">
        <v>0.47162042939483312</v>
      </c>
      <c r="G52" s="226">
        <v>0.48564103926697211</v>
      </c>
      <c r="H52" s="226">
        <v>0.45465790312884319</v>
      </c>
      <c r="I52" s="226">
        <v>0.4738669106429681</v>
      </c>
      <c r="J52" s="226">
        <v>0.49476319143848668</v>
      </c>
      <c r="K52" s="226">
        <v>0.51839475574175065</v>
      </c>
      <c r="L52" s="226">
        <v>0.55956222155066193</v>
      </c>
      <c r="M52" s="226">
        <v>0.66679947267799955</v>
      </c>
      <c r="N52" s="226">
        <v>0.62010735282195273</v>
      </c>
      <c r="O52" s="226">
        <v>0.22058205120656421</v>
      </c>
      <c r="P52" s="226">
        <v>0.2020702416050946</v>
      </c>
      <c r="Q52" s="226">
        <v>0.28782793029222409</v>
      </c>
      <c r="R52" s="226">
        <v>0.14882651281639381</v>
      </c>
      <c r="S52" s="226">
        <v>0.12538357247140561</v>
      </c>
      <c r="T52" s="226">
        <v>0.17274833263481559</v>
      </c>
      <c r="U52" s="226">
        <v>0.1190488713334715</v>
      </c>
      <c r="V52" s="226">
        <v>0.16852461329506829</v>
      </c>
      <c r="W52" s="226">
        <v>0.16593784344919069</v>
      </c>
      <c r="DA52" s="174" t="s">
        <v>1625</v>
      </c>
    </row>
    <row r="53" spans="1:105" ht="12" customHeight="1" x14ac:dyDescent="0.25">
      <c r="A53" s="56" t="s">
        <v>96</v>
      </c>
      <c r="B53" s="262">
        <v>1.2693022097469739</v>
      </c>
      <c r="C53" s="262">
        <v>1.609021088664325</v>
      </c>
      <c r="D53" s="262">
        <v>1.400085615521113</v>
      </c>
      <c r="E53" s="262">
        <v>1.393261970539863</v>
      </c>
      <c r="F53" s="262">
        <v>1.412782267096877</v>
      </c>
      <c r="G53" s="262">
        <v>1.3999855045465699</v>
      </c>
      <c r="H53" s="262">
        <v>1.278910518025471</v>
      </c>
      <c r="I53" s="262">
        <v>1.4228614223504381</v>
      </c>
      <c r="J53" s="262">
        <v>1.6382583669822439</v>
      </c>
      <c r="K53" s="262">
        <v>1.399413697632399</v>
      </c>
      <c r="L53" s="262">
        <v>1.497099287169668</v>
      </c>
      <c r="M53" s="262">
        <v>1.637141632397793</v>
      </c>
      <c r="N53" s="262">
        <v>1.56043335142555</v>
      </c>
      <c r="O53" s="262">
        <v>0.73105892161879138</v>
      </c>
      <c r="P53" s="262">
        <v>0.71068270748730289</v>
      </c>
      <c r="Q53" s="262">
        <v>0.89555036605587512</v>
      </c>
      <c r="R53" s="262">
        <v>0.52093494608696689</v>
      </c>
      <c r="S53" s="262">
        <v>0.45584143042481612</v>
      </c>
      <c r="T53" s="262">
        <v>0.56972789463466</v>
      </c>
      <c r="U53" s="262">
        <v>0.40296976761851228</v>
      </c>
      <c r="V53" s="262">
        <v>0.54835491375542023</v>
      </c>
      <c r="W53" s="262">
        <v>0.59079916856224013</v>
      </c>
      <c r="DA53" s="68" t="s">
        <v>1626</v>
      </c>
    </row>
    <row r="54" spans="1:105" ht="12" customHeight="1" x14ac:dyDescent="0.25">
      <c r="A54" s="37" t="s">
        <v>160</v>
      </c>
      <c r="B54" s="228">
        <v>0.1216973318140134</v>
      </c>
      <c r="C54" s="228">
        <v>6.9396974689832303E-2</v>
      </c>
      <c r="D54" s="228">
        <v>0.1205897805755564</v>
      </c>
      <c r="E54" s="228">
        <v>0.10460518471597779</v>
      </c>
      <c r="F54" s="228">
        <v>0.1059774531349498</v>
      </c>
      <c r="G54" s="228">
        <v>9.7771057725751245E-2</v>
      </c>
      <c r="H54" s="228">
        <v>9.0749059287730985E-2</v>
      </c>
      <c r="I54" s="228">
        <v>8.5482577024980716E-2</v>
      </c>
      <c r="J54" s="228">
        <v>6.6441528345202241E-2</v>
      </c>
      <c r="K54" s="228">
        <v>9.3812398065689917E-2</v>
      </c>
      <c r="L54" s="228">
        <v>0.1016960471664393</v>
      </c>
      <c r="M54" s="228">
        <v>9.8235776118407073E-2</v>
      </c>
      <c r="N54" s="228">
        <v>8.7090464565054551E-2</v>
      </c>
      <c r="O54" s="228">
        <v>2.6566870824602979E-2</v>
      </c>
      <c r="P54" s="228">
        <v>1.6242244564134051E-2</v>
      </c>
      <c r="Q54" s="228">
        <v>2.48384574250591E-2</v>
      </c>
      <c r="R54" s="228">
        <v>1.290302165628804E-2</v>
      </c>
      <c r="S54" s="228">
        <v>1.075304588077979E-2</v>
      </c>
      <c r="T54" s="228">
        <v>1.6367715139270451E-2</v>
      </c>
      <c r="U54" s="228">
        <v>9.5785581069647956E-3</v>
      </c>
      <c r="V54" s="228">
        <v>1.276215028724716E-2</v>
      </c>
      <c r="W54" s="228">
        <v>1.043260289018959E-2</v>
      </c>
      <c r="DA54" s="69" t="s">
        <v>1627</v>
      </c>
    </row>
    <row r="55" spans="1:105" ht="12" customHeight="1" x14ac:dyDescent="0.25">
      <c r="A55" s="37" t="s">
        <v>162</v>
      </c>
      <c r="B55" s="228">
        <v>0.1320885147748454</v>
      </c>
      <c r="C55" s="228">
        <v>0.15298119634194871</v>
      </c>
      <c r="D55" s="228">
        <v>0.18003256596608599</v>
      </c>
      <c r="E55" s="228">
        <v>0.1547179927368392</v>
      </c>
      <c r="F55" s="228">
        <v>0.13018608860501729</v>
      </c>
      <c r="G55" s="228">
        <v>9.1734865001507501E-2</v>
      </c>
      <c r="H55" s="228">
        <v>0.10353961850920081</v>
      </c>
      <c r="I55" s="228">
        <v>0.1077397721297034</v>
      </c>
      <c r="J55" s="228">
        <v>9.6591721483999846E-2</v>
      </c>
      <c r="K55" s="228">
        <v>0.20184420967221661</v>
      </c>
      <c r="L55" s="228">
        <v>0.2689367552971193</v>
      </c>
      <c r="M55" s="228">
        <v>0.4490748397101218</v>
      </c>
      <c r="N55" s="228">
        <v>0.3951559401058401</v>
      </c>
      <c r="O55" s="228">
        <v>6.4497876735945217E-2</v>
      </c>
      <c r="P55" s="228">
        <v>6.060876107555354E-2</v>
      </c>
      <c r="Q55" s="228">
        <v>0.1155961890364121</v>
      </c>
      <c r="R55" s="228">
        <v>4.2286672288749147E-2</v>
      </c>
      <c r="S55" s="228">
        <v>3.0787690899800879E-2</v>
      </c>
      <c r="T55" s="228">
        <v>6.1241298945597301E-2</v>
      </c>
      <c r="U55" s="228">
        <v>4.1743174722420347E-2</v>
      </c>
      <c r="V55" s="228">
        <v>5.9917765297097247E-2</v>
      </c>
      <c r="W55" s="228">
        <v>5.377394342494201E-2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1.015516363158115</v>
      </c>
      <c r="C58" s="228">
        <v>1.386642917632545</v>
      </c>
      <c r="D58" s="228">
        <v>1.0994632689794701</v>
      </c>
      <c r="E58" s="228">
        <v>1.1339387930870459</v>
      </c>
      <c r="F58" s="228">
        <v>1.17661872535691</v>
      </c>
      <c r="G58" s="228">
        <v>1.210479581819311</v>
      </c>
      <c r="H58" s="228">
        <v>1.084621840228539</v>
      </c>
      <c r="I58" s="228">
        <v>1.2296390731957541</v>
      </c>
      <c r="J58" s="228">
        <v>1.4752251171530419</v>
      </c>
      <c r="K58" s="228">
        <v>1.1037570898944931</v>
      </c>
      <c r="L58" s="228">
        <v>1.126466484706109</v>
      </c>
      <c r="M58" s="228">
        <v>1.089831016569264</v>
      </c>
      <c r="N58" s="228">
        <v>1.078186946754655</v>
      </c>
      <c r="O58" s="228">
        <v>0.63999417405824321</v>
      </c>
      <c r="P58" s="228">
        <v>0.63383170184761528</v>
      </c>
      <c r="Q58" s="228">
        <v>0.75511571959440393</v>
      </c>
      <c r="R58" s="228">
        <v>0.46574525214192969</v>
      </c>
      <c r="S58" s="228">
        <v>0.41430069364423538</v>
      </c>
      <c r="T58" s="228">
        <v>0.49211888054979219</v>
      </c>
      <c r="U58" s="228">
        <v>0.35164803478912721</v>
      </c>
      <c r="V58" s="228">
        <v>0.47567499817107578</v>
      </c>
      <c r="W58" s="228">
        <v>0.52659262224710857</v>
      </c>
      <c r="DA58" s="69" t="s">
        <v>1631</v>
      </c>
    </row>
    <row r="59" spans="1:105" ht="12" customHeight="1" x14ac:dyDescent="0.25">
      <c r="A59" s="57" t="s">
        <v>1498</v>
      </c>
      <c r="B59" s="263">
        <v>5.4464520558586607</v>
      </c>
      <c r="C59" s="263">
        <v>7.2196584812839557</v>
      </c>
      <c r="D59" s="263">
        <v>6.1389290862576686</v>
      </c>
      <c r="E59" s="263">
        <v>6.198255873106274</v>
      </c>
      <c r="F59" s="263">
        <v>6.0997368340426883</v>
      </c>
      <c r="G59" s="263">
        <v>5.6419957224400159</v>
      </c>
      <c r="H59" s="263">
        <v>5.1795210574956068</v>
      </c>
      <c r="I59" s="263">
        <v>5.8697374018179351</v>
      </c>
      <c r="J59" s="263">
        <v>6.7358289818217596</v>
      </c>
      <c r="K59" s="263">
        <v>5.9154775003118978</v>
      </c>
      <c r="L59" s="263">
        <v>6.5502825752386427</v>
      </c>
      <c r="M59" s="263">
        <v>7.1184540860629468</v>
      </c>
      <c r="N59" s="263">
        <v>6.8045788052566429</v>
      </c>
      <c r="O59" s="263">
        <v>3.1746938961174589</v>
      </c>
      <c r="P59" s="263">
        <v>3.1144356955602399</v>
      </c>
      <c r="Q59" s="263">
        <v>3.9014768010304861</v>
      </c>
      <c r="R59" s="263">
        <v>2.2585311687836072</v>
      </c>
      <c r="S59" s="263">
        <v>1.956237746445773</v>
      </c>
      <c r="T59" s="263">
        <v>2.5307361015674412</v>
      </c>
      <c r="U59" s="263">
        <v>1.7988107345262041</v>
      </c>
      <c r="V59" s="263">
        <v>2.4291677159728162</v>
      </c>
      <c r="W59" s="263">
        <v>2.659297128532323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8.855489278189518</v>
      </c>
      <c r="C60" s="263">
        <f t="shared" si="1"/>
        <v>8.9842654677381386</v>
      </c>
      <c r="D60" s="263">
        <f t="shared" si="1"/>
        <v>9.7276486861738505</v>
      </c>
      <c r="E60" s="263">
        <f t="shared" si="1"/>
        <v>8.9990833259348015</v>
      </c>
      <c r="F60" s="263">
        <f t="shared" si="1"/>
        <v>9.0238216896748273</v>
      </c>
      <c r="G60" s="263">
        <f t="shared" si="1"/>
        <v>9.3619531928161006</v>
      </c>
      <c r="H60" s="263">
        <f t="shared" si="1"/>
        <v>8.810828908134102</v>
      </c>
      <c r="I60" s="263">
        <f t="shared" si="1"/>
        <v>9.0305462811335531</v>
      </c>
      <c r="J60" s="263">
        <f t="shared" si="1"/>
        <v>9.148585262899438</v>
      </c>
      <c r="K60" s="263">
        <f t="shared" si="1"/>
        <v>10.091636790477047</v>
      </c>
      <c r="L60" s="263">
        <f t="shared" si="1"/>
        <v>10.967758792607427</v>
      </c>
      <c r="M60" s="263">
        <f t="shared" si="1"/>
        <v>13.391866927832599</v>
      </c>
      <c r="N60" s="263">
        <f t="shared" si="1"/>
        <v>12.370316820004437</v>
      </c>
      <c r="O60" s="263">
        <f t="shared" si="1"/>
        <v>4.05641877351463</v>
      </c>
      <c r="P60" s="263">
        <f t="shared" si="1"/>
        <v>3.6452740928189149</v>
      </c>
      <c r="Q60" s="263">
        <f t="shared" si="1"/>
        <v>5.4052620917665841</v>
      </c>
      <c r="R60" s="263">
        <f t="shared" si="1"/>
        <v>2.6930919672000133</v>
      </c>
      <c r="S60" s="263">
        <f t="shared" si="1"/>
        <v>2.2425278274051901</v>
      </c>
      <c r="T60" s="263">
        <f t="shared" si="1"/>
        <v>3.1811260249443989</v>
      </c>
      <c r="U60" s="263">
        <f t="shared" si="1"/>
        <v>2.1763972330653236</v>
      </c>
      <c r="V60" s="263">
        <f t="shared" si="1"/>
        <v>3.5080232937236344</v>
      </c>
      <c r="W60" s="263">
        <f t="shared" si="1"/>
        <v>3.3806137469340589</v>
      </c>
      <c r="DA60" s="70"/>
    </row>
    <row r="61" spans="1:105" ht="12" customHeight="1" x14ac:dyDescent="0.25">
      <c r="A61" s="60" t="s">
        <v>1501</v>
      </c>
      <c r="B61" s="264">
        <v>7.1040373937720496</v>
      </c>
      <c r="C61" s="264">
        <v>7.2064085907506978</v>
      </c>
      <c r="D61" s="264">
        <v>7.8036723896351772</v>
      </c>
      <c r="E61" s="264">
        <v>7.2196380026479154</v>
      </c>
      <c r="F61" s="264">
        <v>7.2406416555493518</v>
      </c>
      <c r="G61" s="264">
        <v>7.4879879941847394</v>
      </c>
      <c r="H61" s="264">
        <v>7.0451543754335191</v>
      </c>
      <c r="I61" s="264">
        <v>7.2217022967426709</v>
      </c>
      <c r="J61" s="264">
        <v>7.3168786769111964</v>
      </c>
      <c r="K61" s="264">
        <v>8.0528772862850033</v>
      </c>
      <c r="L61" s="264">
        <v>8.7690280401647751</v>
      </c>
      <c r="M61" s="264">
        <v>10.70720559062439</v>
      </c>
      <c r="N61" s="264">
        <v>9.8919140180630052</v>
      </c>
      <c r="O61" s="264">
        <v>3.2443226961918432</v>
      </c>
      <c r="P61" s="264">
        <v>2.9158936627943448</v>
      </c>
      <c r="Q61" s="264">
        <v>4.3266295603088949</v>
      </c>
      <c r="R61" s="264">
        <v>2.1540130250751628</v>
      </c>
      <c r="S61" s="264">
        <v>1.793842452157814</v>
      </c>
      <c r="T61" s="264">
        <v>2.5447003355733901</v>
      </c>
      <c r="U61" s="264">
        <v>1.740460028563938</v>
      </c>
      <c r="V61" s="264">
        <v>2.4371365913968002</v>
      </c>
      <c r="W61" s="264">
        <v>2.358600553801542</v>
      </c>
      <c r="DA61" s="72" t="s">
        <v>1633</v>
      </c>
    </row>
    <row r="62" spans="1:105" ht="12" customHeight="1" x14ac:dyDescent="0.25">
      <c r="A62" s="59" t="s">
        <v>30</v>
      </c>
      <c r="B62" s="232">
        <v>3.1508136600111181</v>
      </c>
      <c r="C62" s="232">
        <v>3.2743177607918992</v>
      </c>
      <c r="D62" s="232">
        <v>3.3583228702033612</v>
      </c>
      <c r="E62" s="232">
        <v>2.9066476521928029</v>
      </c>
      <c r="F62" s="232">
        <v>3.445640801215947</v>
      </c>
      <c r="G62" s="232">
        <v>3.7881152764165451</v>
      </c>
      <c r="H62" s="232">
        <v>3.6923606556907842</v>
      </c>
      <c r="I62" s="232">
        <v>3.7127412895344309</v>
      </c>
      <c r="J62" s="232">
        <v>4.2361205228769974</v>
      </c>
      <c r="K62" s="232">
        <v>3.9282322157140439</v>
      </c>
      <c r="L62" s="232">
        <v>4.1779822325599136</v>
      </c>
      <c r="M62" s="232">
        <v>5.674029528784061</v>
      </c>
      <c r="N62" s="232">
        <v>5.3318338030367141</v>
      </c>
      <c r="O62" s="232">
        <v>1.9207109983141291</v>
      </c>
      <c r="P62" s="232">
        <v>1.7487817434285839</v>
      </c>
      <c r="Q62" s="232">
        <v>2.6544805952255528</v>
      </c>
      <c r="R62" s="232">
        <v>1.2567155154148379</v>
      </c>
      <c r="S62" s="232">
        <v>1.047475431667203</v>
      </c>
      <c r="T62" s="232">
        <v>1.4228279283779239</v>
      </c>
      <c r="U62" s="232">
        <v>0.89343219736681112</v>
      </c>
      <c r="V62" s="232">
        <v>1.2128396101050549</v>
      </c>
      <c r="W62" s="232">
        <v>1.1382909093782601</v>
      </c>
      <c r="DA62" s="71" t="s">
        <v>1634</v>
      </c>
    </row>
    <row r="63" spans="1:105" ht="12" customHeight="1" x14ac:dyDescent="0.25">
      <c r="A63" s="59" t="s">
        <v>33</v>
      </c>
      <c r="B63" s="297">
        <v>0.89260466166680097</v>
      </c>
      <c r="C63" s="297">
        <v>0.684909909991264</v>
      </c>
      <c r="D63" s="297">
        <v>0.82518692234481372</v>
      </c>
      <c r="E63" s="297">
        <v>0.81017561212659572</v>
      </c>
      <c r="F63" s="297">
        <v>0.6511998839026687</v>
      </c>
      <c r="G63" s="297">
        <v>0.62767438618049509</v>
      </c>
      <c r="H63" s="297">
        <v>0.6265039622332329</v>
      </c>
      <c r="I63" s="297">
        <v>0.71192379737464917</v>
      </c>
      <c r="J63" s="297">
        <v>0.59869142079916138</v>
      </c>
      <c r="K63" s="297">
        <v>0.63061038955373305</v>
      </c>
      <c r="L63" s="297">
        <v>0.65720380551012769</v>
      </c>
      <c r="M63" s="297">
        <v>0.69571481164238425</v>
      </c>
      <c r="N63" s="297">
        <v>0.70443380116030874</v>
      </c>
      <c r="O63" s="297">
        <v>0.29758438914429441</v>
      </c>
      <c r="P63" s="297">
        <v>0.27223232323624941</v>
      </c>
      <c r="Q63" s="297">
        <v>0.3499162534567164</v>
      </c>
      <c r="R63" s="297">
        <v>0.20655674871048571</v>
      </c>
      <c r="S63" s="297">
        <v>0.1810933927580142</v>
      </c>
      <c r="T63" s="297">
        <v>0.23638859460060979</v>
      </c>
      <c r="U63" s="297">
        <v>0.16754174786641959</v>
      </c>
      <c r="V63" s="297">
        <v>0.20913968556002449</v>
      </c>
      <c r="W63" s="297">
        <v>0.24399442691309089</v>
      </c>
      <c r="DA63" s="122" t="s">
        <v>1635</v>
      </c>
    </row>
    <row r="64" spans="1:105" ht="12" customHeight="1" x14ac:dyDescent="0.25">
      <c r="A64" s="59" t="s">
        <v>160</v>
      </c>
      <c r="B64" s="297">
        <v>0.66970501972775265</v>
      </c>
      <c r="C64" s="297">
        <v>0.6310651882478765</v>
      </c>
      <c r="D64" s="297">
        <v>0.72973469270974467</v>
      </c>
      <c r="E64" s="297">
        <v>0.74153750360135917</v>
      </c>
      <c r="F64" s="297">
        <v>0.66678677219759608</v>
      </c>
      <c r="G64" s="297">
        <v>0.48266975174715598</v>
      </c>
      <c r="H64" s="297">
        <v>0.43868065648586768</v>
      </c>
      <c r="I64" s="297">
        <v>0.5048267852209315</v>
      </c>
      <c r="J64" s="297">
        <v>0.46649134592792713</v>
      </c>
      <c r="K64" s="297">
        <v>0.5611275912193997</v>
      </c>
      <c r="L64" s="297">
        <v>0.66451915905027237</v>
      </c>
      <c r="M64" s="297">
        <v>0.59582052611701464</v>
      </c>
      <c r="N64" s="297">
        <v>0.53347110018798616</v>
      </c>
      <c r="O64" s="297">
        <v>0.22803939626582351</v>
      </c>
      <c r="P64" s="297">
        <v>0.16272982719694101</v>
      </c>
      <c r="Q64" s="297">
        <v>0.18595183819741151</v>
      </c>
      <c r="R64" s="297">
        <v>0.1226086953343717</v>
      </c>
      <c r="S64" s="297">
        <v>0.10424499333693971</v>
      </c>
      <c r="T64" s="297">
        <v>0.14932088964087339</v>
      </c>
      <c r="U64" s="297">
        <v>9.6145155115489711E-2</v>
      </c>
      <c r="V64" s="297">
        <v>0.13221004955380641</v>
      </c>
      <c r="W64" s="297">
        <v>0.1224884867677024</v>
      </c>
      <c r="DA64" s="122" t="s">
        <v>1636</v>
      </c>
    </row>
    <row r="65" spans="1:105" ht="12" customHeight="1" x14ac:dyDescent="0.25">
      <c r="A65" s="59" t="s">
        <v>70</v>
      </c>
      <c r="B65" s="297">
        <v>1.681431372931899</v>
      </c>
      <c r="C65" s="297">
        <v>1.258283913498323</v>
      </c>
      <c r="D65" s="297">
        <v>1.8270691686972671</v>
      </c>
      <c r="E65" s="297">
        <v>1.690756766983619</v>
      </c>
      <c r="F65" s="297">
        <v>1.677525517574225</v>
      </c>
      <c r="G65" s="297">
        <v>2.1475019455013258</v>
      </c>
      <c r="H65" s="297">
        <v>1.799083692751053</v>
      </c>
      <c r="I65" s="297">
        <v>1.671176851077975</v>
      </c>
      <c r="J65" s="297">
        <v>1.353636147798043</v>
      </c>
      <c r="K65" s="297">
        <v>1.7545092859499389</v>
      </c>
      <c r="L65" s="297">
        <v>1.55407122388681</v>
      </c>
      <c r="M65" s="297">
        <v>1.0831279803087219</v>
      </c>
      <c r="N65" s="297">
        <v>0.95961421990833229</v>
      </c>
      <c r="O65" s="297">
        <v>0.25762051387932378</v>
      </c>
      <c r="P65" s="297">
        <v>0.13945544623034831</v>
      </c>
      <c r="Q65" s="297">
        <v>0.29159814405934942</v>
      </c>
      <c r="R65" s="297">
        <v>0.1759320577787738</v>
      </c>
      <c r="S65" s="297">
        <v>0.16970543710160571</v>
      </c>
      <c r="T65" s="297">
        <v>0.19084327298275611</v>
      </c>
      <c r="U65" s="297">
        <v>0.17437513434157989</v>
      </c>
      <c r="V65" s="297">
        <v>0.27708978050327387</v>
      </c>
      <c r="W65" s="297">
        <v>0.23758838125067039</v>
      </c>
      <c r="DA65" s="122" t="s">
        <v>1637</v>
      </c>
    </row>
    <row r="66" spans="1:105" ht="12" customHeight="1" x14ac:dyDescent="0.25">
      <c r="A66" s="59" t="s">
        <v>162</v>
      </c>
      <c r="B66" s="297">
        <v>0.70948267943447962</v>
      </c>
      <c r="C66" s="297">
        <v>1.357831818221336</v>
      </c>
      <c r="D66" s="297">
        <v>1.063358735679991</v>
      </c>
      <c r="E66" s="297">
        <v>1.070520467743538</v>
      </c>
      <c r="F66" s="297">
        <v>0.79948868065891587</v>
      </c>
      <c r="G66" s="297">
        <v>0.44202663433921702</v>
      </c>
      <c r="H66" s="297">
        <v>0.48852540827258067</v>
      </c>
      <c r="I66" s="297">
        <v>0.62103357353468436</v>
      </c>
      <c r="J66" s="297">
        <v>0.66193923950906741</v>
      </c>
      <c r="K66" s="297">
        <v>1.1783978038478879</v>
      </c>
      <c r="L66" s="297">
        <v>1.7152516191576519</v>
      </c>
      <c r="M66" s="297">
        <v>2.6585127437722118</v>
      </c>
      <c r="N66" s="297">
        <v>2.3625610937696631</v>
      </c>
      <c r="O66" s="297">
        <v>0.54036739858827221</v>
      </c>
      <c r="P66" s="297">
        <v>0.59269432270222322</v>
      </c>
      <c r="Q66" s="297">
        <v>0.84468272936986466</v>
      </c>
      <c r="R66" s="297">
        <v>0.39220000783669429</v>
      </c>
      <c r="S66" s="297">
        <v>0.29132319729405193</v>
      </c>
      <c r="T66" s="297">
        <v>0.54531964997122673</v>
      </c>
      <c r="U66" s="297">
        <v>0.4089657938736373</v>
      </c>
      <c r="V66" s="297">
        <v>0.60585746567464016</v>
      </c>
      <c r="W66" s="297">
        <v>0.61623834949181733</v>
      </c>
      <c r="DA66" s="122" t="s">
        <v>1638</v>
      </c>
    </row>
    <row r="67" spans="1:105" ht="12" customHeight="1" x14ac:dyDescent="0.25">
      <c r="A67" s="60" t="s">
        <v>1508</v>
      </c>
      <c r="B67" s="264">
        <v>1.751451884417468</v>
      </c>
      <c r="C67" s="264">
        <v>1.7778568769874401</v>
      </c>
      <c r="D67" s="264">
        <v>1.9239762965386731</v>
      </c>
      <c r="E67" s="264">
        <v>1.7794453232868861</v>
      </c>
      <c r="F67" s="264">
        <v>1.783180034125476</v>
      </c>
      <c r="G67" s="264">
        <v>1.873965198631361</v>
      </c>
      <c r="H67" s="264">
        <v>1.7656745327005829</v>
      </c>
      <c r="I67" s="264">
        <v>1.8088439843908819</v>
      </c>
      <c r="J67" s="264">
        <v>1.8317065859882411</v>
      </c>
      <c r="K67" s="264">
        <v>2.038759504192043</v>
      </c>
      <c r="L67" s="264">
        <v>2.1987307524426511</v>
      </c>
      <c r="M67" s="264">
        <v>2.6846613372082082</v>
      </c>
      <c r="N67" s="264">
        <v>2.478402801941431</v>
      </c>
      <c r="O67" s="264">
        <v>0.81209607732278655</v>
      </c>
      <c r="P67" s="264">
        <v>0.72938043002457031</v>
      </c>
      <c r="Q67" s="264">
        <v>1.078632531457689</v>
      </c>
      <c r="R67" s="264">
        <v>0.53907894212485041</v>
      </c>
      <c r="S67" s="264">
        <v>0.44868537524737612</v>
      </c>
      <c r="T67" s="264">
        <v>0.63642568937100885</v>
      </c>
      <c r="U67" s="264">
        <v>0.43593720450138579</v>
      </c>
      <c r="V67" s="264">
        <v>1.070886702326834</v>
      </c>
      <c r="W67" s="264">
        <v>1.0220131931325169</v>
      </c>
      <c r="DA67" s="72" t="s">
        <v>1639</v>
      </c>
    </row>
    <row r="68" spans="1:105" ht="12" customHeight="1" x14ac:dyDescent="0.25">
      <c r="A68" s="147" t="s">
        <v>30</v>
      </c>
      <c r="B68" s="231">
        <v>0.7662693000849139</v>
      </c>
      <c r="C68" s="231">
        <v>0.79121597949724132</v>
      </c>
      <c r="D68" s="231">
        <v>0.81659384795549472</v>
      </c>
      <c r="E68" s="231">
        <v>0.71305238329242704</v>
      </c>
      <c r="F68" s="231">
        <v>0.8452769923534188</v>
      </c>
      <c r="G68" s="231">
        <v>0.81916201673876488</v>
      </c>
      <c r="H68" s="231">
        <v>0.79027298682107638</v>
      </c>
      <c r="I68" s="231">
        <v>0.79487986687095413</v>
      </c>
      <c r="J68" s="231">
        <v>0.90489781660349289</v>
      </c>
      <c r="K68" s="231">
        <v>0.77878786576122871</v>
      </c>
      <c r="L68" s="231">
        <v>0.89052864535949006</v>
      </c>
      <c r="M68" s="231">
        <v>1.2200872794460169</v>
      </c>
      <c r="N68" s="231">
        <v>1.145232167471705</v>
      </c>
      <c r="O68" s="231">
        <v>0.41001507032972212</v>
      </c>
      <c r="P68" s="231">
        <v>0.36980590439559657</v>
      </c>
      <c r="Q68" s="231">
        <v>0.58169301876857626</v>
      </c>
      <c r="R68" s="231">
        <v>0.26690134633538232</v>
      </c>
      <c r="S68" s="231">
        <v>0.22123794647627709</v>
      </c>
      <c r="T68" s="231">
        <v>0.30135733924231478</v>
      </c>
      <c r="U68" s="231">
        <v>0.18687025654415571</v>
      </c>
      <c r="V68" s="231">
        <v>0.14652793249627799</v>
      </c>
      <c r="W68" s="231">
        <v>0.15768966824422531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0.2192427818904514</v>
      </c>
      <c r="C70" s="231">
        <v>0.16715336456124391</v>
      </c>
      <c r="D70" s="231">
        <v>0.2026485217571864</v>
      </c>
      <c r="E70" s="231">
        <v>0.20073155978882931</v>
      </c>
      <c r="F70" s="231">
        <v>0.16134325259060239</v>
      </c>
      <c r="G70" s="231">
        <v>0.1370845381709952</v>
      </c>
      <c r="H70" s="231">
        <v>0.13542669851382</v>
      </c>
      <c r="I70" s="231">
        <v>0.1539386828499682</v>
      </c>
      <c r="J70" s="231">
        <v>0.12916406783843831</v>
      </c>
      <c r="K70" s="231">
        <v>0.12626721209246691</v>
      </c>
      <c r="L70" s="231">
        <v>0.1414779705501365</v>
      </c>
      <c r="M70" s="231">
        <v>0.15109079414001761</v>
      </c>
      <c r="N70" s="231">
        <v>0.15281450108722691</v>
      </c>
      <c r="O70" s="231">
        <v>6.415867528556965E-2</v>
      </c>
      <c r="P70" s="231">
        <v>5.8141384112911323E-2</v>
      </c>
      <c r="Q70" s="231">
        <v>7.7443658145021632E-2</v>
      </c>
      <c r="R70" s="231">
        <v>4.43058041459376E-2</v>
      </c>
      <c r="S70" s="231">
        <v>3.8630099366455242E-2</v>
      </c>
      <c r="T70" s="231">
        <v>5.056655381924454E-2</v>
      </c>
      <c r="U70" s="231">
        <v>3.5392323179878608E-2</v>
      </c>
      <c r="V70" s="231">
        <v>2.5518841068861708E-2</v>
      </c>
      <c r="W70" s="231">
        <v>3.4137941156267518E-2</v>
      </c>
      <c r="DA70" s="73" t="s">
        <v>1642</v>
      </c>
    </row>
    <row r="71" spans="1:105" ht="12" customHeight="1" x14ac:dyDescent="0.25">
      <c r="A71" s="147" t="s">
        <v>160</v>
      </c>
      <c r="B71" s="231">
        <v>0.16762202025287659</v>
      </c>
      <c r="C71" s="231">
        <v>0.15694130494596439</v>
      </c>
      <c r="D71" s="231">
        <v>0.18261542582660839</v>
      </c>
      <c r="E71" s="231">
        <v>0.1872194551514052</v>
      </c>
      <c r="F71" s="231">
        <v>0.1683467870292748</v>
      </c>
      <c r="G71" s="231">
        <v>0.1074200902313832</v>
      </c>
      <c r="H71" s="231">
        <v>9.6629630091458196E-2</v>
      </c>
      <c r="I71" s="231">
        <v>0.11123411627842821</v>
      </c>
      <c r="J71" s="231">
        <v>0.102556604539828</v>
      </c>
      <c r="K71" s="231">
        <v>0.1144912921814486</v>
      </c>
      <c r="L71" s="231">
        <v>0.14577317793209921</v>
      </c>
      <c r="M71" s="231">
        <v>0.13185711768457961</v>
      </c>
      <c r="N71" s="231">
        <v>0.1179279207982955</v>
      </c>
      <c r="O71" s="231">
        <v>5.0099857304863799E-2</v>
      </c>
      <c r="P71" s="231">
        <v>3.5415567329787373E-2</v>
      </c>
      <c r="Q71" s="231">
        <v>4.1937600900680147E-2</v>
      </c>
      <c r="R71" s="231">
        <v>2.679932580940907E-2</v>
      </c>
      <c r="S71" s="231">
        <v>2.2659993920317121E-2</v>
      </c>
      <c r="T71" s="231">
        <v>3.2549083920365797E-2</v>
      </c>
      <c r="U71" s="231">
        <v>2.0696399391632411E-2</v>
      </c>
      <c r="V71" s="231">
        <v>1.6438808167428619E-2</v>
      </c>
      <c r="W71" s="231">
        <v>1.7463611090499501E-2</v>
      </c>
      <c r="DA71" s="73" t="s">
        <v>1643</v>
      </c>
    </row>
    <row r="72" spans="1:105" ht="12" customHeight="1" x14ac:dyDescent="0.25">
      <c r="A72" s="147" t="s">
        <v>70</v>
      </c>
      <c r="B72" s="231">
        <v>0.40800365411824069</v>
      </c>
      <c r="C72" s="231">
        <v>0.30337449746553607</v>
      </c>
      <c r="D72" s="231">
        <v>0.44326643344746131</v>
      </c>
      <c r="E72" s="231">
        <v>0.41384373075055059</v>
      </c>
      <c r="F72" s="231">
        <v>0.41060513976868918</v>
      </c>
      <c r="G72" s="231">
        <v>0.46334703207791422</v>
      </c>
      <c r="H72" s="231">
        <v>0.38419400970194789</v>
      </c>
      <c r="I72" s="231">
        <v>0.35698948152018523</v>
      </c>
      <c r="J72" s="231">
        <v>0.28850900664570889</v>
      </c>
      <c r="K72" s="231">
        <v>0.34705946576470409</v>
      </c>
      <c r="L72" s="231">
        <v>0.33050529644686588</v>
      </c>
      <c r="M72" s="231">
        <v>0.23238349669195921</v>
      </c>
      <c r="N72" s="231">
        <v>0.20565525385524591</v>
      </c>
      <c r="O72" s="231">
        <v>5.4871197508055511E-2</v>
      </c>
      <c r="P72" s="231">
        <v>2.942387788189188E-2</v>
      </c>
      <c r="Q72" s="231">
        <v>6.3756615090059199E-2</v>
      </c>
      <c r="R72" s="231">
        <v>3.7280778234102849E-2</v>
      </c>
      <c r="S72" s="231">
        <v>3.5763311837805851E-2</v>
      </c>
      <c r="T72" s="231">
        <v>4.0330392369489487E-2</v>
      </c>
      <c r="U72" s="231">
        <v>3.6390610138807858E-2</v>
      </c>
      <c r="V72" s="231">
        <v>3.3401329820517432E-2</v>
      </c>
      <c r="W72" s="231">
        <v>3.2839865534707378E-2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0.25064450849878922</v>
      </c>
      <c r="H73" s="231">
        <v>0.25380399882714089</v>
      </c>
      <c r="I73" s="231">
        <v>0.25186005028074993</v>
      </c>
      <c r="J73" s="231">
        <v>0.26411276801424349</v>
      </c>
      <c r="K73" s="231">
        <v>0.43676974253520751</v>
      </c>
      <c r="L73" s="231">
        <v>0.32208605818677999</v>
      </c>
      <c r="M73" s="231">
        <v>0.37327126324771781</v>
      </c>
      <c r="N73" s="231">
        <v>0.34548821202698748</v>
      </c>
      <c r="O73" s="231">
        <v>0.1167288900735326</v>
      </c>
      <c r="P73" s="231">
        <v>0.110314487637418</v>
      </c>
      <c r="Q73" s="231">
        <v>0.12730510427695929</v>
      </c>
      <c r="R73" s="231">
        <v>7.9868061554381628E-2</v>
      </c>
      <c r="S73" s="231">
        <v>6.8399447472641414E-2</v>
      </c>
      <c r="T73" s="231">
        <v>9.525168799128543E-2</v>
      </c>
      <c r="U73" s="231">
        <v>7.0403263055452733E-2</v>
      </c>
      <c r="V73" s="231">
        <v>4.8774458083390912E-2</v>
      </c>
      <c r="W73" s="231">
        <v>4.8210975402303687E-2</v>
      </c>
      <c r="DA73" s="73" t="s">
        <v>1645</v>
      </c>
    </row>
    <row r="74" spans="1:105" ht="12" customHeight="1" x14ac:dyDescent="0.25">
      <c r="A74" s="147" t="s">
        <v>162</v>
      </c>
      <c r="B74" s="231">
        <v>0.1738454619902699</v>
      </c>
      <c r="C74" s="231">
        <v>0.33058493727520438</v>
      </c>
      <c r="D74" s="231">
        <v>0.26051114892854199</v>
      </c>
      <c r="E74" s="231">
        <v>0.26459819430367387</v>
      </c>
      <c r="F74" s="231">
        <v>0.1976078623834911</v>
      </c>
      <c r="G74" s="231">
        <v>9.6307012913514595E-2</v>
      </c>
      <c r="H74" s="231">
        <v>0.1053472087451397</v>
      </c>
      <c r="I74" s="231">
        <v>0.1339629623584665</v>
      </c>
      <c r="J74" s="231">
        <v>0.14246632234652931</v>
      </c>
      <c r="K74" s="231">
        <v>0.23538392585698789</v>
      </c>
      <c r="L74" s="231">
        <v>0.36835960396727913</v>
      </c>
      <c r="M74" s="231">
        <v>0.57597138599791764</v>
      </c>
      <c r="N74" s="231">
        <v>0.51128474670197055</v>
      </c>
      <c r="O74" s="231">
        <v>0.11622238682104299</v>
      </c>
      <c r="P74" s="231">
        <v>0.1262792086669651</v>
      </c>
      <c r="Q74" s="231">
        <v>0.18649653427639301</v>
      </c>
      <c r="R74" s="231">
        <v>8.392362604563694E-2</v>
      </c>
      <c r="S74" s="231">
        <v>6.19945761738794E-2</v>
      </c>
      <c r="T74" s="231">
        <v>0.1163706320283088</v>
      </c>
      <c r="U74" s="231">
        <v>8.6184352191458494E-2</v>
      </c>
      <c r="V74" s="231">
        <v>7.3748020513359699E-2</v>
      </c>
      <c r="W74" s="231">
        <v>8.6012495466966307E-2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1.6468666080715261E-2</v>
      </c>
      <c r="C76" s="231">
        <v>2.8586793242249789E-2</v>
      </c>
      <c r="D76" s="231">
        <v>1.834091862337978E-2</v>
      </c>
      <c r="E76" s="231">
        <v>0</v>
      </c>
      <c r="F76" s="231">
        <v>0</v>
      </c>
      <c r="G76" s="231">
        <v>0</v>
      </c>
      <c r="H76" s="231">
        <v>0</v>
      </c>
      <c r="I76" s="231">
        <v>5.9788242321295792E-3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5.2293988453690793E-2</v>
      </c>
      <c r="W76" s="231">
        <v>0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0.67418332372330714</v>
      </c>
      <c r="W77" s="231">
        <v>0.64565863623754738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58.931092823392063</v>
      </c>
      <c r="C79" s="263">
        <f t="shared" si="2"/>
        <v>61.407041361311904</v>
      </c>
      <c r="D79" s="263">
        <f t="shared" si="2"/>
        <v>64.669006042100861</v>
      </c>
      <c r="E79" s="263">
        <f t="shared" si="2"/>
        <v>60.038641628030106</v>
      </c>
      <c r="F79" s="263">
        <f t="shared" si="2"/>
        <v>60.877583036442104</v>
      </c>
      <c r="G79" s="263">
        <f t="shared" si="2"/>
        <v>63.083736863557604</v>
      </c>
      <c r="H79" s="263">
        <f t="shared" si="2"/>
        <v>59.312738581925174</v>
      </c>
      <c r="I79" s="263">
        <f t="shared" si="2"/>
        <v>61.22136273222111</v>
      </c>
      <c r="J79" s="263">
        <f t="shared" si="2"/>
        <v>63.289531246558582</v>
      </c>
      <c r="K79" s="263">
        <f t="shared" si="2"/>
        <v>67.470500813734034</v>
      </c>
      <c r="L79" s="263">
        <f t="shared" si="2"/>
        <v>72.934989204296571</v>
      </c>
      <c r="M79" s="263">
        <f t="shared" si="2"/>
        <v>88.425956651311139</v>
      </c>
      <c r="N79" s="263">
        <f t="shared" si="2"/>
        <v>82.000615928782153</v>
      </c>
      <c r="O79" s="263">
        <f t="shared" si="2"/>
        <v>28.140841659760337</v>
      </c>
      <c r="P79" s="263">
        <f t="shared" si="2"/>
        <v>25.506373385259593</v>
      </c>
      <c r="Q79" s="263">
        <f t="shared" si="2"/>
        <v>37.162597533033704</v>
      </c>
      <c r="R79" s="263">
        <f t="shared" si="2"/>
        <v>18.801336127856558</v>
      </c>
      <c r="S79" s="263">
        <f t="shared" si="2"/>
        <v>15.743750825183646</v>
      </c>
      <c r="T79" s="263">
        <f t="shared" si="2"/>
        <v>21.945391251643528</v>
      </c>
      <c r="U79" s="263">
        <f t="shared" si="2"/>
        <v>14.995842395454455</v>
      </c>
      <c r="V79" s="263">
        <f t="shared" si="2"/>
        <v>21.202237869824454</v>
      </c>
      <c r="W79" s="263">
        <f t="shared" si="2"/>
        <v>20.411156871996852</v>
      </c>
      <c r="DA79" s="70"/>
    </row>
    <row r="80" spans="1:105" ht="12" customHeight="1" x14ac:dyDescent="0.25">
      <c r="A80" s="60" t="s">
        <v>1523</v>
      </c>
      <c r="B80" s="264">
        <v>53.083165640257981</v>
      </c>
      <c r="C80" s="264">
        <v>53.655199124817862</v>
      </c>
      <c r="D80" s="264">
        <v>58.077557166636758</v>
      </c>
      <c r="E80" s="264">
        <v>53.383492801489282</v>
      </c>
      <c r="F80" s="264">
        <v>54.328215397486773</v>
      </c>
      <c r="G80" s="264">
        <v>57.025851874578017</v>
      </c>
      <c r="H80" s="264">
        <v>53.751418721381818</v>
      </c>
      <c r="I80" s="264">
        <v>54.918948507712109</v>
      </c>
      <c r="J80" s="264">
        <v>56.05718310509905</v>
      </c>
      <c r="K80" s="264">
        <v>61.118974844074472</v>
      </c>
      <c r="L80" s="264">
        <v>65.901864679176981</v>
      </c>
      <c r="M80" s="264">
        <v>80.782778904616279</v>
      </c>
      <c r="N80" s="264">
        <v>74.694450197967726</v>
      </c>
      <c r="O80" s="264">
        <v>24.73213108215328</v>
      </c>
      <c r="P80" s="264">
        <v>22.162362829874571</v>
      </c>
      <c r="Q80" s="264">
        <v>32.973530594572203</v>
      </c>
      <c r="R80" s="264">
        <v>16.37632151643114</v>
      </c>
      <c r="S80" s="264">
        <v>13.64331263592107</v>
      </c>
      <c r="T80" s="264">
        <v>19.228106624897318</v>
      </c>
      <c r="U80" s="264">
        <v>13.0644356587636</v>
      </c>
      <c r="V80" s="264">
        <v>18.594008554127381</v>
      </c>
      <c r="W80" s="264">
        <v>17.55583458025902</v>
      </c>
      <c r="DA80" s="72" t="s">
        <v>1651</v>
      </c>
    </row>
    <row r="81" spans="1:105" ht="12" customHeight="1" x14ac:dyDescent="0.25">
      <c r="A81" s="59" t="s">
        <v>30</v>
      </c>
      <c r="B81" s="232">
        <v>25.497762779595391</v>
      </c>
      <c r="C81" s="232">
        <v>26.327868479671931</v>
      </c>
      <c r="D81" s="232">
        <v>27.1723220806822</v>
      </c>
      <c r="E81" s="232">
        <v>23.726959329573411</v>
      </c>
      <c r="F81" s="232">
        <v>28.126759393452129</v>
      </c>
      <c r="G81" s="232">
        <v>27.257778405771209</v>
      </c>
      <c r="H81" s="232">
        <v>26.296490211539449</v>
      </c>
      <c r="I81" s="232">
        <v>26.449785057950269</v>
      </c>
      <c r="J81" s="232">
        <v>30.110654132917588</v>
      </c>
      <c r="K81" s="232">
        <v>25.91432053275097</v>
      </c>
      <c r="L81" s="232">
        <v>29.63251711284077</v>
      </c>
      <c r="M81" s="232">
        <v>40.598645956805342</v>
      </c>
      <c r="N81" s="232">
        <v>38.107827274979613</v>
      </c>
      <c r="O81" s="232">
        <v>13.643332700615661</v>
      </c>
      <c r="P81" s="232">
        <v>12.305364737603041</v>
      </c>
      <c r="Q81" s="232">
        <v>19.355950449097069</v>
      </c>
      <c r="R81" s="232">
        <v>8.8811951798931155</v>
      </c>
      <c r="S81" s="232">
        <v>7.3617365023912917</v>
      </c>
      <c r="T81" s="232">
        <v>10.027725170562229</v>
      </c>
      <c r="U81" s="232">
        <v>6.2181448107042909</v>
      </c>
      <c r="V81" s="232">
        <v>7.5740665689773712</v>
      </c>
      <c r="W81" s="232">
        <v>8.1995409936562123</v>
      </c>
      <c r="DA81" s="71" t="s">
        <v>1652</v>
      </c>
    </row>
    <row r="82" spans="1:105" ht="12" customHeight="1" x14ac:dyDescent="0.25">
      <c r="A82" s="59" t="s">
        <v>33</v>
      </c>
      <c r="B82" s="297">
        <v>5.9806834284720276</v>
      </c>
      <c r="C82" s="297">
        <v>4.5597458161440869</v>
      </c>
      <c r="D82" s="297">
        <v>5.528011665547762</v>
      </c>
      <c r="E82" s="297">
        <v>5.4757192134163466</v>
      </c>
      <c r="F82" s="297">
        <v>4.4012528428258317</v>
      </c>
      <c r="G82" s="297">
        <v>3.739503844412404</v>
      </c>
      <c r="H82" s="297">
        <v>3.694279942036971</v>
      </c>
      <c r="I82" s="297">
        <v>4.1992649499477714</v>
      </c>
      <c r="J82" s="297">
        <v>3.523442794396642</v>
      </c>
      <c r="K82" s="297">
        <v>3.4444200005549641</v>
      </c>
      <c r="L82" s="297">
        <v>3.8593514763274741</v>
      </c>
      <c r="M82" s="297">
        <v>4.1215779188543404</v>
      </c>
      <c r="N82" s="297">
        <v>4.1685986028915796</v>
      </c>
      <c r="O82" s="297">
        <v>1.7501726750796911</v>
      </c>
      <c r="P82" s="297">
        <v>1.5860280985043469</v>
      </c>
      <c r="Q82" s="297">
        <v>2.1125712733366671</v>
      </c>
      <c r="R82" s="297">
        <v>1.2086098632571529</v>
      </c>
      <c r="S82" s="297">
        <v>1.053783358927763</v>
      </c>
      <c r="T82" s="297">
        <v>1.3793956993886609</v>
      </c>
      <c r="U82" s="297">
        <v>0.9654606592375361</v>
      </c>
      <c r="V82" s="297">
        <v>1.0813704655549981</v>
      </c>
      <c r="W82" s="297">
        <v>1.455219441421175</v>
      </c>
      <c r="DA82" s="122" t="s">
        <v>1653</v>
      </c>
    </row>
    <row r="83" spans="1:105" ht="12" customHeight="1" x14ac:dyDescent="0.25">
      <c r="A83" s="59" t="s">
        <v>160</v>
      </c>
      <c r="B83" s="297">
        <v>4.7251338178667792</v>
      </c>
      <c r="C83" s="297">
        <v>4.4240527962947862</v>
      </c>
      <c r="D83" s="297">
        <v>5.147786209327962</v>
      </c>
      <c r="E83" s="297">
        <v>5.2775701996904951</v>
      </c>
      <c r="F83" s="297">
        <v>4.7455644271629769</v>
      </c>
      <c r="G83" s="297">
        <v>3.0280884355461</v>
      </c>
      <c r="H83" s="297">
        <v>2.7239137928554542</v>
      </c>
      <c r="I83" s="297">
        <v>3.135602850596876</v>
      </c>
      <c r="J83" s="297">
        <v>2.890990572871436</v>
      </c>
      <c r="K83" s="297">
        <v>3.2274200950548781</v>
      </c>
      <c r="L83" s="297">
        <v>4.1092320194312482</v>
      </c>
      <c r="M83" s="297">
        <v>3.7169491511790498</v>
      </c>
      <c r="N83" s="297">
        <v>3.3242959713413831</v>
      </c>
      <c r="O83" s="297">
        <v>1.412275843378934</v>
      </c>
      <c r="P83" s="297">
        <v>0.99833717918719822</v>
      </c>
      <c r="Q83" s="297">
        <v>1.1821882110539921</v>
      </c>
      <c r="R83" s="297">
        <v>0.75545206105398721</v>
      </c>
      <c r="S83" s="297">
        <v>0.6387675284190989</v>
      </c>
      <c r="T83" s="297">
        <v>0.91753325094567884</v>
      </c>
      <c r="U83" s="297">
        <v>0.5834153324601844</v>
      </c>
      <c r="V83" s="297">
        <v>0.71984901595543349</v>
      </c>
      <c r="W83" s="297">
        <v>0.769276994530807</v>
      </c>
      <c r="DA83" s="122" t="s">
        <v>1654</v>
      </c>
    </row>
    <row r="84" spans="1:105" ht="12" customHeight="1" x14ac:dyDescent="0.25">
      <c r="A84" s="59" t="s">
        <v>70</v>
      </c>
      <c r="B84" s="297">
        <v>11.802727506851371</v>
      </c>
      <c r="C84" s="297">
        <v>8.7760158272406432</v>
      </c>
      <c r="D84" s="297">
        <v>12.82280899719119</v>
      </c>
      <c r="E84" s="297">
        <v>11.97166921218794</v>
      </c>
      <c r="F84" s="297">
        <v>11.87798326972336</v>
      </c>
      <c r="G84" s="297">
        <v>13.40370044612169</v>
      </c>
      <c r="H84" s="297">
        <v>11.11396224153077</v>
      </c>
      <c r="I84" s="297">
        <v>10.3269897969439</v>
      </c>
      <c r="J84" s="297">
        <v>8.3459869889421121</v>
      </c>
      <c r="K84" s="297">
        <v>10.039734354700441</v>
      </c>
      <c r="L84" s="297">
        <v>9.5608554339148384</v>
      </c>
      <c r="M84" s="297">
        <v>6.7223885395635028</v>
      </c>
      <c r="N84" s="297">
        <v>5.9491940748706531</v>
      </c>
      <c r="O84" s="297">
        <v>1.587313705711362</v>
      </c>
      <c r="P84" s="297">
        <v>0.85117378074804673</v>
      </c>
      <c r="Q84" s="297">
        <v>1.844351017623729</v>
      </c>
      <c r="R84" s="297">
        <v>1.078458151781537</v>
      </c>
      <c r="S84" s="297">
        <v>1.0345608920498719</v>
      </c>
      <c r="T84" s="297">
        <v>1.1666773730500311</v>
      </c>
      <c r="U84" s="297">
        <v>1.0527073739195949</v>
      </c>
      <c r="V84" s="297">
        <v>1.500963501618912</v>
      </c>
      <c r="W84" s="297">
        <v>1.4845175971989999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7.0738637968218869</v>
      </c>
      <c r="H85" s="297">
        <v>7.1630331322443874</v>
      </c>
      <c r="I85" s="297">
        <v>7.1081696631519966</v>
      </c>
      <c r="J85" s="297">
        <v>7.4539743923549784</v>
      </c>
      <c r="K85" s="297">
        <v>12.32681971678605</v>
      </c>
      <c r="L85" s="297">
        <v>9.0901369438123467</v>
      </c>
      <c r="M85" s="297">
        <v>10.53472143194694</v>
      </c>
      <c r="N85" s="297">
        <v>9.7506088201339391</v>
      </c>
      <c r="O85" s="297">
        <v>3.2944039926506208</v>
      </c>
      <c r="P85" s="297">
        <v>3.1133722619223332</v>
      </c>
      <c r="Q85" s="297">
        <v>3.592893272185008</v>
      </c>
      <c r="R85" s="297">
        <v>2.254092030724109</v>
      </c>
      <c r="S85" s="297">
        <v>1.930416820609002</v>
      </c>
      <c r="T85" s="297">
        <v>2.6882594448343271</v>
      </c>
      <c r="U85" s="297">
        <v>1.9869698988777189</v>
      </c>
      <c r="V85" s="297">
        <v>2.138351021455998</v>
      </c>
      <c r="W85" s="297">
        <v>2.1262291589867921</v>
      </c>
      <c r="DA85" s="122" t="s">
        <v>1656</v>
      </c>
    </row>
    <row r="86" spans="1:105" ht="12" customHeight="1" x14ac:dyDescent="0.25">
      <c r="A86" s="59" t="s">
        <v>162</v>
      </c>
      <c r="B86" s="297">
        <v>4.5541612054540224</v>
      </c>
      <c r="C86" s="297">
        <v>8.6602036038792445</v>
      </c>
      <c r="D86" s="297">
        <v>6.8245081261023932</v>
      </c>
      <c r="E86" s="297">
        <v>6.93157484662109</v>
      </c>
      <c r="F86" s="297">
        <v>5.176655464322458</v>
      </c>
      <c r="G86" s="297">
        <v>2.522916945904726</v>
      </c>
      <c r="H86" s="297">
        <v>2.75973940117479</v>
      </c>
      <c r="I86" s="297">
        <v>3.509375045836816</v>
      </c>
      <c r="J86" s="297">
        <v>3.7321342236162911</v>
      </c>
      <c r="K86" s="297">
        <v>6.1662601442271701</v>
      </c>
      <c r="L86" s="297">
        <v>9.6497716928503081</v>
      </c>
      <c r="M86" s="297">
        <v>15.0884959062671</v>
      </c>
      <c r="N86" s="297">
        <v>13.39392545375056</v>
      </c>
      <c r="O86" s="297">
        <v>3.0446321647170129</v>
      </c>
      <c r="P86" s="297">
        <v>3.308086771909605</v>
      </c>
      <c r="Q86" s="297">
        <v>4.8855763712757296</v>
      </c>
      <c r="R86" s="297">
        <v>2.198514229721233</v>
      </c>
      <c r="S86" s="297">
        <v>1.624047533524045</v>
      </c>
      <c r="T86" s="297">
        <v>3.048515686116394</v>
      </c>
      <c r="U86" s="297">
        <v>2.257737583564273</v>
      </c>
      <c r="V86" s="297">
        <v>3.001120647840628</v>
      </c>
      <c r="W86" s="297">
        <v>3.5210503944650311</v>
      </c>
      <c r="DA86" s="122" t="s">
        <v>1657</v>
      </c>
    </row>
    <row r="87" spans="1:105" ht="12" customHeight="1" x14ac:dyDescent="0.25">
      <c r="A87" s="59" t="s">
        <v>73</v>
      </c>
      <c r="B87" s="297">
        <v>0.52269690201838848</v>
      </c>
      <c r="C87" s="297">
        <v>0.90731260158717231</v>
      </c>
      <c r="D87" s="297">
        <v>0.58212008778525315</v>
      </c>
      <c r="E87" s="297">
        <v>0</v>
      </c>
      <c r="F87" s="297">
        <v>0</v>
      </c>
      <c r="G87" s="297">
        <v>0</v>
      </c>
      <c r="H87" s="297">
        <v>0</v>
      </c>
      <c r="I87" s="297">
        <v>0.1897611432844642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2.5782873327240332</v>
      </c>
      <c r="W87" s="297">
        <v>0</v>
      </c>
      <c r="DA87" s="122" t="s">
        <v>1658</v>
      </c>
    </row>
    <row r="88" spans="1:105" ht="12" customHeight="1" x14ac:dyDescent="0.25">
      <c r="A88" s="60" t="s">
        <v>1532</v>
      </c>
      <c r="B88" s="264">
        <v>5.8479271831340824</v>
      </c>
      <c r="C88" s="264">
        <v>7.7518422364940411</v>
      </c>
      <c r="D88" s="264">
        <v>6.5914488754640974</v>
      </c>
      <c r="E88" s="264">
        <v>6.6551488265408238</v>
      </c>
      <c r="F88" s="264">
        <v>6.5493676389553341</v>
      </c>
      <c r="G88" s="264">
        <v>6.0578849889795841</v>
      </c>
      <c r="H88" s="264">
        <v>5.561319860543354</v>
      </c>
      <c r="I88" s="264">
        <v>6.3024142245090014</v>
      </c>
      <c r="J88" s="264">
        <v>7.2323481414595312</v>
      </c>
      <c r="K88" s="264">
        <v>6.3515259696595656</v>
      </c>
      <c r="L88" s="264">
        <v>7.0331245251195904</v>
      </c>
      <c r="M88" s="264">
        <v>7.6431777466948612</v>
      </c>
      <c r="N88" s="264">
        <v>7.3061657308144321</v>
      </c>
      <c r="O88" s="264">
        <v>3.4087105776070579</v>
      </c>
      <c r="P88" s="264">
        <v>3.3440105553850241</v>
      </c>
      <c r="Q88" s="264">
        <v>4.1890669384614974</v>
      </c>
      <c r="R88" s="264">
        <v>2.425014611425417</v>
      </c>
      <c r="S88" s="264">
        <v>2.100438189262575</v>
      </c>
      <c r="T88" s="264">
        <v>2.717284626746209</v>
      </c>
      <c r="U88" s="264">
        <v>1.9314067366908549</v>
      </c>
      <c r="V88" s="264">
        <v>2.6082293156970748</v>
      </c>
      <c r="W88" s="264">
        <v>2.8553222917378309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9.4746944141325677</v>
      </c>
      <c r="C89" s="263">
        <f t="shared" si="3"/>
        <v>11.312404109977155</v>
      </c>
      <c r="D89" s="263">
        <f t="shared" si="3"/>
        <v>10.564483954103729</v>
      </c>
      <c r="E89" s="263">
        <f t="shared" si="3"/>
        <v>10.294573918779731</v>
      </c>
      <c r="F89" s="263">
        <f t="shared" si="3"/>
        <v>10.207528107277675</v>
      </c>
      <c r="G89" s="263">
        <f t="shared" si="3"/>
        <v>9.8875753514567251</v>
      </c>
      <c r="H89" s="263">
        <f t="shared" si="3"/>
        <v>9.1735298640673015</v>
      </c>
      <c r="I89" s="263">
        <f t="shared" si="3"/>
        <v>9.9659686285956788</v>
      </c>
      <c r="J89" s="263">
        <f t="shared" si="3"/>
        <v>10.889049593244634</v>
      </c>
      <c r="K89" s="263">
        <f t="shared" si="3"/>
        <v>10.480761568352815</v>
      </c>
      <c r="L89" s="263">
        <f t="shared" si="3"/>
        <v>11.521976275323972</v>
      </c>
      <c r="M89" s="263">
        <f t="shared" si="3"/>
        <v>13.185667757445842</v>
      </c>
      <c r="N89" s="263">
        <f t="shared" si="3"/>
        <v>12.41067839512915</v>
      </c>
      <c r="O89" s="263">
        <f t="shared" si="3"/>
        <v>5.0169586506052646</v>
      </c>
      <c r="P89" s="263">
        <f t="shared" si="3"/>
        <v>4.7711990498382182</v>
      </c>
      <c r="Q89" s="263">
        <f t="shared" si="3"/>
        <v>6.3570558324255799</v>
      </c>
      <c r="R89" s="263">
        <f t="shared" si="3"/>
        <v>3.4822457964137201</v>
      </c>
      <c r="S89" s="263">
        <f t="shared" si="3"/>
        <v>2.9756231759782708</v>
      </c>
      <c r="T89" s="263">
        <f t="shared" si="3"/>
        <v>3.975880282828387</v>
      </c>
      <c r="U89" s="263">
        <f t="shared" si="3"/>
        <v>2.7874826806707165</v>
      </c>
      <c r="V89" s="263">
        <f t="shared" si="3"/>
        <v>3.8132466602526991</v>
      </c>
      <c r="W89" s="263">
        <f t="shared" si="3"/>
        <v>3.9999492413529198</v>
      </c>
      <c r="DA89" s="70"/>
    </row>
    <row r="90" spans="1:105" ht="12" customHeight="1" x14ac:dyDescent="0.25">
      <c r="A90" s="60" t="s">
        <v>1535</v>
      </c>
      <c r="B90" s="264">
        <v>4.0074969526361626</v>
      </c>
      <c r="C90" s="264">
        <v>4.0652461221843552</v>
      </c>
      <c r="D90" s="264">
        <v>4.4021718337589872</v>
      </c>
      <c r="E90" s="264">
        <v>4.0727090372739836</v>
      </c>
      <c r="F90" s="264">
        <v>4.0845575214993799</v>
      </c>
      <c r="G90" s="264">
        <v>4.2240894022290663</v>
      </c>
      <c r="H90" s="264">
        <v>3.9742801347234979</v>
      </c>
      <c r="I90" s="264">
        <v>4.0738735373794217</v>
      </c>
      <c r="J90" s="264">
        <v>4.1275639999074896</v>
      </c>
      <c r="K90" s="264">
        <v>4.5427521557012289</v>
      </c>
      <c r="L90" s="264">
        <v>4.9467438303955813</v>
      </c>
      <c r="M90" s="264">
        <v>6.0400996499953088</v>
      </c>
      <c r="N90" s="264">
        <v>5.5801811119236939</v>
      </c>
      <c r="O90" s="264">
        <v>1.8301724213551249</v>
      </c>
      <c r="P90" s="264">
        <v>1.6449005431902419</v>
      </c>
      <c r="Q90" s="264">
        <v>2.440718399557428</v>
      </c>
      <c r="R90" s="264">
        <v>1.2151119364173071</v>
      </c>
      <c r="S90" s="264">
        <v>1.0119341667365229</v>
      </c>
      <c r="T90" s="264">
        <v>1.435504667968504</v>
      </c>
      <c r="U90" s="264">
        <v>0.98182031907232858</v>
      </c>
      <c r="V90" s="264">
        <v>1.374826302539329</v>
      </c>
      <c r="W90" s="264">
        <v>1.330522913650775</v>
      </c>
      <c r="DA90" s="72" t="s">
        <v>1660</v>
      </c>
    </row>
    <row r="91" spans="1:105" ht="12" customHeight="1" x14ac:dyDescent="0.25">
      <c r="A91" s="59" t="s">
        <v>30</v>
      </c>
      <c r="B91" s="232">
        <v>1.7774225332609661</v>
      </c>
      <c r="C91" s="232">
        <v>1.847093099459133</v>
      </c>
      <c r="D91" s="232">
        <v>1.8944816760265131</v>
      </c>
      <c r="E91" s="232">
        <v>1.639684726147639</v>
      </c>
      <c r="F91" s="232">
        <v>1.943739066302951</v>
      </c>
      <c r="G91" s="232">
        <v>2.136934194600737</v>
      </c>
      <c r="H91" s="232">
        <v>2.082917537664819</v>
      </c>
      <c r="I91" s="232">
        <v>2.094414567240257</v>
      </c>
      <c r="J91" s="232">
        <v>2.3896608569813789</v>
      </c>
      <c r="K91" s="232">
        <v>2.215976318976336</v>
      </c>
      <c r="L91" s="232">
        <v>2.356864151620361</v>
      </c>
      <c r="M91" s="232">
        <v>3.200807482475275</v>
      </c>
      <c r="N91" s="232">
        <v>3.0077696010390289</v>
      </c>
      <c r="O91" s="232">
        <v>1.0835026684103091</v>
      </c>
      <c r="P91" s="232">
        <v>0.98651472664822493</v>
      </c>
      <c r="Q91" s="232">
        <v>1.497433403929457</v>
      </c>
      <c r="R91" s="232">
        <v>0.70893258568300066</v>
      </c>
      <c r="S91" s="232">
        <v>0.59089703047560549</v>
      </c>
      <c r="T91" s="232">
        <v>0.80263915729088808</v>
      </c>
      <c r="U91" s="232">
        <v>0.50399886851291142</v>
      </c>
      <c r="V91" s="232">
        <v>0.68418151145903172</v>
      </c>
      <c r="W91" s="232">
        <v>0.64212744073475236</v>
      </c>
      <c r="DA91" s="71" t="s">
        <v>1661</v>
      </c>
    </row>
    <row r="92" spans="1:105" ht="12" customHeight="1" x14ac:dyDescent="0.25">
      <c r="A92" s="59" t="s">
        <v>33</v>
      </c>
      <c r="B92" s="297">
        <v>0.50353204287388897</v>
      </c>
      <c r="C92" s="297">
        <v>0.3863682332987971</v>
      </c>
      <c r="D92" s="297">
        <v>0.4655006573517152</v>
      </c>
      <c r="E92" s="297">
        <v>0.45703254596377058</v>
      </c>
      <c r="F92" s="297">
        <v>0.36735188817908221</v>
      </c>
      <c r="G92" s="297">
        <v>0.35408079243379331</v>
      </c>
      <c r="H92" s="297">
        <v>0.35342053825128339</v>
      </c>
      <c r="I92" s="297">
        <v>0.40160718340098561</v>
      </c>
      <c r="J92" s="297">
        <v>0.33773105509346368</v>
      </c>
      <c r="K92" s="297">
        <v>0.35573703717449479</v>
      </c>
      <c r="L92" s="297">
        <v>0.37073879286610573</v>
      </c>
      <c r="M92" s="297">
        <v>0.3924634448018165</v>
      </c>
      <c r="N92" s="297">
        <v>0.39738196113082402</v>
      </c>
      <c r="O92" s="297">
        <v>0.16787193908823619</v>
      </c>
      <c r="P92" s="297">
        <v>0.15357044808558601</v>
      </c>
      <c r="Q92" s="297">
        <v>0.1973931500747742</v>
      </c>
      <c r="R92" s="297">
        <v>0.1165218445681884</v>
      </c>
      <c r="S92" s="297">
        <v>0.1021575731367233</v>
      </c>
      <c r="T92" s="297">
        <v>0.133350448483054</v>
      </c>
      <c r="U92" s="297">
        <v>9.4512881450009592E-2</v>
      </c>
      <c r="V92" s="297">
        <v>0.11797891904283191</v>
      </c>
      <c r="W92" s="297">
        <v>0.137641015680976</v>
      </c>
      <c r="DA92" s="122" t="s">
        <v>1662</v>
      </c>
    </row>
    <row r="93" spans="1:105" ht="12" customHeight="1" x14ac:dyDescent="0.25">
      <c r="A93" s="59" t="s">
        <v>160</v>
      </c>
      <c r="B93" s="297">
        <v>0.37779092042462692</v>
      </c>
      <c r="C93" s="297">
        <v>0.3559935961253865</v>
      </c>
      <c r="D93" s="297">
        <v>0.41165458388928988</v>
      </c>
      <c r="E93" s="297">
        <v>0.41831273137062952</v>
      </c>
      <c r="F93" s="297">
        <v>0.37614469202858919</v>
      </c>
      <c r="G93" s="297">
        <v>0.27228144392259751</v>
      </c>
      <c r="H93" s="297">
        <v>0.24746651750295609</v>
      </c>
      <c r="I93" s="297">
        <v>0.28478056790010592</v>
      </c>
      <c r="J93" s="297">
        <v>0.26315495592354637</v>
      </c>
      <c r="K93" s="297">
        <v>0.3165407200450851</v>
      </c>
      <c r="L93" s="297">
        <v>0.37486549651286388</v>
      </c>
      <c r="M93" s="297">
        <v>0.33611153916859959</v>
      </c>
      <c r="N93" s="297">
        <v>0.30093926732382492</v>
      </c>
      <c r="O93" s="297">
        <v>0.12864053705818679</v>
      </c>
      <c r="P93" s="297">
        <v>9.1798402858417671E-2</v>
      </c>
      <c r="Q93" s="297">
        <v>0.10489829706787859</v>
      </c>
      <c r="R93" s="297">
        <v>6.9165454189465458E-2</v>
      </c>
      <c r="S93" s="297">
        <v>5.8806206945307589E-2</v>
      </c>
      <c r="T93" s="297">
        <v>8.423421457850537E-2</v>
      </c>
      <c r="U93" s="297">
        <v>5.4236963402507048E-2</v>
      </c>
      <c r="V93" s="297">
        <v>7.4581726042045646E-2</v>
      </c>
      <c r="W93" s="297">
        <v>6.9097642684837077E-2</v>
      </c>
      <c r="DA93" s="122" t="s">
        <v>1663</v>
      </c>
    </row>
    <row r="94" spans="1:105" ht="12" customHeight="1" x14ac:dyDescent="0.25">
      <c r="A94" s="59" t="s">
        <v>70</v>
      </c>
      <c r="B94" s="297">
        <v>0.94852134491842166</v>
      </c>
      <c r="C94" s="297">
        <v>0.70981734320772871</v>
      </c>
      <c r="D94" s="297">
        <v>1.030677869492747</v>
      </c>
      <c r="E94" s="297">
        <v>0.95378194338840727</v>
      </c>
      <c r="F94" s="297">
        <v>0.9463179917298471</v>
      </c>
      <c r="G94" s="297">
        <v>1.211438936107174</v>
      </c>
      <c r="H94" s="297">
        <v>1.014890831312057</v>
      </c>
      <c r="I94" s="297">
        <v>0.94273661113923746</v>
      </c>
      <c r="J94" s="297">
        <v>0.76360700776075863</v>
      </c>
      <c r="K94" s="297">
        <v>0.98974572163433683</v>
      </c>
      <c r="L94" s="297">
        <v>0.87667552248047442</v>
      </c>
      <c r="M94" s="297">
        <v>0.61100918249775815</v>
      </c>
      <c r="N94" s="297">
        <v>0.54133316715933466</v>
      </c>
      <c r="O94" s="297">
        <v>0.14532770128899469</v>
      </c>
      <c r="P94" s="297">
        <v>7.8668965944152167E-2</v>
      </c>
      <c r="Q94" s="297">
        <v>0.16449500599992189</v>
      </c>
      <c r="R94" s="297">
        <v>9.924598454922888E-2</v>
      </c>
      <c r="S94" s="297">
        <v>9.573345188564128E-2</v>
      </c>
      <c r="T94" s="297">
        <v>0.1076576307973819</v>
      </c>
      <c r="U94" s="297">
        <v>9.8367700049275114E-2</v>
      </c>
      <c r="V94" s="297">
        <v>0.15631061457348011</v>
      </c>
      <c r="W94" s="297">
        <v>0.13402726661863229</v>
      </c>
      <c r="DA94" s="122" t="s">
        <v>1664</v>
      </c>
    </row>
    <row r="95" spans="1:105" ht="12" customHeight="1" x14ac:dyDescent="0.25">
      <c r="A95" s="59" t="s">
        <v>162</v>
      </c>
      <c r="B95" s="297">
        <v>0.40023011115825913</v>
      </c>
      <c r="C95" s="297">
        <v>0.76597385009331032</v>
      </c>
      <c r="D95" s="297">
        <v>0.59985704699872266</v>
      </c>
      <c r="E95" s="297">
        <v>0.60389709040353723</v>
      </c>
      <c r="F95" s="297">
        <v>0.45100388325891128</v>
      </c>
      <c r="G95" s="297">
        <v>0.24935403516476359</v>
      </c>
      <c r="H95" s="297">
        <v>0.27558470999238138</v>
      </c>
      <c r="I95" s="297">
        <v>0.35033460769883612</v>
      </c>
      <c r="J95" s="297">
        <v>0.37341012414834202</v>
      </c>
      <c r="K95" s="297">
        <v>0.66475235787097675</v>
      </c>
      <c r="L95" s="297">
        <v>0.96759986691577615</v>
      </c>
      <c r="M95" s="297">
        <v>1.4997080010518591</v>
      </c>
      <c r="N95" s="297">
        <v>1.332757115270681</v>
      </c>
      <c r="O95" s="297">
        <v>0.30482957550939882</v>
      </c>
      <c r="P95" s="297">
        <v>0.33434799965386108</v>
      </c>
      <c r="Q95" s="297">
        <v>0.47649854248539553</v>
      </c>
      <c r="R95" s="297">
        <v>0.22124606742742381</v>
      </c>
      <c r="S95" s="297">
        <v>0.16433990429324549</v>
      </c>
      <c r="T95" s="297">
        <v>0.30762321681867438</v>
      </c>
      <c r="U95" s="297">
        <v>0.23070390565762541</v>
      </c>
      <c r="V95" s="297">
        <v>0.34177353142193989</v>
      </c>
      <c r="W95" s="297">
        <v>0.34762954793157691</v>
      </c>
      <c r="DA95" s="122" t="s">
        <v>1665</v>
      </c>
    </row>
    <row r="96" spans="1:105" ht="12" customHeight="1" x14ac:dyDescent="0.25">
      <c r="A96" s="61" t="s">
        <v>1542</v>
      </c>
      <c r="B96" s="265">
        <v>5.4671974614964043</v>
      </c>
      <c r="C96" s="265">
        <v>7.247157987792801</v>
      </c>
      <c r="D96" s="265">
        <v>6.1623121203447404</v>
      </c>
      <c r="E96" s="265">
        <v>6.2218648815057476</v>
      </c>
      <c r="F96" s="265">
        <v>6.1229705857782939</v>
      </c>
      <c r="G96" s="265">
        <v>5.6634859492276597</v>
      </c>
      <c r="H96" s="265">
        <v>5.199249729343804</v>
      </c>
      <c r="I96" s="265">
        <v>5.8920950912162562</v>
      </c>
      <c r="J96" s="265">
        <v>6.7614855933371443</v>
      </c>
      <c r="K96" s="265">
        <v>5.938009412651585</v>
      </c>
      <c r="L96" s="265">
        <v>6.5752324449283917</v>
      </c>
      <c r="M96" s="265">
        <v>7.1455681074505337</v>
      </c>
      <c r="N96" s="265">
        <v>6.8304972832054549</v>
      </c>
      <c r="O96" s="265">
        <v>3.1867862292501399</v>
      </c>
      <c r="P96" s="265">
        <v>3.1262985066479758</v>
      </c>
      <c r="Q96" s="265">
        <v>3.9163374328681519</v>
      </c>
      <c r="R96" s="265">
        <v>2.267133859996413</v>
      </c>
      <c r="S96" s="265">
        <v>1.9636890092417481</v>
      </c>
      <c r="T96" s="265">
        <v>2.5403756148598831</v>
      </c>
      <c r="U96" s="265">
        <v>1.805662361598388</v>
      </c>
      <c r="V96" s="265">
        <v>2.4384203577133698</v>
      </c>
      <c r="W96" s="265">
        <v>2.6694263277021451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35.572829960240952</v>
      </c>
      <c r="C99" s="225">
        <v>35.174737690254346</v>
      </c>
      <c r="D99" s="225">
        <v>31.64208352829948</v>
      </c>
      <c r="E99" s="225">
        <v>28.39794208673506</v>
      </c>
      <c r="F99" s="225">
        <v>29.659669543667071</v>
      </c>
      <c r="G99" s="225">
        <v>27.548167617418969</v>
      </c>
      <c r="H99" s="225">
        <v>30.7896114149701</v>
      </c>
      <c r="I99" s="225">
        <v>30.11629465740867</v>
      </c>
      <c r="J99" s="225">
        <v>27.08814828745238</v>
      </c>
      <c r="K99" s="225">
        <v>23.342835616606092</v>
      </c>
      <c r="L99" s="225">
        <v>27.08537915061688</v>
      </c>
      <c r="M99" s="225">
        <v>28.14317805168626</v>
      </c>
      <c r="N99" s="225">
        <v>27.037279593061228</v>
      </c>
      <c r="O99" s="225">
        <v>30.59177206729786</v>
      </c>
      <c r="P99" s="225">
        <v>28.992265837677181</v>
      </c>
      <c r="Q99" s="225">
        <v>28.93208694461871</v>
      </c>
      <c r="R99" s="225">
        <v>36.739441785218723</v>
      </c>
      <c r="S99" s="225">
        <v>37.484762593809307</v>
      </c>
      <c r="T99" s="225">
        <v>38.307420966940398</v>
      </c>
      <c r="U99" s="225">
        <v>38.673283273859333</v>
      </c>
      <c r="V99" s="225">
        <v>34.214389605015697</v>
      </c>
      <c r="W99" s="225">
        <v>32.968919740238597</v>
      </c>
      <c r="DA99" s="89" t="s">
        <v>1667</v>
      </c>
    </row>
    <row r="100" spans="1:105" ht="12" customHeight="1" x14ac:dyDescent="0.25">
      <c r="A100" s="55" t="s">
        <v>92</v>
      </c>
      <c r="B100" s="261">
        <v>0.30220270224803508</v>
      </c>
      <c r="C100" s="261">
        <v>0.2906274264819288</v>
      </c>
      <c r="D100" s="261">
        <v>0.26769322006556279</v>
      </c>
      <c r="E100" s="261">
        <v>0.23789102509163651</v>
      </c>
      <c r="F100" s="261">
        <v>0.25053118601898522</v>
      </c>
      <c r="G100" s="261">
        <v>0.23646158314747939</v>
      </c>
      <c r="H100" s="261">
        <v>0.2646550427984693</v>
      </c>
      <c r="I100" s="261">
        <v>0.25593829976506399</v>
      </c>
      <c r="J100" s="261">
        <v>0.22818944839112401</v>
      </c>
      <c r="K100" s="261">
        <v>0.19924280018079249</v>
      </c>
      <c r="L100" s="261">
        <v>0.22981578470873171</v>
      </c>
      <c r="M100" s="261">
        <v>0.2405758705455262</v>
      </c>
      <c r="N100" s="261">
        <v>0.2306571517971083</v>
      </c>
      <c r="O100" s="261">
        <v>0.25462154133951398</v>
      </c>
      <c r="P100" s="261">
        <v>0.23889334221610881</v>
      </c>
      <c r="Q100" s="261">
        <v>0.24252219312491821</v>
      </c>
      <c r="R100" s="261">
        <v>0.30063697179056842</v>
      </c>
      <c r="S100" s="261">
        <v>0.30898472159448498</v>
      </c>
      <c r="T100" s="261">
        <v>0.31709461013093571</v>
      </c>
      <c r="U100" s="261">
        <v>0.31820250067255862</v>
      </c>
      <c r="V100" s="261">
        <v>0.28216823144989989</v>
      </c>
      <c r="W100" s="261">
        <v>0.26844602275942242</v>
      </c>
      <c r="DA100" s="67" t="s">
        <v>1668</v>
      </c>
    </row>
    <row r="101" spans="1:105" ht="12" customHeight="1" x14ac:dyDescent="0.25">
      <c r="A101" s="202" t="s">
        <v>93</v>
      </c>
      <c r="B101" s="226">
        <v>8.7946325333433537E-2</v>
      </c>
      <c r="C101" s="226">
        <v>8.4577715586474103E-2</v>
      </c>
      <c r="D101" s="226">
        <v>7.7903456343410213E-2</v>
      </c>
      <c r="E101" s="226">
        <v>6.9230491094157937E-2</v>
      </c>
      <c r="F101" s="226">
        <v>7.2909001236238516E-2</v>
      </c>
      <c r="G101" s="226">
        <v>6.8814498234627139E-2</v>
      </c>
      <c r="H101" s="226">
        <v>7.7019293083568988E-2</v>
      </c>
      <c r="I101" s="226">
        <v>7.4482566863183955E-2</v>
      </c>
      <c r="J101" s="226">
        <v>6.6407160877705262E-2</v>
      </c>
      <c r="K101" s="226">
        <v>5.7983174851502152E-2</v>
      </c>
      <c r="L101" s="226">
        <v>6.6880453478419741E-2</v>
      </c>
      <c r="M101" s="226">
        <v>7.0011828554085651E-2</v>
      </c>
      <c r="N101" s="226">
        <v>6.7125306165469703E-2</v>
      </c>
      <c r="O101" s="226">
        <v>7.4099366898334157E-2</v>
      </c>
      <c r="P101" s="226">
        <v>6.9522183085197004E-2</v>
      </c>
      <c r="Q101" s="226">
        <v>7.0578242810138664E-2</v>
      </c>
      <c r="R101" s="226">
        <v>8.8387399251984078E-2</v>
      </c>
      <c r="S101" s="226">
        <v>8.9920012780380892E-2</v>
      </c>
      <c r="T101" s="226">
        <v>9.2280133620925797E-2</v>
      </c>
      <c r="U101" s="226">
        <v>9.2602549341508716E-2</v>
      </c>
      <c r="V101" s="226">
        <v>8.2115940384559591E-2</v>
      </c>
      <c r="W101" s="226">
        <v>7.8122535226999149E-2</v>
      </c>
      <c r="DA101" s="174" t="s">
        <v>1669</v>
      </c>
    </row>
    <row r="102" spans="1:105" ht="12" customHeight="1" x14ac:dyDescent="0.25">
      <c r="A102" s="202" t="s">
        <v>94</v>
      </c>
      <c r="B102" s="226">
        <v>1.0975913668976021</v>
      </c>
      <c r="C102" s="226">
        <v>1.2545616315547681</v>
      </c>
      <c r="D102" s="226">
        <v>0.99107698319566861</v>
      </c>
      <c r="E102" s="226">
        <v>0.93390591127786893</v>
      </c>
      <c r="F102" s="226">
        <v>0.96478217470242178</v>
      </c>
      <c r="G102" s="226">
        <v>0.84058821588357424</v>
      </c>
      <c r="H102" s="226">
        <v>0.92633087834284922</v>
      </c>
      <c r="I102" s="226">
        <v>0.95966136090291365</v>
      </c>
      <c r="J102" s="226">
        <v>0.92328320792499319</v>
      </c>
      <c r="K102" s="226">
        <v>0.70251752596582384</v>
      </c>
      <c r="L102" s="226">
        <v>0.82360624724119524</v>
      </c>
      <c r="M102" s="226">
        <v>0.79868412517988907</v>
      </c>
      <c r="N102" s="226">
        <v>0.78323776407059054</v>
      </c>
      <c r="O102" s="226">
        <v>1.077412600434134</v>
      </c>
      <c r="P102" s="226">
        <v>1.067018074077811</v>
      </c>
      <c r="Q102" s="226">
        <v>0.97650577929657756</v>
      </c>
      <c r="R102" s="226">
        <v>1.323807562051363</v>
      </c>
      <c r="S102" s="226">
        <v>1.393006257134134</v>
      </c>
      <c r="T102" s="226">
        <v>1.3609586220242349</v>
      </c>
      <c r="U102" s="226">
        <v>1.4009674523193461</v>
      </c>
      <c r="V102" s="226">
        <v>1.2169385711629821</v>
      </c>
      <c r="W102" s="226">
        <v>1.2462531721900929</v>
      </c>
      <c r="DA102" s="174" t="s">
        <v>1670</v>
      </c>
    </row>
    <row r="103" spans="1:105" ht="12" customHeight="1" x14ac:dyDescent="0.25">
      <c r="A103" s="202" t="s">
        <v>95</v>
      </c>
      <c r="B103" s="226">
        <v>0.26872661520613911</v>
      </c>
      <c r="C103" s="226">
        <v>0.25843357462918759</v>
      </c>
      <c r="D103" s="226">
        <v>0.2380398732596658</v>
      </c>
      <c r="E103" s="226">
        <v>0.2115389752813166</v>
      </c>
      <c r="F103" s="226">
        <v>0.22277893983623101</v>
      </c>
      <c r="G103" s="226">
        <v>0.21026787779466419</v>
      </c>
      <c r="H103" s="226">
        <v>0.23533824588403701</v>
      </c>
      <c r="I103" s="226">
        <v>0.22758708802355529</v>
      </c>
      <c r="J103" s="226">
        <v>0.20291207734328401</v>
      </c>
      <c r="K103" s="226">
        <v>0.17717195411718251</v>
      </c>
      <c r="L103" s="226">
        <v>0.20435825850105149</v>
      </c>
      <c r="M103" s="226">
        <v>0.2139264106874473</v>
      </c>
      <c r="N103" s="226">
        <v>0.20510642431202319</v>
      </c>
      <c r="O103" s="226">
        <v>0.22641619169433649</v>
      </c>
      <c r="P103" s="226">
        <v>0.2124302621103851</v>
      </c>
      <c r="Q103" s="226">
        <v>0.2156571320707063</v>
      </c>
      <c r="R103" s="226">
        <v>0.27007434975602979</v>
      </c>
      <c r="S103" s="226">
        <v>0.27475736572450538</v>
      </c>
      <c r="T103" s="226">
        <v>0.28196889255695162</v>
      </c>
      <c r="U103" s="226">
        <v>0.28295405805366802</v>
      </c>
      <c r="V103" s="226">
        <v>0.25091143524586762</v>
      </c>
      <c r="W103" s="226">
        <v>0.2387092852746282</v>
      </c>
      <c r="DA103" s="174" t="s">
        <v>1671</v>
      </c>
    </row>
    <row r="104" spans="1:105" ht="12" customHeight="1" x14ac:dyDescent="0.25">
      <c r="A104" s="56" t="s">
        <v>96</v>
      </c>
      <c r="B104" s="262">
        <v>0.54314827652317565</v>
      </c>
      <c r="C104" s="262">
        <v>0.59369508773490143</v>
      </c>
      <c r="D104" s="262">
        <v>0.47994971644236117</v>
      </c>
      <c r="E104" s="262">
        <v>0.44575146485368472</v>
      </c>
      <c r="F104" s="262">
        <v>0.47448204179440961</v>
      </c>
      <c r="G104" s="262">
        <v>0.44289467229471319</v>
      </c>
      <c r="H104" s="262">
        <v>0.48567200351742329</v>
      </c>
      <c r="I104" s="262">
        <v>0.49395605506218382</v>
      </c>
      <c r="J104" s="262">
        <v>0.47681801088231829</v>
      </c>
      <c r="K104" s="262">
        <v>0.35289040414609052</v>
      </c>
      <c r="L104" s="262">
        <v>0.39970223102672309</v>
      </c>
      <c r="M104" s="262">
        <v>0.39003357088642132</v>
      </c>
      <c r="N104" s="262">
        <v>0.38138531523764441</v>
      </c>
      <c r="O104" s="262">
        <v>0.52681598853967593</v>
      </c>
      <c r="P104" s="262">
        <v>0.51700474384695116</v>
      </c>
      <c r="Q104" s="262">
        <v>0.47595092701584168</v>
      </c>
      <c r="R104" s="262">
        <v>0.65644299621253954</v>
      </c>
      <c r="S104" s="262">
        <v>0.68924178671410885</v>
      </c>
      <c r="T104" s="262">
        <v>0.65056683038332741</v>
      </c>
      <c r="U104" s="262">
        <v>0.66640985711838263</v>
      </c>
      <c r="V104" s="262">
        <v>0.58330979264611127</v>
      </c>
      <c r="W104" s="262">
        <v>0.58790297761623822</v>
      </c>
      <c r="DA104" s="68" t="s">
        <v>1672</v>
      </c>
    </row>
    <row r="105" spans="1:105" ht="12" customHeight="1" x14ac:dyDescent="0.25">
      <c r="A105" s="37" t="s">
        <v>160</v>
      </c>
      <c r="B105" s="228">
        <v>5.20756172365184E-2</v>
      </c>
      <c r="C105" s="228">
        <v>2.560603044129026E-2</v>
      </c>
      <c r="D105" s="228">
        <v>4.1338208429163109E-2</v>
      </c>
      <c r="E105" s="228">
        <v>3.3466724352183348E-2</v>
      </c>
      <c r="F105" s="228">
        <v>3.5592461427882742E-2</v>
      </c>
      <c r="G105" s="228">
        <v>3.0930520659482749E-2</v>
      </c>
      <c r="H105" s="228">
        <v>3.4462362159348482E-2</v>
      </c>
      <c r="I105" s="228">
        <v>2.967586010875008E-2</v>
      </c>
      <c r="J105" s="228">
        <v>1.9337924972052889E-2</v>
      </c>
      <c r="K105" s="228">
        <v>2.3656689314478511E-2</v>
      </c>
      <c r="L105" s="228">
        <v>2.715126330456796E-2</v>
      </c>
      <c r="M105" s="228">
        <v>2.340374820970377E-2</v>
      </c>
      <c r="N105" s="228">
        <v>2.1285769271716919E-2</v>
      </c>
      <c r="O105" s="228">
        <v>1.9144629662514661E-2</v>
      </c>
      <c r="P105" s="228">
        <v>1.1815846089838459E-2</v>
      </c>
      <c r="Q105" s="228">
        <v>1.320069455073263E-2</v>
      </c>
      <c r="R105" s="228">
        <v>1.625941638178172E-2</v>
      </c>
      <c r="S105" s="228">
        <v>1.6258830507311368E-2</v>
      </c>
      <c r="T105" s="228">
        <v>1.86901372726372E-2</v>
      </c>
      <c r="U105" s="228">
        <v>1.5840507284669299E-2</v>
      </c>
      <c r="V105" s="228">
        <v>1.357567343892351E-2</v>
      </c>
      <c r="W105" s="228">
        <v>1.038146062113845E-2</v>
      </c>
      <c r="DA105" s="69" t="s">
        <v>1673</v>
      </c>
    </row>
    <row r="106" spans="1:105" ht="12" customHeight="1" x14ac:dyDescent="0.25">
      <c r="A106" s="37" t="s">
        <v>162</v>
      </c>
      <c r="B106" s="228">
        <v>5.652211789875073E-2</v>
      </c>
      <c r="C106" s="228">
        <v>5.6446857921183632E-2</v>
      </c>
      <c r="D106" s="228">
        <v>6.1715210861339402E-2</v>
      </c>
      <c r="E106" s="228">
        <v>4.9499500711230077E-2</v>
      </c>
      <c r="F106" s="228">
        <v>4.3722916526599327E-2</v>
      </c>
      <c r="G106" s="228">
        <v>2.9020931174570549E-2</v>
      </c>
      <c r="H106" s="228">
        <v>3.931963437319367E-2</v>
      </c>
      <c r="I106" s="228">
        <v>3.7402597314483692E-2</v>
      </c>
      <c r="J106" s="228">
        <v>2.8113192298561841E-2</v>
      </c>
      <c r="K106" s="228">
        <v>5.089909070226014E-2</v>
      </c>
      <c r="L106" s="228">
        <v>7.1801931921676235E-2</v>
      </c>
      <c r="M106" s="228">
        <v>0.106987849958254</v>
      </c>
      <c r="N106" s="228">
        <v>9.6580012627654921E-2</v>
      </c>
      <c r="O106" s="228">
        <v>4.6478487145903608E-2</v>
      </c>
      <c r="P106" s="228">
        <v>4.409143020453675E-2</v>
      </c>
      <c r="Q106" s="228">
        <v>6.1434973862705258E-2</v>
      </c>
      <c r="R106" s="228">
        <v>5.3286480520448903E-2</v>
      </c>
      <c r="S106" s="228">
        <v>4.6551633239665331E-2</v>
      </c>
      <c r="T106" s="228">
        <v>6.9930853164813997E-2</v>
      </c>
      <c r="U106" s="228">
        <v>6.9032630578805432E-2</v>
      </c>
      <c r="V106" s="228">
        <v>6.3737222690151682E-2</v>
      </c>
      <c r="W106" s="228">
        <v>5.3510335051123292E-2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0.4345505413879065</v>
      </c>
      <c r="C109" s="228">
        <v>0.5116421993724275</v>
      </c>
      <c r="D109" s="228">
        <v>0.37689629715185857</v>
      </c>
      <c r="E109" s="228">
        <v>0.36278523979027122</v>
      </c>
      <c r="F109" s="228">
        <v>0.39516666383992749</v>
      </c>
      <c r="G109" s="228">
        <v>0.38294322046065993</v>
      </c>
      <c r="H109" s="228">
        <v>0.41189000698488121</v>
      </c>
      <c r="I109" s="228">
        <v>0.42687759763895011</v>
      </c>
      <c r="J109" s="228">
        <v>0.42936689361170349</v>
      </c>
      <c r="K109" s="228">
        <v>0.27833462412935178</v>
      </c>
      <c r="L109" s="228">
        <v>0.30074903580047901</v>
      </c>
      <c r="M109" s="228">
        <v>0.25964197271846351</v>
      </c>
      <c r="N109" s="228">
        <v>0.26351953333827249</v>
      </c>
      <c r="O109" s="228">
        <v>0.46119287173125761</v>
      </c>
      <c r="P109" s="228">
        <v>0.46109746755257602</v>
      </c>
      <c r="Q109" s="228">
        <v>0.4013152586024038</v>
      </c>
      <c r="R109" s="228">
        <v>0.58689709931030898</v>
      </c>
      <c r="S109" s="228">
        <v>0.62643132296713211</v>
      </c>
      <c r="T109" s="228">
        <v>0.56194583994587621</v>
      </c>
      <c r="U109" s="228">
        <v>0.58153671925490791</v>
      </c>
      <c r="V109" s="228">
        <v>0.50599689651703605</v>
      </c>
      <c r="W109" s="228">
        <v>0.52401118194397645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23.130600604409004</v>
      </c>
      <c r="C110" s="263">
        <f t="shared" si="4"/>
        <v>21.522249726576888</v>
      </c>
      <c r="D110" s="263">
        <f t="shared" si="4"/>
        <v>20.465240298417505</v>
      </c>
      <c r="E110" s="263">
        <f t="shared" si="4"/>
        <v>18.01296677316499</v>
      </c>
      <c r="F110" s="263">
        <f t="shared" si="4"/>
        <v>18.883326909297868</v>
      </c>
      <c r="G110" s="263">
        <f t="shared" si="4"/>
        <v>17.960314339461906</v>
      </c>
      <c r="H110" s="263">
        <f t="shared" si="4"/>
        <v>20.183650590357498</v>
      </c>
      <c r="I110" s="263">
        <f t="shared" si="4"/>
        <v>19.314773079603842</v>
      </c>
      <c r="J110" s="263">
        <f t="shared" si="4"/>
        <v>16.880164999351464</v>
      </c>
      <c r="K110" s="263">
        <f t="shared" si="4"/>
        <v>15.317175688131938</v>
      </c>
      <c r="L110" s="263">
        <f t="shared" si="4"/>
        <v>17.719090416358199</v>
      </c>
      <c r="M110" s="263">
        <f t="shared" si="4"/>
        <v>18.873923809387016</v>
      </c>
      <c r="N110" s="263">
        <f t="shared" si="4"/>
        <v>18.003330336891221</v>
      </c>
      <c r="O110" s="263">
        <f t="shared" si="4"/>
        <v>18.810975635296781</v>
      </c>
      <c r="P110" s="263">
        <f t="shared" si="4"/>
        <v>17.459361846469193</v>
      </c>
      <c r="Q110" s="263">
        <f t="shared" si="4"/>
        <v>18.13705361671326</v>
      </c>
      <c r="R110" s="263">
        <f t="shared" si="4"/>
        <v>22.231305525660613</v>
      </c>
      <c r="S110" s="263">
        <f t="shared" si="4"/>
        <v>22.449948671187254</v>
      </c>
      <c r="T110" s="263">
        <f t="shared" si="4"/>
        <v>23.475594059844525</v>
      </c>
      <c r="U110" s="263">
        <f t="shared" si="4"/>
        <v>23.485123609669316</v>
      </c>
      <c r="V110" s="263">
        <f t="shared" si="4"/>
        <v>20.956499665789845</v>
      </c>
      <c r="W110" s="263">
        <f t="shared" si="4"/>
        <v>19.605373495709969</v>
      </c>
      <c r="DA110" s="70"/>
    </row>
    <row r="111" spans="1:105" ht="12" customHeight="1" x14ac:dyDescent="0.25">
      <c r="A111" s="60" t="s">
        <v>1556</v>
      </c>
      <c r="B111" s="264">
        <v>18.323507016173011</v>
      </c>
      <c r="C111" s="264">
        <v>16.02767737754305</v>
      </c>
      <c r="D111" s="264">
        <v>16.124645105113071</v>
      </c>
      <c r="E111" s="264">
        <v>13.92276230043031</v>
      </c>
      <c r="F111" s="264">
        <v>14.657894434218029</v>
      </c>
      <c r="G111" s="264">
        <v>14.27881105437125</v>
      </c>
      <c r="H111" s="264">
        <v>16.126622300809771</v>
      </c>
      <c r="I111" s="264">
        <v>15.11176810525385</v>
      </c>
      <c r="J111" s="264">
        <v>12.83648451606987</v>
      </c>
      <c r="K111" s="264">
        <v>12.240377166803199</v>
      </c>
      <c r="L111" s="264">
        <v>14.11196263661353</v>
      </c>
      <c r="M111" s="264">
        <v>15.37594682727004</v>
      </c>
      <c r="N111" s="264">
        <v>14.57300339803211</v>
      </c>
      <c r="O111" s="264">
        <v>14.092258488248749</v>
      </c>
      <c r="P111" s="264">
        <v>12.78616934776225</v>
      </c>
      <c r="Q111" s="264">
        <v>13.860275562417661</v>
      </c>
      <c r="R111" s="264">
        <v>16.36107525137183</v>
      </c>
      <c r="S111" s="264">
        <v>16.34903384168236</v>
      </c>
      <c r="T111" s="264">
        <v>17.51503746009719</v>
      </c>
      <c r="U111" s="264">
        <v>17.3493413317827</v>
      </c>
      <c r="V111" s="264">
        <v>15.626704097836541</v>
      </c>
      <c r="W111" s="264">
        <v>14.147189499340509</v>
      </c>
      <c r="DA111" s="72" t="s">
        <v>1678</v>
      </c>
    </row>
    <row r="112" spans="1:105" ht="12" customHeight="1" x14ac:dyDescent="0.25">
      <c r="A112" s="59" t="s">
        <v>30</v>
      </c>
      <c r="B112" s="232">
        <v>8.1269217778163068</v>
      </c>
      <c r="C112" s="232">
        <v>7.2823665270504554</v>
      </c>
      <c r="D112" s="232">
        <v>6.9392667614209671</v>
      </c>
      <c r="E112" s="232">
        <v>5.6053453563380531</v>
      </c>
      <c r="F112" s="232">
        <v>6.9753264317050201</v>
      </c>
      <c r="G112" s="232">
        <v>7.2235401988005243</v>
      </c>
      <c r="H112" s="232">
        <v>8.4519518692635494</v>
      </c>
      <c r="I112" s="232">
        <v>7.769094196468326</v>
      </c>
      <c r="J112" s="232">
        <v>7.43170659255368</v>
      </c>
      <c r="K112" s="232">
        <v>5.9709147686899424</v>
      </c>
      <c r="L112" s="232">
        <v>6.7236105178667929</v>
      </c>
      <c r="M112" s="232">
        <v>8.1481181614124765</v>
      </c>
      <c r="N112" s="232">
        <v>7.8549845851381139</v>
      </c>
      <c r="O112" s="232">
        <v>8.3429296047634871</v>
      </c>
      <c r="P112" s="232">
        <v>7.6683933330835714</v>
      </c>
      <c r="Q112" s="232">
        <v>8.5035781344520505</v>
      </c>
      <c r="R112" s="232">
        <v>9.5455398263207876</v>
      </c>
      <c r="S112" s="232">
        <v>9.5466640674369234</v>
      </c>
      <c r="T112" s="232">
        <v>9.7932491761142728</v>
      </c>
      <c r="U112" s="232">
        <v>8.9059558361193556</v>
      </c>
      <c r="V112" s="232">
        <v>7.7766202239755291</v>
      </c>
      <c r="W112" s="232">
        <v>6.8276152883943917</v>
      </c>
      <c r="DA112" s="71" t="s">
        <v>1679</v>
      </c>
    </row>
    <row r="113" spans="1:105" ht="12" customHeight="1" x14ac:dyDescent="0.25">
      <c r="A113" s="59" t="s">
        <v>33</v>
      </c>
      <c r="B113" s="297">
        <v>2.302303165670128</v>
      </c>
      <c r="C113" s="297">
        <v>1.5232990097330139</v>
      </c>
      <c r="D113" s="297">
        <v>1.7050749446969891</v>
      </c>
      <c r="E113" s="297">
        <v>1.5623889265787481</v>
      </c>
      <c r="F113" s="297">
        <v>1.3182836008055641</v>
      </c>
      <c r="G113" s="297">
        <v>1.196909499708076</v>
      </c>
      <c r="H113" s="297">
        <v>1.434091040520945</v>
      </c>
      <c r="I113" s="297">
        <v>1.489735645761801</v>
      </c>
      <c r="J113" s="297">
        <v>1.050323982717253</v>
      </c>
      <c r="K113" s="297">
        <v>0.95852808121000355</v>
      </c>
      <c r="L113" s="297">
        <v>1.0576355219209539</v>
      </c>
      <c r="M113" s="297">
        <v>0.99907243399943679</v>
      </c>
      <c r="N113" s="297">
        <v>1.0377886584186109</v>
      </c>
      <c r="O113" s="297">
        <v>1.2926075876519481</v>
      </c>
      <c r="P113" s="297">
        <v>1.1937364627685789</v>
      </c>
      <c r="Q113" s="297">
        <v>1.120950067269594</v>
      </c>
      <c r="R113" s="297">
        <v>1.56892761092428</v>
      </c>
      <c r="S113" s="297">
        <v>1.650480510785336</v>
      </c>
      <c r="T113" s="297">
        <v>1.6270501605590719</v>
      </c>
      <c r="U113" s="297">
        <v>1.6700980909376899</v>
      </c>
      <c r="V113" s="297">
        <v>1.340985151549505</v>
      </c>
      <c r="W113" s="297">
        <v>1.4635099566812579</v>
      </c>
      <c r="DA113" s="122" t="s">
        <v>1680</v>
      </c>
    </row>
    <row r="114" spans="1:105" ht="12" customHeight="1" x14ac:dyDescent="0.25">
      <c r="A114" s="59" t="s">
        <v>160</v>
      </c>
      <c r="B114" s="297">
        <v>1.727376131002037</v>
      </c>
      <c r="C114" s="297">
        <v>1.4035436811641839</v>
      </c>
      <c r="D114" s="297">
        <v>1.507843019712348</v>
      </c>
      <c r="E114" s="297">
        <v>1.430023277581179</v>
      </c>
      <c r="F114" s="297">
        <v>1.349837567160175</v>
      </c>
      <c r="G114" s="297">
        <v>0.92040080622595655</v>
      </c>
      <c r="H114" s="297">
        <v>1.0041564571654329</v>
      </c>
      <c r="I114" s="297">
        <v>1.0563749373912119</v>
      </c>
      <c r="J114" s="297">
        <v>0.8183966419697829</v>
      </c>
      <c r="K114" s="297">
        <v>0.85291419588908102</v>
      </c>
      <c r="L114" s="297">
        <v>1.0694080918522271</v>
      </c>
      <c r="M114" s="297">
        <v>0.85562051187223287</v>
      </c>
      <c r="N114" s="297">
        <v>0.78592233430207059</v>
      </c>
      <c r="O114" s="297">
        <v>0.99052727444599042</v>
      </c>
      <c r="P114" s="297">
        <v>0.7135689325783634</v>
      </c>
      <c r="Q114" s="297">
        <v>0.59569317937406641</v>
      </c>
      <c r="R114" s="297">
        <v>0.93128967535754836</v>
      </c>
      <c r="S114" s="297">
        <v>0.95008618055697669</v>
      </c>
      <c r="T114" s="297">
        <v>1.027767764665156</v>
      </c>
      <c r="U114" s="297">
        <v>0.95839897850003808</v>
      </c>
      <c r="V114" s="297">
        <v>0.84771913500077745</v>
      </c>
      <c r="W114" s="297">
        <v>0.73470169885152858</v>
      </c>
      <c r="DA114" s="122" t="s">
        <v>1681</v>
      </c>
    </row>
    <row r="115" spans="1:105" ht="12" customHeight="1" x14ac:dyDescent="0.25">
      <c r="A115" s="59" t="s">
        <v>70</v>
      </c>
      <c r="B115" s="297">
        <v>4.3369309381931531</v>
      </c>
      <c r="C115" s="297">
        <v>2.79853249519988</v>
      </c>
      <c r="D115" s="297">
        <v>3.775253554578641</v>
      </c>
      <c r="E115" s="297">
        <v>3.2605519232298481</v>
      </c>
      <c r="F115" s="297">
        <v>3.3959686333136698</v>
      </c>
      <c r="G115" s="297">
        <v>4.0950619235129597</v>
      </c>
      <c r="H115" s="297">
        <v>4.1181699725007119</v>
      </c>
      <c r="I115" s="297">
        <v>3.4970199543879912</v>
      </c>
      <c r="J115" s="297">
        <v>2.3747734818171491</v>
      </c>
      <c r="K115" s="297">
        <v>2.666854918956945</v>
      </c>
      <c r="L115" s="297">
        <v>2.5009607616347429</v>
      </c>
      <c r="M115" s="297">
        <v>1.5554122026888351</v>
      </c>
      <c r="N115" s="297">
        <v>1.4137265307793729</v>
      </c>
      <c r="O115" s="297">
        <v>1.119017808470256</v>
      </c>
      <c r="P115" s="297">
        <v>0.61151096650767889</v>
      </c>
      <c r="Q115" s="297">
        <v>0.93412911223756279</v>
      </c>
      <c r="R115" s="297">
        <v>1.336313941902358</v>
      </c>
      <c r="S115" s="297">
        <v>1.546690976654153</v>
      </c>
      <c r="T115" s="297">
        <v>1.3135641272068841</v>
      </c>
      <c r="U115" s="297">
        <v>1.738214998228784</v>
      </c>
      <c r="V115" s="297">
        <v>1.776675145637806</v>
      </c>
      <c r="W115" s="297">
        <v>1.4250856708132591</v>
      </c>
      <c r="DA115" s="122" t="s">
        <v>1682</v>
      </c>
    </row>
    <row r="116" spans="1:105" ht="12" customHeight="1" x14ac:dyDescent="0.25">
      <c r="A116" s="59" t="s">
        <v>162</v>
      </c>
      <c r="B116" s="297">
        <v>1.8299750034913811</v>
      </c>
      <c r="C116" s="297">
        <v>3.019935664395514</v>
      </c>
      <c r="D116" s="297">
        <v>2.1972068247041281</v>
      </c>
      <c r="E116" s="297">
        <v>2.06445281670248</v>
      </c>
      <c r="F116" s="297">
        <v>1.618478201233607</v>
      </c>
      <c r="G116" s="297">
        <v>0.84289862612373379</v>
      </c>
      <c r="H116" s="297">
        <v>1.118252961359135</v>
      </c>
      <c r="I116" s="297">
        <v>1.2995433712445199</v>
      </c>
      <c r="J116" s="297">
        <v>1.1612838170120079</v>
      </c>
      <c r="K116" s="297">
        <v>1.7911652020572271</v>
      </c>
      <c r="L116" s="297">
        <v>2.7603477433388171</v>
      </c>
      <c r="M116" s="297">
        <v>3.8177235172970598</v>
      </c>
      <c r="N116" s="297">
        <v>3.4805812893939452</v>
      </c>
      <c r="O116" s="297">
        <v>2.3471762129170699</v>
      </c>
      <c r="P116" s="297">
        <v>2.5989596528240622</v>
      </c>
      <c r="Q116" s="297">
        <v>2.7059250690843841</v>
      </c>
      <c r="R116" s="297">
        <v>2.9790041968668528</v>
      </c>
      <c r="S116" s="297">
        <v>2.6551121062489762</v>
      </c>
      <c r="T116" s="297">
        <v>3.7534062315518009</v>
      </c>
      <c r="U116" s="297">
        <v>4.0766734279968384</v>
      </c>
      <c r="V116" s="297">
        <v>3.8847044416729251</v>
      </c>
      <c r="W116" s="297">
        <v>3.6962768846000702</v>
      </c>
      <c r="DA116" s="122" t="s">
        <v>1683</v>
      </c>
    </row>
    <row r="117" spans="1:105" ht="12" customHeight="1" x14ac:dyDescent="0.25">
      <c r="A117" s="60" t="s">
        <v>1563</v>
      </c>
      <c r="B117" s="264">
        <v>4.8070935882359951</v>
      </c>
      <c r="C117" s="264">
        <v>5.494572349033839</v>
      </c>
      <c r="D117" s="264">
        <v>4.3405951933044351</v>
      </c>
      <c r="E117" s="264">
        <v>4.0902044727346798</v>
      </c>
      <c r="F117" s="264">
        <v>4.2254324750798382</v>
      </c>
      <c r="G117" s="264">
        <v>3.6815032850906571</v>
      </c>
      <c r="H117" s="264">
        <v>4.0570282895477279</v>
      </c>
      <c r="I117" s="264">
        <v>4.2030049743499918</v>
      </c>
      <c r="J117" s="264">
        <v>4.0436804832815927</v>
      </c>
      <c r="K117" s="264">
        <v>3.076798521328739</v>
      </c>
      <c r="L117" s="264">
        <v>3.607127779744669</v>
      </c>
      <c r="M117" s="264">
        <v>3.4979769821169771</v>
      </c>
      <c r="N117" s="264">
        <v>3.43032693885911</v>
      </c>
      <c r="O117" s="264">
        <v>4.7187171470480322</v>
      </c>
      <c r="P117" s="264">
        <v>4.6731924987069418</v>
      </c>
      <c r="Q117" s="264">
        <v>4.2767780542956002</v>
      </c>
      <c r="R117" s="264">
        <v>5.870230274288784</v>
      </c>
      <c r="S117" s="264">
        <v>6.1009148295048936</v>
      </c>
      <c r="T117" s="264">
        <v>5.960556599747334</v>
      </c>
      <c r="U117" s="264">
        <v>6.1357822778866167</v>
      </c>
      <c r="V117" s="264">
        <v>5.3297955679533038</v>
      </c>
      <c r="W117" s="264">
        <v>5.4581839963694607</v>
      </c>
      <c r="DA117" s="72" t="s">
        <v>1684</v>
      </c>
    </row>
    <row r="118" spans="1:105" ht="12" customHeight="1" x14ac:dyDescent="0.25">
      <c r="A118" s="57" t="s">
        <v>1565</v>
      </c>
      <c r="B118" s="263">
        <v>3.8534334881432022</v>
      </c>
      <c r="C118" s="263">
        <v>4.4045260829969077</v>
      </c>
      <c r="D118" s="263">
        <v>3.4794818468451201</v>
      </c>
      <c r="E118" s="263">
        <v>3.2787651414069252</v>
      </c>
      <c r="F118" s="263">
        <v>3.387165800392796</v>
      </c>
      <c r="G118" s="263">
        <v>2.95114455025274</v>
      </c>
      <c r="H118" s="263">
        <v>3.2521706487150759</v>
      </c>
      <c r="I118" s="263">
        <v>3.369187601969692</v>
      </c>
      <c r="J118" s="263">
        <v>3.2414708604303129</v>
      </c>
      <c r="K118" s="263">
        <v>2.4664047497166339</v>
      </c>
      <c r="L118" s="263">
        <v>2.8915241043976421</v>
      </c>
      <c r="M118" s="263">
        <v>2.8040272976232958</v>
      </c>
      <c r="N118" s="263">
        <v>2.749798076290439</v>
      </c>
      <c r="O118" s="263">
        <v>3.7825896961958119</v>
      </c>
      <c r="P118" s="263">
        <v>3.746096501038803</v>
      </c>
      <c r="Q118" s="263">
        <v>3.428325135193834</v>
      </c>
      <c r="R118" s="263">
        <v>4.7056587326308428</v>
      </c>
      <c r="S118" s="263">
        <v>4.8905787001643599</v>
      </c>
      <c r="T118" s="263">
        <v>4.7780655790951378</v>
      </c>
      <c r="U118" s="263">
        <v>4.9185289347029659</v>
      </c>
      <c r="V118" s="263">
        <v>4.2724387094874663</v>
      </c>
      <c r="W118" s="263">
        <v>4.3753566703026276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2.7552197842344937</v>
      </c>
      <c r="C119" s="263">
        <f t="shared" si="5"/>
        <v>2.7267019258422787</v>
      </c>
      <c r="D119" s="263">
        <f t="shared" si="5"/>
        <v>2.4516861494012767</v>
      </c>
      <c r="E119" s="263">
        <f t="shared" si="5"/>
        <v>2.2009564099237648</v>
      </c>
      <c r="F119" s="263">
        <f t="shared" si="5"/>
        <v>2.2973439999424148</v>
      </c>
      <c r="G119" s="263">
        <f t="shared" si="5"/>
        <v>2.1312048697328509</v>
      </c>
      <c r="H119" s="263">
        <f t="shared" si="5"/>
        <v>2.3822284677658065</v>
      </c>
      <c r="I119" s="263">
        <f t="shared" si="5"/>
        <v>2.330846812984487</v>
      </c>
      <c r="J119" s="263">
        <f t="shared" si="5"/>
        <v>2.0961689895659434</v>
      </c>
      <c r="K119" s="263">
        <f t="shared" si="5"/>
        <v>1.8075242797987277</v>
      </c>
      <c r="L119" s="263">
        <f t="shared" si="5"/>
        <v>2.0986021984786882</v>
      </c>
      <c r="M119" s="263">
        <f t="shared" si="5"/>
        <v>2.1804384804039438</v>
      </c>
      <c r="N119" s="263">
        <f t="shared" si="5"/>
        <v>2.0948158543141293</v>
      </c>
      <c r="O119" s="263">
        <f t="shared" si="5"/>
        <v>2.36985066739661</v>
      </c>
      <c r="P119" s="263">
        <f t="shared" si="5"/>
        <v>2.2464161962732061</v>
      </c>
      <c r="Q119" s="263">
        <f t="shared" si="5"/>
        <v>2.2413974482541228</v>
      </c>
      <c r="R119" s="263">
        <f t="shared" si="5"/>
        <v>2.8475967776828028</v>
      </c>
      <c r="S119" s="263">
        <f t="shared" si="5"/>
        <v>2.9032046124618929</v>
      </c>
      <c r="T119" s="263">
        <f t="shared" si="5"/>
        <v>2.9689568834133349</v>
      </c>
      <c r="U119" s="263">
        <f t="shared" si="5"/>
        <v>2.9977408530616749</v>
      </c>
      <c r="V119" s="263">
        <f t="shared" si="5"/>
        <v>2.6517792799771183</v>
      </c>
      <c r="W119" s="263">
        <f t="shared" si="5"/>
        <v>2.5561421561716791</v>
      </c>
      <c r="DA119" s="70"/>
    </row>
    <row r="120" spans="1:105" ht="12" customHeight="1" x14ac:dyDescent="0.25">
      <c r="A120" s="60" t="s">
        <v>1568</v>
      </c>
      <c r="B120" s="264">
        <v>1.574875838583949</v>
      </c>
      <c r="C120" s="264">
        <v>1.3775529885317219</v>
      </c>
      <c r="D120" s="264">
        <v>1.385887208129402</v>
      </c>
      <c r="E120" s="264">
        <v>1.19663893674622</v>
      </c>
      <c r="F120" s="264">
        <v>1.2598223565275479</v>
      </c>
      <c r="G120" s="264">
        <v>1.22724075218715</v>
      </c>
      <c r="H120" s="264">
        <v>1.386057144906687</v>
      </c>
      <c r="I120" s="264">
        <v>1.2988320656215979</v>
      </c>
      <c r="J120" s="264">
        <v>1.1032751153407561</v>
      </c>
      <c r="K120" s="264">
        <v>1.0520406512868059</v>
      </c>
      <c r="L120" s="264">
        <v>1.2129004001136821</v>
      </c>
      <c r="M120" s="264">
        <v>1.3215378001736171</v>
      </c>
      <c r="N120" s="264">
        <v>1.2525261090524571</v>
      </c>
      <c r="O120" s="264">
        <v>1.211206860380694</v>
      </c>
      <c r="P120" s="264">
        <v>1.0989506078754541</v>
      </c>
      <c r="Q120" s="264">
        <v>1.191268302519858</v>
      </c>
      <c r="R120" s="264">
        <v>1.406207997404465</v>
      </c>
      <c r="S120" s="264">
        <v>1.405173057686556</v>
      </c>
      <c r="T120" s="264">
        <v>1.5053891857848589</v>
      </c>
      <c r="U120" s="264">
        <v>1.4911478711282791</v>
      </c>
      <c r="V120" s="264">
        <v>1.343089982646978</v>
      </c>
      <c r="W120" s="264">
        <v>1.2159280920794651</v>
      </c>
      <c r="DA120" s="72" t="s">
        <v>1686</v>
      </c>
    </row>
    <row r="121" spans="1:105" ht="12" customHeight="1" x14ac:dyDescent="0.25">
      <c r="A121" s="59" t="s">
        <v>30</v>
      </c>
      <c r="B121" s="232">
        <v>0.69849580315863324</v>
      </c>
      <c r="C121" s="232">
        <v>0.62590764317340886</v>
      </c>
      <c r="D121" s="232">
        <v>0.59641877236735763</v>
      </c>
      <c r="E121" s="232">
        <v>0.48177038166459391</v>
      </c>
      <c r="F121" s="232">
        <v>0.59951804279782372</v>
      </c>
      <c r="G121" s="232">
        <v>0.62085161525519128</v>
      </c>
      <c r="H121" s="232">
        <v>0.72643161464827788</v>
      </c>
      <c r="I121" s="232">
        <v>0.66774110037458279</v>
      </c>
      <c r="J121" s="232">
        <v>0.63874318064371882</v>
      </c>
      <c r="K121" s="232">
        <v>0.51319048232164444</v>
      </c>
      <c r="L121" s="232">
        <v>0.57788346648331079</v>
      </c>
      <c r="M121" s="232">
        <v>0.70031759810004357</v>
      </c>
      <c r="N121" s="232">
        <v>0.67512324058187156</v>
      </c>
      <c r="O121" s="232">
        <v>0.71706132706755954</v>
      </c>
      <c r="P121" s="232">
        <v>0.65908602378202774</v>
      </c>
      <c r="Q121" s="232">
        <v>0.73086880877328597</v>
      </c>
      <c r="R121" s="232">
        <v>0.82042373359230403</v>
      </c>
      <c r="S121" s="232">
        <v>0.82052036030077125</v>
      </c>
      <c r="T121" s="232">
        <v>0.84171395219711409</v>
      </c>
      <c r="U121" s="232">
        <v>0.7654525224576505</v>
      </c>
      <c r="V121" s="232">
        <v>0.66838795028552811</v>
      </c>
      <c r="W121" s="232">
        <v>0.586822508559526</v>
      </c>
      <c r="DA121" s="71" t="s">
        <v>1687</v>
      </c>
    </row>
    <row r="122" spans="1:105" ht="12" customHeight="1" x14ac:dyDescent="0.25">
      <c r="A122" s="59" t="s">
        <v>33</v>
      </c>
      <c r="B122" s="297">
        <v>0.19787923924764639</v>
      </c>
      <c r="C122" s="297">
        <v>0.13092509000869371</v>
      </c>
      <c r="D122" s="297">
        <v>0.1465484380805499</v>
      </c>
      <c r="E122" s="297">
        <v>0.13428480523778519</v>
      </c>
      <c r="F122" s="297">
        <v>0.1133043466776124</v>
      </c>
      <c r="G122" s="297">
        <v>0.1028724386875338</v>
      </c>
      <c r="H122" s="297">
        <v>0.12325780911114349</v>
      </c>
      <c r="I122" s="297">
        <v>0.12804037307469149</v>
      </c>
      <c r="J122" s="297">
        <v>9.0273650213721135E-2</v>
      </c>
      <c r="K122" s="297">
        <v>8.2383940714486167E-2</v>
      </c>
      <c r="L122" s="297">
        <v>9.0902065201343585E-2</v>
      </c>
      <c r="M122" s="297">
        <v>8.586866236426334E-2</v>
      </c>
      <c r="N122" s="297">
        <v>8.9196259332743999E-2</v>
      </c>
      <c r="O122" s="297">
        <v>0.1110975348096058</v>
      </c>
      <c r="P122" s="297">
        <v>0.1025997212865178</v>
      </c>
      <c r="Q122" s="297">
        <v>9.634384813146124E-2</v>
      </c>
      <c r="R122" s="297">
        <v>0.1348467945983817</v>
      </c>
      <c r="S122" s="297">
        <v>0.1418561346468927</v>
      </c>
      <c r="T122" s="297">
        <v>0.13984233388111489</v>
      </c>
      <c r="U122" s="297">
        <v>0.14354223398181579</v>
      </c>
      <c r="V122" s="297">
        <v>0.1152555083047761</v>
      </c>
      <c r="W122" s="297">
        <v>0.12578631744840191</v>
      </c>
      <c r="DA122" s="122" t="s">
        <v>1688</v>
      </c>
    </row>
    <row r="123" spans="1:105" ht="12" customHeight="1" x14ac:dyDescent="0.25">
      <c r="A123" s="59" t="s">
        <v>160</v>
      </c>
      <c r="B123" s="297">
        <v>0.14846518903071351</v>
      </c>
      <c r="C123" s="297">
        <v>0.1206323129034011</v>
      </c>
      <c r="D123" s="297">
        <v>0.12959667262530419</v>
      </c>
      <c r="E123" s="297">
        <v>0.1229081914552401</v>
      </c>
      <c r="F123" s="297">
        <v>0.116016359131315</v>
      </c>
      <c r="G123" s="297">
        <v>7.9106962998898009E-2</v>
      </c>
      <c r="H123" s="297">
        <v>8.6305625945517786E-2</v>
      </c>
      <c r="I123" s="297">
        <v>9.0793719996649327E-2</v>
      </c>
      <c r="J123" s="297">
        <v>7.0339869801061702E-2</v>
      </c>
      <c r="K123" s="297">
        <v>7.3306597820241653E-2</v>
      </c>
      <c r="L123" s="297">
        <v>9.191389857616851E-2</v>
      </c>
      <c r="M123" s="297">
        <v>7.3539201308737492E-2</v>
      </c>
      <c r="N123" s="297">
        <v>6.7548755497698246E-2</v>
      </c>
      <c r="O123" s="297">
        <v>8.5134219699674649E-2</v>
      </c>
      <c r="P123" s="297">
        <v>6.1330097458412919E-2</v>
      </c>
      <c r="Q123" s="297">
        <v>5.1198866820496319E-2</v>
      </c>
      <c r="R123" s="297">
        <v>8.0042843717022E-2</v>
      </c>
      <c r="S123" s="297">
        <v>8.1658372985642325E-2</v>
      </c>
      <c r="T123" s="297">
        <v>8.833497969673304E-2</v>
      </c>
      <c r="U123" s="297">
        <v>8.237284454504433E-2</v>
      </c>
      <c r="V123" s="297">
        <v>7.2860090726062587E-2</v>
      </c>
      <c r="W123" s="297">
        <v>6.3146424593642822E-2</v>
      </c>
      <c r="DA123" s="122" t="s">
        <v>1689</v>
      </c>
    </row>
    <row r="124" spans="1:105" ht="12" customHeight="1" x14ac:dyDescent="0.25">
      <c r="A124" s="59" t="s">
        <v>70</v>
      </c>
      <c r="B124" s="297">
        <v>0.37275221070612152</v>
      </c>
      <c r="C124" s="297">
        <v>0.24052934879181481</v>
      </c>
      <c r="D124" s="297">
        <v>0.32447694660123227</v>
      </c>
      <c r="E124" s="297">
        <v>0.28023917254545239</v>
      </c>
      <c r="F124" s="297">
        <v>0.29187802010139807</v>
      </c>
      <c r="G124" s="297">
        <v>0.35196395947311587</v>
      </c>
      <c r="H124" s="297">
        <v>0.35395005896790738</v>
      </c>
      <c r="I124" s="297">
        <v>0.30056321796643948</v>
      </c>
      <c r="J124" s="297">
        <v>0.2041079458928178</v>
      </c>
      <c r="K124" s="297">
        <v>0.229211873751406</v>
      </c>
      <c r="L124" s="297">
        <v>0.2149535388213962</v>
      </c>
      <c r="M124" s="297">
        <v>0.13368516708571099</v>
      </c>
      <c r="N124" s="297">
        <v>0.12150751238419601</v>
      </c>
      <c r="O124" s="297">
        <v>9.6177773607938874E-2</v>
      </c>
      <c r="P124" s="297">
        <v>5.2558380081500509E-2</v>
      </c>
      <c r="Q124" s="297">
        <v>8.0286888731634809E-2</v>
      </c>
      <c r="R124" s="297">
        <v>0.11485402537884069</v>
      </c>
      <c r="S124" s="297">
        <v>0.13293559179137859</v>
      </c>
      <c r="T124" s="297">
        <v>0.1128987155429811</v>
      </c>
      <c r="U124" s="297">
        <v>0.14939677216586111</v>
      </c>
      <c r="V124" s="297">
        <v>0.1527023597288415</v>
      </c>
      <c r="W124" s="297">
        <v>0.1224838121269619</v>
      </c>
      <c r="DA124" s="122" t="s">
        <v>1690</v>
      </c>
    </row>
    <row r="125" spans="1:105" ht="12" customHeight="1" x14ac:dyDescent="0.25">
      <c r="A125" s="59" t="s">
        <v>162</v>
      </c>
      <c r="B125" s="297">
        <v>0.15728339644083469</v>
      </c>
      <c r="C125" s="297">
        <v>0.25955859365440348</v>
      </c>
      <c r="D125" s="297">
        <v>0.18884637845495819</v>
      </c>
      <c r="E125" s="297">
        <v>0.17743638584314861</v>
      </c>
      <c r="F125" s="297">
        <v>0.1391055878193985</v>
      </c>
      <c r="G125" s="297">
        <v>7.2445775772411264E-2</v>
      </c>
      <c r="H125" s="297">
        <v>9.6112036233840584E-2</v>
      </c>
      <c r="I125" s="297">
        <v>0.1116936542092354</v>
      </c>
      <c r="J125" s="297">
        <v>9.981046878943646E-2</v>
      </c>
      <c r="K125" s="297">
        <v>0.15394775667902791</v>
      </c>
      <c r="L125" s="297">
        <v>0.2372474310314629</v>
      </c>
      <c r="M125" s="297">
        <v>0.32812717131486169</v>
      </c>
      <c r="N125" s="297">
        <v>0.29915034125594692</v>
      </c>
      <c r="O125" s="297">
        <v>0.2017360051959155</v>
      </c>
      <c r="P125" s="297">
        <v>0.22337638526699491</v>
      </c>
      <c r="Q125" s="297">
        <v>0.23256989006298009</v>
      </c>
      <c r="R125" s="297">
        <v>0.25604060011791641</v>
      </c>
      <c r="S125" s="297">
        <v>0.22820259796187101</v>
      </c>
      <c r="T125" s="297">
        <v>0.32259920446691581</v>
      </c>
      <c r="U125" s="297">
        <v>0.35038349797790719</v>
      </c>
      <c r="V125" s="297">
        <v>0.33388407360176908</v>
      </c>
      <c r="W125" s="297">
        <v>0.31768902935093252</v>
      </c>
      <c r="DA125" s="122" t="s">
        <v>1691</v>
      </c>
    </row>
    <row r="126" spans="1:105" ht="12" customHeight="1" x14ac:dyDescent="0.25">
      <c r="A126" s="60" t="s">
        <v>1575</v>
      </c>
      <c r="B126" s="264">
        <v>1.1803439456505449</v>
      </c>
      <c r="C126" s="264">
        <v>1.349148937310557</v>
      </c>
      <c r="D126" s="264">
        <v>1.0657989412718749</v>
      </c>
      <c r="E126" s="264">
        <v>1.0043174731775451</v>
      </c>
      <c r="F126" s="264">
        <v>1.0375216434148671</v>
      </c>
      <c r="G126" s="264">
        <v>0.90396411754570105</v>
      </c>
      <c r="H126" s="264">
        <v>0.99617132285911958</v>
      </c>
      <c r="I126" s="264">
        <v>1.0320147473628889</v>
      </c>
      <c r="J126" s="264">
        <v>0.9928938742251876</v>
      </c>
      <c r="K126" s="264">
        <v>0.75548362851192175</v>
      </c>
      <c r="L126" s="264">
        <v>0.88570179836500595</v>
      </c>
      <c r="M126" s="264">
        <v>0.85890068023032651</v>
      </c>
      <c r="N126" s="264">
        <v>0.84228974526167244</v>
      </c>
      <c r="O126" s="264">
        <v>1.158643807015916</v>
      </c>
      <c r="P126" s="264">
        <v>1.147465588397752</v>
      </c>
      <c r="Q126" s="264">
        <v>1.050129145734265</v>
      </c>
      <c r="R126" s="264">
        <v>1.4413887802783381</v>
      </c>
      <c r="S126" s="264">
        <v>1.4980315547753369</v>
      </c>
      <c r="T126" s="264">
        <v>1.4635676976284759</v>
      </c>
      <c r="U126" s="264">
        <v>1.5065929819333961</v>
      </c>
      <c r="V126" s="264">
        <v>1.3086892973301401</v>
      </c>
      <c r="W126" s="264">
        <v>1.340214064092214</v>
      </c>
      <c r="DA126" s="72" t="s">
        <v>1692</v>
      </c>
    </row>
    <row r="127" spans="1:105" ht="12" customHeight="1" x14ac:dyDescent="0.25">
      <c r="A127" s="132" t="s">
        <v>1577</v>
      </c>
      <c r="B127" s="318">
        <v>3.5339607972458662</v>
      </c>
      <c r="C127" s="318">
        <v>4.039364518851019</v>
      </c>
      <c r="D127" s="318">
        <v>3.191011984328906</v>
      </c>
      <c r="E127" s="318">
        <v>3.0069358946407152</v>
      </c>
      <c r="F127" s="318">
        <v>3.106349490445707</v>
      </c>
      <c r="G127" s="318">
        <v>2.706477010616406</v>
      </c>
      <c r="H127" s="318">
        <v>2.9825462445053699</v>
      </c>
      <c r="I127" s="318">
        <v>3.0898617922337488</v>
      </c>
      <c r="J127" s="318">
        <v>2.9727335326852411</v>
      </c>
      <c r="K127" s="318">
        <v>2.2619250396973958</v>
      </c>
      <c r="L127" s="318">
        <v>2.6517994564262182</v>
      </c>
      <c r="M127" s="318">
        <v>2.571556658418634</v>
      </c>
      <c r="N127" s="318">
        <v>2.5218233639826049</v>
      </c>
      <c r="O127" s="318">
        <v>3.4689903795026602</v>
      </c>
      <c r="P127" s="318">
        <v>3.4355226885595238</v>
      </c>
      <c r="Q127" s="318">
        <v>3.144096470139309</v>
      </c>
      <c r="R127" s="318">
        <v>4.3155314701819698</v>
      </c>
      <c r="S127" s="318">
        <v>4.4851204660481763</v>
      </c>
      <c r="T127" s="318">
        <v>4.3819353558710192</v>
      </c>
      <c r="U127" s="318">
        <v>4.5107534589199094</v>
      </c>
      <c r="V127" s="318">
        <v>3.9182279788718448</v>
      </c>
      <c r="W127" s="318">
        <v>4.0126134249869496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0.99999999999999956</v>
      </c>
      <c r="D132" s="234">
        <f t="shared" si="6"/>
        <v>0.99999999999999933</v>
      </c>
      <c r="E132" s="234">
        <f t="shared" si="6"/>
        <v>1</v>
      </c>
      <c r="F132" s="234">
        <f t="shared" si="6"/>
        <v>1</v>
      </c>
      <c r="G132" s="234">
        <f t="shared" si="6"/>
        <v>1</v>
      </c>
      <c r="H132" s="234">
        <f t="shared" si="6"/>
        <v>1.0000000000000002</v>
      </c>
      <c r="I132" s="234">
        <f t="shared" si="6"/>
        <v>1</v>
      </c>
      <c r="J132" s="234">
        <f t="shared" si="6"/>
        <v>0.99999999999999956</v>
      </c>
      <c r="K132" s="234">
        <f t="shared" si="6"/>
        <v>1</v>
      </c>
      <c r="L132" s="234">
        <f t="shared" si="6"/>
        <v>1</v>
      </c>
      <c r="M132" s="234">
        <f t="shared" si="6"/>
        <v>1</v>
      </c>
      <c r="N132" s="234">
        <f t="shared" si="6"/>
        <v>1</v>
      </c>
      <c r="O132" s="234">
        <f t="shared" si="6"/>
        <v>0.99999999999999978</v>
      </c>
      <c r="P132" s="234">
        <f t="shared" si="6"/>
        <v>1.0000000000000004</v>
      </c>
      <c r="Q132" s="234">
        <f t="shared" si="6"/>
        <v>1.0000000000000002</v>
      </c>
      <c r="R132" s="234">
        <f t="shared" si="6"/>
        <v>1.0000000000000002</v>
      </c>
      <c r="S132" s="234">
        <f t="shared" si="6"/>
        <v>0.99999999999999967</v>
      </c>
      <c r="T132" s="234">
        <f t="shared" si="6"/>
        <v>0.99999999999999978</v>
      </c>
      <c r="U132" s="234">
        <f t="shared" si="6"/>
        <v>1.0000000000000004</v>
      </c>
      <c r="V132" s="234">
        <f t="shared" si="6"/>
        <v>0.99999999999999978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4.2916553471327636E-3</v>
      </c>
      <c r="C133" s="268">
        <f t="shared" si="7"/>
        <v>4.2280279870961128E-3</v>
      </c>
      <c r="D133" s="268">
        <f t="shared" si="7"/>
        <v>4.2831051358208196E-3</v>
      </c>
      <c r="E133" s="268">
        <f t="shared" si="7"/>
        <v>4.2630737345389471E-3</v>
      </c>
      <c r="F133" s="268">
        <f t="shared" si="7"/>
        <v>4.2800089245363113E-3</v>
      </c>
      <c r="G133" s="268">
        <f t="shared" si="7"/>
        <v>4.3253826049102755E-3</v>
      </c>
      <c r="H133" s="268">
        <f t="shared" si="7"/>
        <v>4.3228647606462865E-3</v>
      </c>
      <c r="I133" s="268">
        <f t="shared" si="7"/>
        <v>4.2995154520231527E-3</v>
      </c>
      <c r="J133" s="268">
        <f t="shared" si="7"/>
        <v>4.2762773579493709E-3</v>
      </c>
      <c r="K133" s="268">
        <f t="shared" si="7"/>
        <v>4.3089009612032204E-3</v>
      </c>
      <c r="L133" s="268">
        <f t="shared" si="7"/>
        <v>4.2872302493011114E-3</v>
      </c>
      <c r="M133" s="268">
        <f t="shared" si="7"/>
        <v>4.2860179869868851E-3</v>
      </c>
      <c r="N133" s="268">
        <f t="shared" si="7"/>
        <v>4.2821434367378364E-3</v>
      </c>
      <c r="O133" s="268">
        <f t="shared" si="7"/>
        <v>4.2371454268956138E-3</v>
      </c>
      <c r="P133" s="268">
        <f t="shared" si="7"/>
        <v>4.2132395218093159E-3</v>
      </c>
      <c r="Q133" s="268">
        <f t="shared" si="7"/>
        <v>4.24566671630315E-3</v>
      </c>
      <c r="R133" s="268">
        <f t="shared" si="7"/>
        <v>4.2235280733784585E-3</v>
      </c>
      <c r="S133" s="268">
        <f t="shared" si="7"/>
        <v>4.2209780637895858E-3</v>
      </c>
      <c r="T133" s="268">
        <f t="shared" si="7"/>
        <v>4.1472585934058922E-3</v>
      </c>
      <c r="U133" s="268">
        <f t="shared" si="7"/>
        <v>4.1921740806230377E-3</v>
      </c>
      <c r="V133" s="268">
        <f t="shared" si="7"/>
        <v>4.2227181764628689E-3</v>
      </c>
      <c r="W133" s="268">
        <f t="shared" si="7"/>
        <v>4.1724323533356084E-3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4.445113883342528E-4</v>
      </c>
      <c r="C134" s="269">
        <f t="shared" si="8"/>
        <v>4.3792113728698947E-4</v>
      </c>
      <c r="D134" s="269">
        <f t="shared" si="8"/>
        <v>4.4362579385067856E-4</v>
      </c>
      <c r="E134" s="269">
        <f t="shared" si="8"/>
        <v>4.4155102659332302E-4</v>
      </c>
      <c r="F134" s="269">
        <f t="shared" si="8"/>
        <v>4.4330510146852511E-4</v>
      </c>
      <c r="G134" s="269">
        <f t="shared" si="8"/>
        <v>4.4800471409476737E-4</v>
      </c>
      <c r="H134" s="269">
        <f t="shared" si="8"/>
        <v>4.4774392650609419E-4</v>
      </c>
      <c r="I134" s="269">
        <f t="shared" si="8"/>
        <v>4.4532550453293924E-4</v>
      </c>
      <c r="J134" s="269">
        <f t="shared" si="8"/>
        <v>4.4291860168928964E-4</v>
      </c>
      <c r="K134" s="269">
        <f t="shared" si="8"/>
        <v>4.4629761561325787E-4</v>
      </c>
      <c r="L134" s="269">
        <f t="shared" si="8"/>
        <v>4.4405305554152827E-4</v>
      </c>
      <c r="M134" s="269">
        <f t="shared" si="8"/>
        <v>4.4392749457245341E-4</v>
      </c>
      <c r="N134" s="269">
        <f t="shared" si="8"/>
        <v>4.4352618515427589E-4</v>
      </c>
      <c r="O134" s="269">
        <f t="shared" si="8"/>
        <v>4.388654828822242E-4</v>
      </c>
      <c r="P134" s="269">
        <f t="shared" si="8"/>
        <v>4.3638941101722777E-4</v>
      </c>
      <c r="Q134" s="269">
        <f t="shared" si="8"/>
        <v>4.3974808175808062E-4</v>
      </c>
      <c r="R134" s="269">
        <f t="shared" si="8"/>
        <v>4.3745505538333556E-4</v>
      </c>
      <c r="S134" s="269">
        <f t="shared" si="8"/>
        <v>4.3719093624726072E-4</v>
      </c>
      <c r="T134" s="269">
        <f t="shared" si="8"/>
        <v>4.3848154177248007E-4</v>
      </c>
      <c r="U134" s="269">
        <f t="shared" si="8"/>
        <v>4.3766051672827593E-4</v>
      </c>
      <c r="V134" s="269">
        <f t="shared" si="8"/>
        <v>4.3737116970910558E-4</v>
      </c>
      <c r="W134" s="269">
        <f t="shared" si="8"/>
        <v>4.3216277825083925E-4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1.4510525695023885E-2</v>
      </c>
      <c r="C135" s="269">
        <f t="shared" si="9"/>
        <v>1.815303808276628E-2</v>
      </c>
      <c r="D135" s="269">
        <f t="shared" si="9"/>
        <v>1.4859305110630851E-2</v>
      </c>
      <c r="E135" s="269">
        <f t="shared" si="9"/>
        <v>1.6038496144648019E-2</v>
      </c>
      <c r="F135" s="269">
        <f t="shared" si="9"/>
        <v>1.5683741540115242E-2</v>
      </c>
      <c r="G135" s="269">
        <f t="shared" si="9"/>
        <v>1.4021992236534882E-2</v>
      </c>
      <c r="H135" s="269">
        <f t="shared" si="9"/>
        <v>1.3709037078221896E-2</v>
      </c>
      <c r="I135" s="269">
        <f t="shared" si="9"/>
        <v>1.4961957211623562E-2</v>
      </c>
      <c r="J135" s="269">
        <f t="shared" si="9"/>
        <v>1.6547346411407399E-2</v>
      </c>
      <c r="K135" s="269">
        <f t="shared" si="9"/>
        <v>1.3654971244866494E-2</v>
      </c>
      <c r="L135" s="269">
        <f t="shared" si="9"/>
        <v>1.4000806498481986E-2</v>
      </c>
      <c r="M135" s="269">
        <f t="shared" si="9"/>
        <v>1.2644698609121516E-2</v>
      </c>
      <c r="N135" s="269">
        <f t="shared" si="9"/>
        <v>1.3022733568140434E-2</v>
      </c>
      <c r="O135" s="269">
        <f t="shared" si="9"/>
        <v>1.7452378026910451E-2</v>
      </c>
      <c r="P135" s="269">
        <f t="shared" si="9"/>
        <v>1.8755562710812444E-2</v>
      </c>
      <c r="Q135" s="269">
        <f t="shared" si="9"/>
        <v>1.6352792314532467E-2</v>
      </c>
      <c r="R135" s="269">
        <f t="shared" si="9"/>
        <v>1.8478119929177916E-2</v>
      </c>
      <c r="S135" s="269">
        <f t="shared" si="9"/>
        <v>1.9067299851958323E-2</v>
      </c>
      <c r="T135" s="269">
        <f t="shared" si="9"/>
        <v>1.7387988465831457E-2</v>
      </c>
      <c r="U135" s="269">
        <f t="shared" si="9"/>
        <v>1.8162669457579078E-2</v>
      </c>
      <c r="V135" s="269">
        <f t="shared" si="9"/>
        <v>1.7423377036541919E-2</v>
      </c>
      <c r="W135" s="269">
        <f t="shared" si="9"/>
        <v>1.9509587213807637E-2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8.463489828285151E-4</v>
      </c>
      <c r="C136" s="269">
        <f t="shared" si="10"/>
        <v>8.3380115522090883E-4</v>
      </c>
      <c r="D136" s="269">
        <f t="shared" si="10"/>
        <v>8.446628123275063E-4</v>
      </c>
      <c r="E136" s="269">
        <f t="shared" si="10"/>
        <v>8.4071245873938109E-4</v>
      </c>
      <c r="F136" s="269">
        <f t="shared" si="10"/>
        <v>8.4405221453730478E-4</v>
      </c>
      <c r="G136" s="269">
        <f t="shared" si="10"/>
        <v>8.530002695709757E-4</v>
      </c>
      <c r="H136" s="269">
        <f t="shared" si="10"/>
        <v>8.525037304131487E-4</v>
      </c>
      <c r="I136" s="269">
        <f t="shared" si="10"/>
        <v>8.4789905878774891E-4</v>
      </c>
      <c r="J136" s="269">
        <f t="shared" si="10"/>
        <v>8.4331631956677255E-4</v>
      </c>
      <c r="K136" s="269">
        <f t="shared" si="10"/>
        <v>8.4974995675260662E-4</v>
      </c>
      <c r="L136" s="269">
        <f t="shared" si="10"/>
        <v>8.4547631791351036E-4</v>
      </c>
      <c r="M136" s="269">
        <f t="shared" si="10"/>
        <v>8.4523725002627842E-4</v>
      </c>
      <c r="N136" s="269">
        <f t="shared" si="10"/>
        <v>8.4447315752654117E-4</v>
      </c>
      <c r="O136" s="269">
        <f t="shared" si="10"/>
        <v>8.3559918774592614E-4</v>
      </c>
      <c r="P136" s="269">
        <f t="shared" si="10"/>
        <v>8.3088475081731766E-4</v>
      </c>
      <c r="Q136" s="269">
        <f t="shared" si="10"/>
        <v>8.3727965461456114E-4</v>
      </c>
      <c r="R136" s="269">
        <f t="shared" si="10"/>
        <v>8.3291373601090783E-4</v>
      </c>
      <c r="S136" s="269">
        <f t="shared" si="10"/>
        <v>8.3241085359207876E-4</v>
      </c>
      <c r="T136" s="269">
        <f t="shared" si="10"/>
        <v>8.3688416648096614E-4</v>
      </c>
      <c r="U136" s="269">
        <f t="shared" si="10"/>
        <v>8.3330493408786228E-4</v>
      </c>
      <c r="V136" s="269">
        <f t="shared" si="10"/>
        <v>8.32754017819379E-4</v>
      </c>
      <c r="W136" s="269">
        <f t="shared" si="10"/>
        <v>8.2283724869138203E-4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7.5468264183598931E-3</v>
      </c>
      <c r="C137" s="270">
        <f t="shared" si="11"/>
        <v>9.0286800698089024E-3</v>
      </c>
      <c r="D137" s="270">
        <f t="shared" si="11"/>
        <v>7.5629345265068627E-3</v>
      </c>
      <c r="E137" s="270">
        <f t="shared" si="11"/>
        <v>8.0455694845599206E-3</v>
      </c>
      <c r="F137" s="270">
        <f t="shared" si="11"/>
        <v>8.1066920718350019E-3</v>
      </c>
      <c r="G137" s="270">
        <f t="shared" si="11"/>
        <v>7.7648017549202053E-3</v>
      </c>
      <c r="H137" s="270">
        <f t="shared" si="11"/>
        <v>7.554180722303668E-3</v>
      </c>
      <c r="I137" s="270">
        <f t="shared" si="11"/>
        <v>8.0939814364227348E-3</v>
      </c>
      <c r="J137" s="270">
        <f t="shared" si="11"/>
        <v>8.9815142771962932E-3</v>
      </c>
      <c r="K137" s="270">
        <f t="shared" si="11"/>
        <v>7.2090322263159839E-3</v>
      </c>
      <c r="L137" s="270">
        <f t="shared" si="11"/>
        <v>7.141237628457804E-3</v>
      </c>
      <c r="M137" s="270">
        <f t="shared" si="11"/>
        <v>6.4899135256237007E-3</v>
      </c>
      <c r="N137" s="270">
        <f t="shared" si="11"/>
        <v>6.6646292473508872E-3</v>
      </c>
      <c r="O137" s="270">
        <f t="shared" si="11"/>
        <v>8.9688136240162388E-3</v>
      </c>
      <c r="P137" s="270">
        <f t="shared" si="11"/>
        <v>9.5549898055219771E-3</v>
      </c>
      <c r="Q137" s="270">
        <f t="shared" si="11"/>
        <v>8.3768892040363037E-3</v>
      </c>
      <c r="R137" s="270">
        <f t="shared" si="11"/>
        <v>9.511413196761024E-3</v>
      </c>
      <c r="S137" s="270">
        <f t="shared" si="11"/>
        <v>9.9154223957790815E-3</v>
      </c>
      <c r="T137" s="270">
        <f t="shared" si="11"/>
        <v>8.9758128910995844E-3</v>
      </c>
      <c r="U137" s="270">
        <f t="shared" si="11"/>
        <v>9.1905851527352804E-3</v>
      </c>
      <c r="V137" s="270">
        <f t="shared" si="11"/>
        <v>8.7774110475674193E-3</v>
      </c>
      <c r="W137" s="270">
        <f t="shared" si="11"/>
        <v>9.6727720847658259E-3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5.6547478312994233E-2</v>
      </c>
      <c r="C138" s="271">
        <f t="shared" si="12"/>
        <v>7.0742338966547996E-2</v>
      </c>
      <c r="D138" s="271">
        <f t="shared" si="12"/>
        <v>5.7906670726458428E-2</v>
      </c>
      <c r="E138" s="271">
        <f t="shared" si="12"/>
        <v>6.2501974909395741E-2</v>
      </c>
      <c r="F138" s="271">
        <f t="shared" si="12"/>
        <v>6.1119497201291E-2</v>
      </c>
      <c r="G138" s="271">
        <f t="shared" si="12"/>
        <v>5.4643664782754398E-2</v>
      </c>
      <c r="H138" s="271">
        <f t="shared" si="12"/>
        <v>5.3424079400419745E-2</v>
      </c>
      <c r="I138" s="271">
        <f t="shared" si="12"/>
        <v>5.8306705678786812E-2</v>
      </c>
      <c r="J138" s="271">
        <f t="shared" si="12"/>
        <v>6.4484962985010774E-2</v>
      </c>
      <c r="K138" s="271">
        <f t="shared" si="12"/>
        <v>5.3213384998066847E-2</v>
      </c>
      <c r="L138" s="271">
        <f t="shared" si="12"/>
        <v>5.4561104020431267E-2</v>
      </c>
      <c r="M138" s="271">
        <f t="shared" si="12"/>
        <v>4.9276355343821354E-2</v>
      </c>
      <c r="N138" s="271">
        <f t="shared" si="12"/>
        <v>5.0749556528669311E-2</v>
      </c>
      <c r="O138" s="271">
        <f t="shared" si="12"/>
        <v>6.801186867580758E-2</v>
      </c>
      <c r="P138" s="271">
        <f t="shared" si="12"/>
        <v>7.311964613302252E-2</v>
      </c>
      <c r="Q138" s="271">
        <f t="shared" si="12"/>
        <v>6.3726786210098182E-2</v>
      </c>
      <c r="R138" s="271">
        <f t="shared" si="12"/>
        <v>7.2009182018706638E-2</v>
      </c>
      <c r="S138" s="271">
        <f t="shared" si="12"/>
        <v>7.430521454062293E-2</v>
      </c>
      <c r="T138" s="271">
        <f t="shared" si="12"/>
        <v>6.7926410540084914E-2</v>
      </c>
      <c r="U138" s="271">
        <f t="shared" si="12"/>
        <v>7.1103369295939467E-2</v>
      </c>
      <c r="V138" s="271">
        <f t="shared" si="12"/>
        <v>6.789885189692671E-2</v>
      </c>
      <c r="W138" s="271">
        <f t="shared" si="12"/>
        <v>7.6028807160762255E-2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0.38361622077492696</v>
      </c>
      <c r="C139" s="271">
        <f t="shared" si="13"/>
        <v>0.36727693106981346</v>
      </c>
      <c r="D139" s="271">
        <f t="shared" si="13"/>
        <v>0.38283066290334306</v>
      </c>
      <c r="E139" s="271">
        <f t="shared" si="13"/>
        <v>0.37852003876717183</v>
      </c>
      <c r="F139" s="271">
        <f t="shared" si="13"/>
        <v>0.3772202017608261</v>
      </c>
      <c r="G139" s="271">
        <f t="shared" si="13"/>
        <v>0.38729692955404205</v>
      </c>
      <c r="H139" s="271">
        <f t="shared" si="13"/>
        <v>0.38885248262608035</v>
      </c>
      <c r="I139" s="271">
        <f t="shared" si="13"/>
        <v>0.38330141771987336</v>
      </c>
      <c r="J139" s="271">
        <f t="shared" si="13"/>
        <v>0.374332307759285</v>
      </c>
      <c r="K139" s="271">
        <f t="shared" si="13"/>
        <v>0.3932648928019562</v>
      </c>
      <c r="L139" s="271">
        <f t="shared" si="13"/>
        <v>0.39066037109578677</v>
      </c>
      <c r="M139" s="271">
        <f t="shared" si="13"/>
        <v>0.39624255426103383</v>
      </c>
      <c r="N139" s="271">
        <f t="shared" si="13"/>
        <v>0.39414054703006562</v>
      </c>
      <c r="O139" s="271">
        <f t="shared" si="13"/>
        <v>0.37102844765108572</v>
      </c>
      <c r="P139" s="271">
        <f t="shared" si="13"/>
        <v>0.36540808205894509</v>
      </c>
      <c r="Q139" s="271">
        <f t="shared" si="13"/>
        <v>0.37526782112650731</v>
      </c>
      <c r="R139" s="271">
        <f t="shared" si="13"/>
        <v>0.36673586404198427</v>
      </c>
      <c r="S139" s="271">
        <f t="shared" si="13"/>
        <v>0.36378412623251222</v>
      </c>
      <c r="T139" s="271">
        <f t="shared" si="13"/>
        <v>0.37354087868997193</v>
      </c>
      <c r="U139" s="271">
        <f t="shared" si="13"/>
        <v>0.370707431550936</v>
      </c>
      <c r="V139" s="271">
        <f t="shared" si="13"/>
        <v>0.36456720215505589</v>
      </c>
      <c r="W139" s="271">
        <f t="shared" si="13"/>
        <v>0.3581101583179036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0.43796164228053414</v>
      </c>
      <c r="C140" s="271">
        <f t="shared" si="14"/>
        <v>0.41778637760428317</v>
      </c>
      <c r="D140" s="271">
        <f t="shared" si="14"/>
        <v>0.43533544044358863</v>
      </c>
      <c r="E140" s="271">
        <f t="shared" si="14"/>
        <v>0.4277705959804039</v>
      </c>
      <c r="F140" s="271">
        <f t="shared" si="14"/>
        <v>0.43258735209973337</v>
      </c>
      <c r="G140" s="271">
        <f t="shared" si="14"/>
        <v>0.43889289579184987</v>
      </c>
      <c r="H140" s="271">
        <f t="shared" si="14"/>
        <v>0.44057218930502989</v>
      </c>
      <c r="I140" s="271">
        <f t="shared" si="14"/>
        <v>0.43351262449888234</v>
      </c>
      <c r="J140" s="271">
        <f t="shared" si="14"/>
        <v>0.42646007286599541</v>
      </c>
      <c r="K140" s="271">
        <f t="shared" si="14"/>
        <v>0.43690482803887765</v>
      </c>
      <c r="L140" s="271">
        <f t="shared" si="14"/>
        <v>0.43621492472167722</v>
      </c>
      <c r="M140" s="271">
        <f t="shared" si="14"/>
        <v>0.44437680533033125</v>
      </c>
      <c r="N140" s="271">
        <f t="shared" si="14"/>
        <v>0.44268931725087246</v>
      </c>
      <c r="O140" s="271">
        <f t="shared" si="14"/>
        <v>0.42104071428706086</v>
      </c>
      <c r="P140" s="271">
        <f t="shared" si="14"/>
        <v>0.41347616240809992</v>
      </c>
      <c r="Q140" s="271">
        <f t="shared" si="14"/>
        <v>0.42799445561973265</v>
      </c>
      <c r="R140" s="271">
        <f t="shared" si="14"/>
        <v>0.41491377073401736</v>
      </c>
      <c r="S140" s="271">
        <f t="shared" si="14"/>
        <v>0.41181028841269018</v>
      </c>
      <c r="T140" s="271">
        <f t="shared" si="14"/>
        <v>0.41876335267071602</v>
      </c>
      <c r="U140" s="271">
        <f t="shared" si="14"/>
        <v>0.41346741518845526</v>
      </c>
      <c r="V140" s="271">
        <f t="shared" si="14"/>
        <v>0.41300723553761792</v>
      </c>
      <c r="W140" s="271">
        <f t="shared" si="14"/>
        <v>0.39885266275711156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9.4234790799865339E-2</v>
      </c>
      <c r="C141" s="271">
        <f t="shared" si="15"/>
        <v>0.11151288392717579</v>
      </c>
      <c r="D141" s="271">
        <f t="shared" si="15"/>
        <v>9.593359254747251E-2</v>
      </c>
      <c r="E141" s="271">
        <f t="shared" si="15"/>
        <v>0.10157798749394895</v>
      </c>
      <c r="F141" s="271">
        <f t="shared" si="15"/>
        <v>9.9715149085657234E-2</v>
      </c>
      <c r="G141" s="271">
        <f t="shared" si="15"/>
        <v>9.17533282913226E-2</v>
      </c>
      <c r="H141" s="271">
        <f t="shared" si="15"/>
        <v>9.0264918450379039E-2</v>
      </c>
      <c r="I141" s="271">
        <f t="shared" si="15"/>
        <v>9.6230573439067435E-2</v>
      </c>
      <c r="J141" s="271">
        <f t="shared" si="15"/>
        <v>0.10363128342189919</v>
      </c>
      <c r="K141" s="271">
        <f t="shared" si="15"/>
        <v>9.0147942156347818E-2</v>
      </c>
      <c r="L141" s="271">
        <f t="shared" si="15"/>
        <v>9.1844796412408877E-2</v>
      </c>
      <c r="M141" s="271">
        <f t="shared" si="15"/>
        <v>8.5394490198482789E-2</v>
      </c>
      <c r="N141" s="271">
        <f t="shared" si="15"/>
        <v>8.7163073595482532E-2</v>
      </c>
      <c r="O141" s="271">
        <f t="shared" si="15"/>
        <v>0.10798616763759522</v>
      </c>
      <c r="P141" s="271">
        <f t="shared" si="15"/>
        <v>0.11420504319995461</v>
      </c>
      <c r="Q141" s="271">
        <f t="shared" si="15"/>
        <v>0.10275856107241745</v>
      </c>
      <c r="R141" s="271">
        <f t="shared" si="15"/>
        <v>0.11285775321458025</v>
      </c>
      <c r="S141" s="271">
        <f t="shared" si="15"/>
        <v>0.11562706871280798</v>
      </c>
      <c r="T141" s="271">
        <f t="shared" si="15"/>
        <v>0.10798293244063661</v>
      </c>
      <c r="U141" s="271">
        <f t="shared" si="15"/>
        <v>0.11190538982291608</v>
      </c>
      <c r="V141" s="271">
        <f t="shared" si="15"/>
        <v>0.1228330789622985</v>
      </c>
      <c r="W141" s="271">
        <f t="shared" si="15"/>
        <v>0.13239858008537131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7.2471955097713592E-2</v>
      </c>
      <c r="C142" s="320">
        <f t="shared" si="16"/>
        <v>9.0664265959191165E-2</v>
      </c>
      <c r="D142" s="320">
        <f t="shared" si="16"/>
        <v>7.4213913085875466E-2</v>
      </c>
      <c r="E142" s="320">
        <f t="shared" si="16"/>
        <v>8.0103312371955435E-2</v>
      </c>
      <c r="F142" s="320">
        <f t="shared" si="16"/>
        <v>7.8331511659096159E-2</v>
      </c>
      <c r="G142" s="320">
        <f t="shared" si="16"/>
        <v>7.0032003878062937E-2</v>
      </c>
      <c r="H142" s="320">
        <f t="shared" si="16"/>
        <v>6.8468968006203834E-2</v>
      </c>
      <c r="I142" s="320">
        <f t="shared" si="16"/>
        <v>7.4726602881558149E-2</v>
      </c>
      <c r="J142" s="320">
        <f t="shared" si="16"/>
        <v>8.2644734678708379E-2</v>
      </c>
      <c r="K142" s="320">
        <f t="shared" si="16"/>
        <v>6.8198939426288338E-2</v>
      </c>
      <c r="L142" s="320">
        <f t="shared" si="16"/>
        <v>6.992619297298952E-2</v>
      </c>
      <c r="M142" s="320">
        <f t="shared" si="16"/>
        <v>6.3153193005173747E-2</v>
      </c>
      <c r="N142" s="320">
        <f t="shared" si="16"/>
        <v>6.5041266059948075E-2</v>
      </c>
      <c r="O142" s="320">
        <f t="shared" si="16"/>
        <v>8.7164861101367314E-2</v>
      </c>
      <c r="P142" s="320">
        <f t="shared" si="16"/>
        <v>9.371105254211512E-2</v>
      </c>
      <c r="Q142" s="320">
        <f t="shared" si="16"/>
        <v>8.1673045846123116E-2</v>
      </c>
      <c r="R142" s="320">
        <f t="shared" si="16"/>
        <v>9.2287867851457844E-2</v>
      </c>
      <c r="S142" s="320">
        <f t="shared" si="16"/>
        <v>9.5230491833913578E-2</v>
      </c>
      <c r="T142" s="320">
        <f t="shared" si="16"/>
        <v>8.7055336886325468E-2</v>
      </c>
      <c r="U142" s="320">
        <f t="shared" si="16"/>
        <v>9.1126966942526741E-2</v>
      </c>
      <c r="V142" s="320">
        <f t="shared" si="16"/>
        <v>8.7020017384747309E-2</v>
      </c>
      <c r="W142" s="320">
        <f t="shared" si="16"/>
        <v>9.7439469682264135E-2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2.1762835702151751E-2</v>
      </c>
      <c r="C143" s="328">
        <f t="shared" si="17"/>
        <v>2.0848617967984616E-2</v>
      </c>
      <c r="D143" s="328">
        <f t="shared" si="17"/>
        <v>2.1719679461597047E-2</v>
      </c>
      <c r="E143" s="328">
        <f t="shared" si="17"/>
        <v>2.1474675121993508E-2</v>
      </c>
      <c r="F143" s="328">
        <f t="shared" si="17"/>
        <v>2.1383637426561079E-2</v>
      </c>
      <c r="G143" s="328">
        <f t="shared" si="17"/>
        <v>2.1721324413259656E-2</v>
      </c>
      <c r="H143" s="328">
        <f t="shared" si="17"/>
        <v>2.1795950444175202E-2</v>
      </c>
      <c r="I143" s="328">
        <f t="shared" si="17"/>
        <v>2.1503970557509293E-2</v>
      </c>
      <c r="J143" s="328">
        <f t="shared" si="17"/>
        <v>2.0986548743190815E-2</v>
      </c>
      <c r="K143" s="328">
        <f t="shared" si="17"/>
        <v>2.1949002730059477E-2</v>
      </c>
      <c r="L143" s="328">
        <f t="shared" si="17"/>
        <v>2.1918603439419357E-2</v>
      </c>
      <c r="M143" s="328">
        <f t="shared" si="17"/>
        <v>2.2241297193309043E-2</v>
      </c>
      <c r="N143" s="328">
        <f t="shared" si="17"/>
        <v>2.2121807535534457E-2</v>
      </c>
      <c r="O143" s="328">
        <f t="shared" si="17"/>
        <v>2.0821306536227904E-2</v>
      </c>
      <c r="P143" s="328">
        <f t="shared" si="17"/>
        <v>2.0493990657839512E-2</v>
      </c>
      <c r="Q143" s="328">
        <f t="shared" si="17"/>
        <v>2.1085515226294333E-2</v>
      </c>
      <c r="R143" s="328">
        <f t="shared" si="17"/>
        <v>2.0569885363122407E-2</v>
      </c>
      <c r="S143" s="328">
        <f t="shared" si="17"/>
        <v>2.0396576878894391E-2</v>
      </c>
      <c r="T143" s="328">
        <f t="shared" si="17"/>
        <v>2.0927595554311153E-2</v>
      </c>
      <c r="U143" s="328">
        <f t="shared" si="17"/>
        <v>2.0778422880389325E-2</v>
      </c>
      <c r="V143" s="328">
        <f t="shared" si="17"/>
        <v>3.5813061577551188E-2</v>
      </c>
      <c r="W143" s="328">
        <f t="shared" si="17"/>
        <v>3.495911040310716E-2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</v>
      </c>
      <c r="E146" s="234">
        <f t="shared" si="18"/>
        <v>0.99999999999999989</v>
      </c>
      <c r="F146" s="234">
        <f t="shared" si="18"/>
        <v>1</v>
      </c>
      <c r="G146" s="234">
        <f t="shared" si="18"/>
        <v>1</v>
      </c>
      <c r="H146" s="234">
        <f t="shared" si="18"/>
        <v>1</v>
      </c>
      <c r="I146" s="234">
        <f t="shared" si="18"/>
        <v>1</v>
      </c>
      <c r="J146" s="234">
        <f t="shared" si="18"/>
        <v>1</v>
      </c>
      <c r="K146" s="234">
        <f t="shared" si="18"/>
        <v>0.99999999999999989</v>
      </c>
      <c r="L146" s="234">
        <f t="shared" si="18"/>
        <v>0.99999999999999978</v>
      </c>
      <c r="M146" s="234">
        <f t="shared" si="18"/>
        <v>0.99999999999999978</v>
      </c>
      <c r="N146" s="234">
        <f t="shared" si="18"/>
        <v>1.0000000000000002</v>
      </c>
      <c r="O146" s="234">
        <f t="shared" si="18"/>
        <v>1</v>
      </c>
      <c r="P146" s="234">
        <f t="shared" si="18"/>
        <v>1</v>
      </c>
      <c r="Q146" s="234">
        <f t="shared" si="18"/>
        <v>0.99999999999999989</v>
      </c>
      <c r="R146" s="234">
        <f t="shared" si="18"/>
        <v>1.0000000000000002</v>
      </c>
      <c r="S146" s="234">
        <f t="shared" si="18"/>
        <v>0.99999999999999978</v>
      </c>
      <c r="T146" s="234">
        <f t="shared" si="18"/>
        <v>0.99999999999999978</v>
      </c>
      <c r="U146" s="234">
        <f t="shared" si="18"/>
        <v>1</v>
      </c>
      <c r="V146" s="234">
        <f t="shared" si="18"/>
        <v>1.0000000000000004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6.4032396211490079E-3</v>
      </c>
      <c r="C147" s="268">
        <f t="shared" si="19"/>
        <v>6.3392868070780515E-3</v>
      </c>
      <c r="D147" s="268">
        <f t="shared" si="19"/>
        <v>6.3992063760017603E-3</v>
      </c>
      <c r="E147" s="268">
        <f t="shared" si="19"/>
        <v>6.3870841673189386E-3</v>
      </c>
      <c r="F147" s="268">
        <f t="shared" si="19"/>
        <v>6.3874780129969527E-3</v>
      </c>
      <c r="G147" s="268">
        <f t="shared" si="19"/>
        <v>6.458673351585514E-3</v>
      </c>
      <c r="H147" s="268">
        <f t="shared" si="19"/>
        <v>6.4546367136653123E-3</v>
      </c>
      <c r="I147" s="268">
        <f t="shared" si="19"/>
        <v>6.4298849977566762E-3</v>
      </c>
      <c r="J147" s="268">
        <f t="shared" si="19"/>
        <v>6.3960221395268782E-3</v>
      </c>
      <c r="K147" s="268">
        <f t="shared" si="19"/>
        <v>6.4635905325170599E-3</v>
      </c>
      <c r="L147" s="268">
        <f t="shared" si="19"/>
        <v>6.4280279776218439E-3</v>
      </c>
      <c r="M147" s="268">
        <f t="shared" si="19"/>
        <v>6.4135828117853179E-3</v>
      </c>
      <c r="N147" s="268">
        <f t="shared" si="19"/>
        <v>6.4088857227744857E-3</v>
      </c>
      <c r="O147" s="268">
        <f t="shared" si="19"/>
        <v>6.3533686241924025E-3</v>
      </c>
      <c r="P147" s="268">
        <f t="shared" si="19"/>
        <v>6.3313171557191706E-3</v>
      </c>
      <c r="Q147" s="268">
        <f t="shared" si="19"/>
        <v>6.3534002744734322E-3</v>
      </c>
      <c r="R147" s="268">
        <f t="shared" si="19"/>
        <v>6.3434914263125431E-3</v>
      </c>
      <c r="S147" s="268">
        <f t="shared" si="19"/>
        <v>6.3422582964107682E-3</v>
      </c>
      <c r="T147" s="268">
        <f t="shared" si="19"/>
        <v>6.3510574503717601E-3</v>
      </c>
      <c r="U147" s="268">
        <f t="shared" si="19"/>
        <v>6.3554430923500535E-3</v>
      </c>
      <c r="V147" s="268">
        <f t="shared" si="19"/>
        <v>6.3365322715414367E-3</v>
      </c>
      <c r="W147" s="268">
        <f t="shared" si="19"/>
        <v>6.3172207517952772E-3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1.8610808990023122E-3</v>
      </c>
      <c r="C148" s="269">
        <f t="shared" si="20"/>
        <v>1.8424932203042056E-3</v>
      </c>
      <c r="D148" s="269">
        <f t="shared" si="20"/>
        <v>1.8599086493367306E-3</v>
      </c>
      <c r="E148" s="269">
        <f t="shared" si="20"/>
        <v>1.856385368565103E-3</v>
      </c>
      <c r="F148" s="269">
        <f t="shared" si="20"/>
        <v>1.8564998385384084E-3</v>
      </c>
      <c r="G148" s="269">
        <f t="shared" si="20"/>
        <v>1.8771925335778915E-3</v>
      </c>
      <c r="H148" s="269">
        <f t="shared" si="20"/>
        <v>1.8760192978138173E-3</v>
      </c>
      <c r="I148" s="269">
        <f t="shared" si="20"/>
        <v>1.8688252915887568E-3</v>
      </c>
      <c r="J148" s="269">
        <f t="shared" si="20"/>
        <v>1.8589831612975602E-3</v>
      </c>
      <c r="K148" s="269">
        <f t="shared" si="20"/>
        <v>1.8786216963220775E-3</v>
      </c>
      <c r="L148" s="269">
        <f t="shared" si="20"/>
        <v>1.8682855546889253E-3</v>
      </c>
      <c r="M148" s="269">
        <f t="shared" si="20"/>
        <v>1.8644376828206473E-3</v>
      </c>
      <c r="N148" s="269">
        <f t="shared" si="20"/>
        <v>1.8627219201901341E-3</v>
      </c>
      <c r="O148" s="269">
        <f t="shared" si="20"/>
        <v>1.8465860549325092E-3</v>
      </c>
      <c r="P148" s="269">
        <f t="shared" si="20"/>
        <v>1.8401768668966697E-3</v>
      </c>
      <c r="Q148" s="269">
        <f t="shared" si="20"/>
        <v>1.8465952539843892E-3</v>
      </c>
      <c r="R148" s="269">
        <f t="shared" si="20"/>
        <v>1.8437152792943215E-3</v>
      </c>
      <c r="S148" s="269">
        <f t="shared" si="20"/>
        <v>1.8433568740741574E-3</v>
      </c>
      <c r="T148" s="269">
        <f t="shared" si="20"/>
        <v>1.8459143197318362E-3</v>
      </c>
      <c r="U148" s="269">
        <f t="shared" si="20"/>
        <v>1.8471889923973265E-3</v>
      </c>
      <c r="V148" s="269">
        <f t="shared" si="20"/>
        <v>1.8416926234538422E-3</v>
      </c>
      <c r="W148" s="269">
        <f t="shared" si="20"/>
        <v>1.8360797926593201E-3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1.7355446802752691E-2</v>
      </c>
      <c r="C149" s="269">
        <f t="shared" si="21"/>
        <v>2.1257098159956495E-2</v>
      </c>
      <c r="D149" s="269">
        <f t="shared" si="21"/>
        <v>1.7752464573145738E-2</v>
      </c>
      <c r="E149" s="269">
        <f t="shared" si="21"/>
        <v>1.9048865097123325E-2</v>
      </c>
      <c r="F149" s="269">
        <f t="shared" si="21"/>
        <v>1.8605344562085138E-2</v>
      </c>
      <c r="G149" s="269">
        <f t="shared" si="21"/>
        <v>1.6898591340888437E-2</v>
      </c>
      <c r="H149" s="269">
        <f t="shared" si="21"/>
        <v>1.6560234126845652E-2</v>
      </c>
      <c r="I149" s="269">
        <f t="shared" si="21"/>
        <v>1.7937227000489667E-2</v>
      </c>
      <c r="J149" s="269">
        <f t="shared" si="21"/>
        <v>1.9610715466557911E-2</v>
      </c>
      <c r="K149" s="269">
        <f t="shared" si="21"/>
        <v>1.6610888145790502E-2</v>
      </c>
      <c r="L149" s="269">
        <f t="shared" si="21"/>
        <v>1.6946468879854921E-2</v>
      </c>
      <c r="M149" s="269">
        <f t="shared" si="21"/>
        <v>1.5385774894643715E-2</v>
      </c>
      <c r="N149" s="269">
        <f t="shared" si="21"/>
        <v>1.5838232175525518E-2</v>
      </c>
      <c r="O149" s="269">
        <f t="shared" si="21"/>
        <v>2.0593281219588679E-2</v>
      </c>
      <c r="P149" s="269">
        <f t="shared" si="21"/>
        <v>2.1976619405441933E-2</v>
      </c>
      <c r="Q149" s="269">
        <f t="shared" si="21"/>
        <v>1.9395104403295511E-2</v>
      </c>
      <c r="R149" s="269">
        <f t="shared" si="21"/>
        <v>2.1680233234637403E-2</v>
      </c>
      <c r="S149" s="269">
        <f t="shared" si="21"/>
        <v>2.2285107338646606E-2</v>
      </c>
      <c r="T149" s="269">
        <f t="shared" si="21"/>
        <v>2.0954092063806974E-2</v>
      </c>
      <c r="U149" s="269">
        <f t="shared" si="21"/>
        <v>2.1626977717477434E-2</v>
      </c>
      <c r="V149" s="269">
        <f t="shared" si="21"/>
        <v>2.0570063039406509E-2</v>
      </c>
      <c r="W149" s="269">
        <f t="shared" si="21"/>
        <v>2.280012807338665E-2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5.2227745346599876E-3</v>
      </c>
      <c r="C150" s="269">
        <f t="shared" si="22"/>
        <v>5.1706117001400331E-3</v>
      </c>
      <c r="D150" s="269">
        <f t="shared" si="22"/>
        <v>5.2194848358054413E-3</v>
      </c>
      <c r="E150" s="269">
        <f t="shared" si="22"/>
        <v>5.2095974090405044E-3</v>
      </c>
      <c r="F150" s="269">
        <f t="shared" si="22"/>
        <v>5.2099186475540399E-3</v>
      </c>
      <c r="G150" s="269">
        <f t="shared" si="22"/>
        <v>5.2679888156824829E-3</v>
      </c>
      <c r="H150" s="269">
        <f t="shared" si="22"/>
        <v>5.2646963495274392E-3</v>
      </c>
      <c r="I150" s="269">
        <f t="shared" si="22"/>
        <v>5.2445077201483652E-3</v>
      </c>
      <c r="J150" s="269">
        <f t="shared" si="22"/>
        <v>5.2168876271802278E-3</v>
      </c>
      <c r="K150" s="269">
        <f t="shared" si="22"/>
        <v>5.271999492913234E-3</v>
      </c>
      <c r="L150" s="269">
        <f t="shared" si="22"/>
        <v>5.242993049755818E-3</v>
      </c>
      <c r="M150" s="269">
        <f t="shared" si="22"/>
        <v>5.2321947189486783E-3</v>
      </c>
      <c r="N150" s="269">
        <f t="shared" si="22"/>
        <v>5.2273797528830058E-3</v>
      </c>
      <c r="O150" s="269">
        <f t="shared" si="22"/>
        <v>5.1820974729953322E-3</v>
      </c>
      <c r="P150" s="269">
        <f t="shared" si="22"/>
        <v>5.1641112886873959E-3</v>
      </c>
      <c r="Q150" s="269">
        <f t="shared" si="22"/>
        <v>5.182123288409334E-3</v>
      </c>
      <c r="R150" s="269">
        <f t="shared" si="22"/>
        <v>5.174041179523141E-3</v>
      </c>
      <c r="S150" s="269">
        <f t="shared" si="22"/>
        <v>5.1730353824844611E-3</v>
      </c>
      <c r="T150" s="269">
        <f t="shared" si="22"/>
        <v>5.1802123741251033E-3</v>
      </c>
      <c r="U150" s="269">
        <f t="shared" si="22"/>
        <v>5.183789503921515E-3</v>
      </c>
      <c r="V150" s="269">
        <f t="shared" si="22"/>
        <v>5.1683649752153667E-3</v>
      </c>
      <c r="W150" s="269">
        <f t="shared" si="22"/>
        <v>5.1526136181643646E-3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1.4648692526606874E-2</v>
      </c>
      <c r="C151" s="270">
        <f t="shared" si="23"/>
        <v>1.7157767301123655E-2</v>
      </c>
      <c r="D151" s="270">
        <f t="shared" si="23"/>
        <v>1.4663321106249743E-2</v>
      </c>
      <c r="E151" s="270">
        <f t="shared" si="23"/>
        <v>1.5507582565716138E-2</v>
      </c>
      <c r="F151" s="270">
        <f t="shared" si="23"/>
        <v>1.5606789315141423E-2</v>
      </c>
      <c r="G151" s="270">
        <f t="shared" si="23"/>
        <v>1.5186335963700547E-2</v>
      </c>
      <c r="H151" s="270">
        <f t="shared" si="23"/>
        <v>1.480910260062694E-2</v>
      </c>
      <c r="I151" s="270">
        <f t="shared" si="23"/>
        <v>1.5747475813605621E-2</v>
      </c>
      <c r="J151" s="270">
        <f t="shared" si="23"/>
        <v>1.7274142362906038E-2</v>
      </c>
      <c r="K151" s="270">
        <f t="shared" si="23"/>
        <v>1.4231834374438007E-2</v>
      </c>
      <c r="L151" s="270">
        <f t="shared" si="23"/>
        <v>1.4027539485551736E-2</v>
      </c>
      <c r="M151" s="270">
        <f t="shared" si="23"/>
        <v>1.2846206624610267E-2</v>
      </c>
      <c r="N151" s="270">
        <f t="shared" si="23"/>
        <v>1.3154138021174778E-2</v>
      </c>
      <c r="O151" s="270">
        <f t="shared" si="23"/>
        <v>1.7174645759295094E-2</v>
      </c>
      <c r="P151" s="270">
        <f t="shared" si="23"/>
        <v>1.8162222023678593E-2</v>
      </c>
      <c r="Q151" s="270">
        <f t="shared" si="23"/>
        <v>1.6123704197747311E-2</v>
      </c>
      <c r="R151" s="270">
        <f t="shared" si="23"/>
        <v>1.8110609540598819E-2</v>
      </c>
      <c r="S151" s="270">
        <f t="shared" si="23"/>
        <v>1.8806960129706594E-2</v>
      </c>
      <c r="T151" s="270">
        <f t="shared" si="23"/>
        <v>1.7084457167581966E-2</v>
      </c>
      <c r="U151" s="270">
        <f t="shared" si="23"/>
        <v>1.7546663218059616E-2</v>
      </c>
      <c r="V151" s="270">
        <f t="shared" si="23"/>
        <v>1.6817118133827483E-2</v>
      </c>
      <c r="W151" s="270">
        <f t="shared" si="23"/>
        <v>1.8345181414064167E-2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6.28561117396019E-2</v>
      </c>
      <c r="C152" s="271">
        <f t="shared" si="24"/>
        <v>7.6986697743211763E-2</v>
      </c>
      <c r="D152" s="271">
        <f t="shared" si="24"/>
        <v>6.4293988483545769E-2</v>
      </c>
      <c r="E152" s="271">
        <f t="shared" si="24"/>
        <v>6.898915404859994E-2</v>
      </c>
      <c r="F152" s="271">
        <f t="shared" si="24"/>
        <v>6.738285853653353E-2</v>
      </c>
      <c r="G152" s="271">
        <f t="shared" si="24"/>
        <v>6.12015212075257E-2</v>
      </c>
      <c r="H152" s="271">
        <f t="shared" si="24"/>
        <v>5.9976095028903768E-2</v>
      </c>
      <c r="I152" s="271">
        <f t="shared" si="24"/>
        <v>6.496314139619612E-2</v>
      </c>
      <c r="J152" s="271">
        <f t="shared" si="24"/>
        <v>7.1024003972285907E-2</v>
      </c>
      <c r="K152" s="271">
        <f t="shared" si="24"/>
        <v>6.0159548368425499E-2</v>
      </c>
      <c r="L152" s="271">
        <f t="shared" si="24"/>
        <v>6.1374918987098688E-2</v>
      </c>
      <c r="M152" s="271">
        <f t="shared" si="24"/>
        <v>5.5856579679934799E-2</v>
      </c>
      <c r="N152" s="271">
        <f t="shared" si="24"/>
        <v>5.736122513565553E-2</v>
      </c>
      <c r="O152" s="271">
        <f t="shared" si="24"/>
        <v>7.4582556135530276E-2</v>
      </c>
      <c r="P152" s="271">
        <f t="shared" si="24"/>
        <v>7.9592583279853538E-2</v>
      </c>
      <c r="Q152" s="271">
        <f t="shared" si="24"/>
        <v>7.0243126750354268E-2</v>
      </c>
      <c r="R152" s="271">
        <f t="shared" si="24"/>
        <v>7.8519163362643044E-2</v>
      </c>
      <c r="S152" s="271">
        <f t="shared" si="24"/>
        <v>8.070983207328454E-2</v>
      </c>
      <c r="T152" s="271">
        <f t="shared" si="24"/>
        <v>7.5889302484316148E-2</v>
      </c>
      <c r="U152" s="271">
        <f t="shared" si="24"/>
        <v>7.8326288193515947E-2</v>
      </c>
      <c r="V152" s="271">
        <f t="shared" si="24"/>
        <v>7.4498466999450563E-2</v>
      </c>
      <c r="W152" s="271">
        <f t="shared" si="24"/>
        <v>8.2575079405660848E-2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0.10219893939578116</v>
      </c>
      <c r="C153" s="271">
        <f t="shared" si="25"/>
        <v>9.5803552453706045E-2</v>
      </c>
      <c r="D153" s="271">
        <f t="shared" si="25"/>
        <v>0.10187922417949064</v>
      </c>
      <c r="E153" s="271">
        <f t="shared" si="25"/>
        <v>0.10016352318768793</v>
      </c>
      <c r="F153" s="271">
        <f t="shared" si="25"/>
        <v>9.9684776067833644E-2</v>
      </c>
      <c r="G153" s="271">
        <f t="shared" si="25"/>
        <v>0.10155374180719952</v>
      </c>
      <c r="H153" s="271">
        <f t="shared" si="25"/>
        <v>0.10202470576172795</v>
      </c>
      <c r="I153" s="271">
        <f t="shared" si="25"/>
        <v>9.9945298194171001E-2</v>
      </c>
      <c r="J153" s="271">
        <f t="shared" si="25"/>
        <v>9.6464615982163882E-2</v>
      </c>
      <c r="K153" s="271">
        <f t="shared" si="25"/>
        <v>0.10263048276006052</v>
      </c>
      <c r="L153" s="271">
        <f t="shared" si="25"/>
        <v>0.10276584248608478</v>
      </c>
      <c r="M153" s="271">
        <f t="shared" si="25"/>
        <v>0.10508234977340143</v>
      </c>
      <c r="N153" s="271">
        <f t="shared" si="25"/>
        <v>0.10427927259266981</v>
      </c>
      <c r="O153" s="271">
        <f t="shared" si="25"/>
        <v>9.5296772156480164E-2</v>
      </c>
      <c r="P153" s="271">
        <f t="shared" si="25"/>
        <v>9.3158700378429493E-2</v>
      </c>
      <c r="Q153" s="271">
        <f t="shared" si="25"/>
        <v>9.7317638831162789E-2</v>
      </c>
      <c r="R153" s="271">
        <f t="shared" si="25"/>
        <v>9.3626924899640265E-2</v>
      </c>
      <c r="S153" s="271">
        <f t="shared" si="25"/>
        <v>9.2521496785543028E-2</v>
      </c>
      <c r="T153" s="271">
        <f t="shared" si="25"/>
        <v>9.5392575700885399E-2</v>
      </c>
      <c r="U153" s="271">
        <f t="shared" si="25"/>
        <v>9.4767678238003056E-2</v>
      </c>
      <c r="V153" s="271">
        <f t="shared" si="25"/>
        <v>0.10758514361208422</v>
      </c>
      <c r="W153" s="271">
        <f t="shared" si="25"/>
        <v>0.10497301922294595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8.1985880651408438E-2</v>
      </c>
      <c r="C154" s="320">
        <f t="shared" si="26"/>
        <v>7.6845407774959254E-2</v>
      </c>
      <c r="D154" s="320">
        <f t="shared" si="26"/>
        <v>8.1729111983345218E-2</v>
      </c>
      <c r="E154" s="320">
        <f t="shared" si="26"/>
        <v>8.0357560019572213E-2</v>
      </c>
      <c r="F154" s="320">
        <f t="shared" si="26"/>
        <v>7.9986259352480035E-2</v>
      </c>
      <c r="G154" s="320">
        <f t="shared" si="26"/>
        <v>8.1225913413064871E-2</v>
      </c>
      <c r="H154" s="320">
        <f t="shared" si="26"/>
        <v>8.1579135140847206E-2</v>
      </c>
      <c r="I154" s="320">
        <f t="shared" si="26"/>
        <v>7.9925972033983689E-2</v>
      </c>
      <c r="J154" s="320">
        <f t="shared" si="26"/>
        <v>7.7150714725112396E-2</v>
      </c>
      <c r="K154" s="320">
        <f t="shared" si="26"/>
        <v>8.1896594245133097E-2</v>
      </c>
      <c r="L154" s="320">
        <f t="shared" si="26"/>
        <v>8.2164147787334496E-2</v>
      </c>
      <c r="M154" s="320">
        <f t="shared" si="26"/>
        <v>8.4016539966605616E-2</v>
      </c>
      <c r="N154" s="320">
        <f t="shared" si="26"/>
        <v>8.3386837488651638E-2</v>
      </c>
      <c r="O154" s="320">
        <f t="shared" si="26"/>
        <v>7.6218333964866311E-2</v>
      </c>
      <c r="P154" s="320">
        <f t="shared" si="26"/>
        <v>7.4518638969493234E-2</v>
      </c>
      <c r="Q154" s="320">
        <f t="shared" si="26"/>
        <v>7.7897679290655983E-2</v>
      </c>
      <c r="R154" s="320">
        <f t="shared" si="26"/>
        <v>7.4885528674031032E-2</v>
      </c>
      <c r="S154" s="320">
        <f t="shared" si="26"/>
        <v>7.4009778894530434E-2</v>
      </c>
      <c r="T154" s="320">
        <f t="shared" si="26"/>
        <v>7.6308048626113734E-2</v>
      </c>
      <c r="U154" s="320">
        <f t="shared" si="26"/>
        <v>7.5785501592807017E-2</v>
      </c>
      <c r="V154" s="320">
        <f t="shared" si="26"/>
        <v>7.4742858936200252E-2</v>
      </c>
      <c r="W154" s="320">
        <f t="shared" si="26"/>
        <v>7.3238009369749404E-2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2.0213058744372722E-2</v>
      </c>
      <c r="C155" s="320">
        <f t="shared" si="27"/>
        <v>1.8958144678746777E-2</v>
      </c>
      <c r="D155" s="320">
        <f t="shared" si="27"/>
        <v>2.0150112196145414E-2</v>
      </c>
      <c r="E155" s="320">
        <f t="shared" si="27"/>
        <v>1.9805963168115705E-2</v>
      </c>
      <c r="F155" s="320">
        <f t="shared" si="27"/>
        <v>1.9698516715353609E-2</v>
      </c>
      <c r="G155" s="320">
        <f t="shared" si="27"/>
        <v>2.0327828394134644E-2</v>
      </c>
      <c r="H155" s="320">
        <f t="shared" si="27"/>
        <v>2.0445570620880756E-2</v>
      </c>
      <c r="I155" s="320">
        <f t="shared" si="27"/>
        <v>2.0019326160187301E-2</v>
      </c>
      <c r="J155" s="320">
        <f t="shared" si="27"/>
        <v>1.9313901257051482E-2</v>
      </c>
      <c r="K155" s="320">
        <f t="shared" si="27"/>
        <v>2.0733888514927416E-2</v>
      </c>
      <c r="L155" s="320">
        <f t="shared" si="27"/>
        <v>2.0601694698750277E-2</v>
      </c>
      <c r="M155" s="320">
        <f t="shared" si="27"/>
        <v>2.1065809806795819E-2</v>
      </c>
      <c r="N155" s="320">
        <f t="shared" si="27"/>
        <v>2.089243510401817E-2</v>
      </c>
      <c r="O155" s="320">
        <f t="shared" si="27"/>
        <v>1.9078438191613839E-2</v>
      </c>
      <c r="P155" s="320">
        <f t="shared" si="27"/>
        <v>1.8640061408936266E-2</v>
      </c>
      <c r="Q155" s="320">
        <f t="shared" si="27"/>
        <v>1.94199595405068E-2</v>
      </c>
      <c r="R155" s="320">
        <f t="shared" si="27"/>
        <v>1.874139622560924E-2</v>
      </c>
      <c r="S155" s="320">
        <f t="shared" si="27"/>
        <v>1.8511717891012601E-2</v>
      </c>
      <c r="T155" s="320">
        <f t="shared" si="27"/>
        <v>1.9084527074771662E-2</v>
      </c>
      <c r="U155" s="320">
        <f t="shared" si="27"/>
        <v>1.8982176645196039E-2</v>
      </c>
      <c r="V155" s="320">
        <f t="shared" si="27"/>
        <v>3.2842284675883973E-2</v>
      </c>
      <c r="W155" s="320">
        <f t="shared" si="27"/>
        <v>3.1735009853196557E-2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0.68010868680271541</v>
      </c>
      <c r="C157" s="271">
        <f t="shared" si="29"/>
        <v>0.65481287582282866</v>
      </c>
      <c r="D157" s="271">
        <f t="shared" si="29"/>
        <v>0.67728886769855545</v>
      </c>
      <c r="E157" s="271">
        <f t="shared" si="29"/>
        <v>0.66825493831526372</v>
      </c>
      <c r="F157" s="271">
        <f t="shared" si="29"/>
        <v>0.67250533545918934</v>
      </c>
      <c r="G157" s="271">
        <f t="shared" si="29"/>
        <v>0.68430052935865882</v>
      </c>
      <c r="H157" s="271">
        <f t="shared" si="29"/>
        <v>0.68680992047826772</v>
      </c>
      <c r="I157" s="271">
        <f t="shared" si="29"/>
        <v>0.67756558281624679</v>
      </c>
      <c r="J157" s="271">
        <f t="shared" si="29"/>
        <v>0.66733818967059932</v>
      </c>
      <c r="K157" s="271">
        <f t="shared" si="29"/>
        <v>0.68616520930587788</v>
      </c>
      <c r="L157" s="271">
        <f t="shared" si="29"/>
        <v>0.68338716724377868</v>
      </c>
      <c r="M157" s="271">
        <f t="shared" si="29"/>
        <v>0.69385451303797951</v>
      </c>
      <c r="N157" s="271">
        <f t="shared" si="29"/>
        <v>0.69124863215922294</v>
      </c>
      <c r="O157" s="271">
        <f t="shared" si="29"/>
        <v>0.66110811670911762</v>
      </c>
      <c r="P157" s="271">
        <f t="shared" si="29"/>
        <v>0.65184140765125875</v>
      </c>
      <c r="Q157" s="271">
        <f t="shared" si="29"/>
        <v>0.66908434472705502</v>
      </c>
      <c r="R157" s="271">
        <f t="shared" si="29"/>
        <v>0.65363949953996603</v>
      </c>
      <c r="S157" s="271">
        <f t="shared" si="29"/>
        <v>0.64955064261123552</v>
      </c>
      <c r="T157" s="271">
        <f t="shared" si="29"/>
        <v>0.65807747943420225</v>
      </c>
      <c r="U157" s="271">
        <f t="shared" si="29"/>
        <v>0.65296957074268547</v>
      </c>
      <c r="V157" s="271">
        <f t="shared" si="29"/>
        <v>0.65023679010448954</v>
      </c>
      <c r="W157" s="271">
        <f t="shared" si="29"/>
        <v>0.63379638227818058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0.61261925318643429</v>
      </c>
      <c r="C158" s="320">
        <f t="shared" si="30"/>
        <v>0.57215124622343305</v>
      </c>
      <c r="D158" s="320">
        <f t="shared" si="30"/>
        <v>0.6082555669168852</v>
      </c>
      <c r="E158" s="320">
        <f t="shared" si="30"/>
        <v>0.59418037653366229</v>
      </c>
      <c r="F158" s="320">
        <f t="shared" si="30"/>
        <v>0.60015547428870508</v>
      </c>
      <c r="G158" s="320">
        <f t="shared" si="30"/>
        <v>0.61858765135146931</v>
      </c>
      <c r="H158" s="320">
        <f t="shared" si="30"/>
        <v>0.62241279867114963</v>
      </c>
      <c r="I158" s="320">
        <f t="shared" si="30"/>
        <v>0.60781380375414229</v>
      </c>
      <c r="J158" s="320">
        <f t="shared" si="30"/>
        <v>0.591078782771428</v>
      </c>
      <c r="K158" s="320">
        <f t="shared" si="30"/>
        <v>0.62157111123604358</v>
      </c>
      <c r="L158" s="320">
        <f t="shared" si="30"/>
        <v>0.61748810976080204</v>
      </c>
      <c r="M158" s="320">
        <f t="shared" si="30"/>
        <v>0.63388056902504752</v>
      </c>
      <c r="N158" s="320">
        <f t="shared" si="30"/>
        <v>0.62965913053718237</v>
      </c>
      <c r="O158" s="320">
        <f t="shared" si="30"/>
        <v>0.58102784556389975</v>
      </c>
      <c r="P158" s="320">
        <f t="shared" si="30"/>
        <v>0.56638180448860176</v>
      </c>
      <c r="Q158" s="320">
        <f t="shared" si="30"/>
        <v>0.59366337596816099</v>
      </c>
      <c r="R158" s="320">
        <f t="shared" si="30"/>
        <v>0.56933244145590201</v>
      </c>
      <c r="S158" s="320">
        <f t="shared" si="30"/>
        <v>0.56289143472931891</v>
      </c>
      <c r="T158" s="320">
        <f t="shared" si="30"/>
        <v>0.57659413755299826</v>
      </c>
      <c r="U158" s="320">
        <f t="shared" si="30"/>
        <v>0.56886960526366448</v>
      </c>
      <c r="V158" s="320">
        <f t="shared" si="30"/>
        <v>0.5702468065702968</v>
      </c>
      <c r="W158" s="320">
        <f t="shared" si="30"/>
        <v>0.54513443381094329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6.7489433616281194E-2</v>
      </c>
      <c r="C159" s="320">
        <f t="shared" si="31"/>
        <v>8.2661629599395617E-2</v>
      </c>
      <c r="D159" s="320">
        <f t="shared" si="31"/>
        <v>6.9033300781670179E-2</v>
      </c>
      <c r="E159" s="320">
        <f t="shared" si="31"/>
        <v>7.4074561781601336E-2</v>
      </c>
      <c r="F159" s="320">
        <f t="shared" si="31"/>
        <v>7.2349861170484295E-2</v>
      </c>
      <c r="G159" s="320">
        <f t="shared" si="31"/>
        <v>6.5712878007189474E-2</v>
      </c>
      <c r="H159" s="320">
        <f t="shared" si="31"/>
        <v>6.4397121807118152E-2</v>
      </c>
      <c r="I159" s="320">
        <f t="shared" si="31"/>
        <v>6.9751779062104502E-2</v>
      </c>
      <c r="J159" s="320">
        <f t="shared" si="31"/>
        <v>7.6259406899171309E-2</v>
      </c>
      <c r="K159" s="320">
        <f t="shared" si="31"/>
        <v>6.4594098069834349E-2</v>
      </c>
      <c r="L159" s="320">
        <f t="shared" si="31"/>
        <v>6.589905748297667E-2</v>
      </c>
      <c r="M159" s="320">
        <f t="shared" si="31"/>
        <v>5.9973944012931976E-2</v>
      </c>
      <c r="N159" s="320">
        <f t="shared" si="31"/>
        <v>6.1589501622040715E-2</v>
      </c>
      <c r="O159" s="320">
        <f t="shared" si="31"/>
        <v>8.008027114521786E-2</v>
      </c>
      <c r="P159" s="320">
        <f t="shared" si="31"/>
        <v>8.5459603162657036E-2</v>
      </c>
      <c r="Q159" s="320">
        <f t="shared" si="31"/>
        <v>7.5420968758893869E-2</v>
      </c>
      <c r="R159" s="320">
        <f t="shared" si="31"/>
        <v>8.4307058084064052E-2</v>
      </c>
      <c r="S159" s="320">
        <f t="shared" si="31"/>
        <v>8.6659207881916597E-2</v>
      </c>
      <c r="T159" s="320">
        <f t="shared" si="31"/>
        <v>8.1483341881203972E-2</v>
      </c>
      <c r="U159" s="320">
        <f t="shared" si="31"/>
        <v>8.4099965479020947E-2</v>
      </c>
      <c r="V159" s="320">
        <f t="shared" si="31"/>
        <v>7.9989983534192705E-2</v>
      </c>
      <c r="W159" s="320">
        <f t="shared" si="31"/>
        <v>8.8661948467237267E-2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0.10934502767773073</v>
      </c>
      <c r="C160" s="271">
        <f t="shared" si="32"/>
        <v>0.12062961679165116</v>
      </c>
      <c r="D160" s="271">
        <f t="shared" si="32"/>
        <v>0.11064353409786884</v>
      </c>
      <c r="E160" s="271">
        <f t="shared" si="32"/>
        <v>0.11458286984068443</v>
      </c>
      <c r="F160" s="271">
        <f t="shared" si="32"/>
        <v>0.11276099956012756</v>
      </c>
      <c r="G160" s="271">
        <f t="shared" si="32"/>
        <v>0.10725542562118111</v>
      </c>
      <c r="H160" s="271">
        <f t="shared" si="32"/>
        <v>0.10622458964262137</v>
      </c>
      <c r="I160" s="271">
        <f t="shared" si="32"/>
        <v>0.11029805676979708</v>
      </c>
      <c r="J160" s="271">
        <f t="shared" si="32"/>
        <v>0.11481643961748227</v>
      </c>
      <c r="K160" s="271">
        <f t="shared" si="32"/>
        <v>0.10658782532365506</v>
      </c>
      <c r="L160" s="271">
        <f t="shared" si="32"/>
        <v>0.1079587563355644</v>
      </c>
      <c r="M160" s="271">
        <f t="shared" si="32"/>
        <v>0.10346436077587537</v>
      </c>
      <c r="N160" s="271">
        <f t="shared" si="32"/>
        <v>0.10461951251990377</v>
      </c>
      <c r="O160" s="271">
        <f t="shared" si="32"/>
        <v>0.11786257586786798</v>
      </c>
      <c r="P160" s="271">
        <f t="shared" si="32"/>
        <v>0.12193286195003451</v>
      </c>
      <c r="Q160" s="271">
        <f t="shared" si="32"/>
        <v>0.11445396227351799</v>
      </c>
      <c r="R160" s="271">
        <f t="shared" si="32"/>
        <v>0.12106232153738451</v>
      </c>
      <c r="S160" s="271">
        <f t="shared" si="32"/>
        <v>0.12276731050861418</v>
      </c>
      <c r="T160" s="271">
        <f t="shared" si="32"/>
        <v>0.11922490900497838</v>
      </c>
      <c r="U160" s="271">
        <f t="shared" si="32"/>
        <v>0.12137640030158958</v>
      </c>
      <c r="V160" s="271">
        <f t="shared" si="32"/>
        <v>0.11694582824053135</v>
      </c>
      <c r="W160" s="271">
        <f t="shared" si="32"/>
        <v>0.1242042954431429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4.6249498511614112E-2</v>
      </c>
      <c r="C161" s="320">
        <f t="shared" si="33"/>
        <v>4.3349678557746907E-2</v>
      </c>
      <c r="D161" s="320">
        <f t="shared" si="33"/>
        <v>4.6104651349675181E-2</v>
      </c>
      <c r="E161" s="320">
        <f t="shared" si="33"/>
        <v>4.5330937754076567E-2</v>
      </c>
      <c r="F161" s="320">
        <f t="shared" si="33"/>
        <v>4.5121481326779581E-2</v>
      </c>
      <c r="G161" s="320">
        <f t="shared" si="33"/>
        <v>4.5820789282910571E-2</v>
      </c>
      <c r="H161" s="320">
        <f t="shared" si="33"/>
        <v>4.6020047101983069E-2</v>
      </c>
      <c r="I161" s="320">
        <f t="shared" si="33"/>
        <v>4.5087472321510488E-2</v>
      </c>
      <c r="J161" s="320">
        <f t="shared" si="33"/>
        <v>4.3521906912489243E-2</v>
      </c>
      <c r="K161" s="320">
        <f t="shared" si="33"/>
        <v>4.6199130674111751E-2</v>
      </c>
      <c r="L161" s="320">
        <f t="shared" si="33"/>
        <v>4.6350061749725044E-2</v>
      </c>
      <c r="M161" s="320">
        <f t="shared" si="33"/>
        <v>4.7395024719658757E-2</v>
      </c>
      <c r="N161" s="320">
        <f t="shared" si="33"/>
        <v>4.7039799849406726E-2</v>
      </c>
      <c r="O161" s="320">
        <f t="shared" si="33"/>
        <v>4.2995936559537748E-2</v>
      </c>
      <c r="P161" s="320">
        <f t="shared" si="33"/>
        <v>4.2037112423794896E-2</v>
      </c>
      <c r="Q161" s="320">
        <f t="shared" si="33"/>
        <v>4.3943281133121515E-2</v>
      </c>
      <c r="R161" s="320">
        <f t="shared" si="33"/>
        <v>4.2244080559150951E-2</v>
      </c>
      <c r="S161" s="320">
        <f t="shared" si="33"/>
        <v>4.1750056615006567E-2</v>
      </c>
      <c r="T161" s="320">
        <f t="shared" si="33"/>
        <v>4.3046545982268432E-2</v>
      </c>
      <c r="U161" s="320">
        <f t="shared" si="33"/>
        <v>4.275176914939003E-2</v>
      </c>
      <c r="V161" s="320">
        <f t="shared" si="33"/>
        <v>4.2163598361789283E-2</v>
      </c>
      <c r="W161" s="320">
        <f t="shared" si="33"/>
        <v>4.1314689534674369E-2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6.3095529166116604E-2</v>
      </c>
      <c r="C162" s="328">
        <f t="shared" si="34"/>
        <v>7.7279938233904263E-2</v>
      </c>
      <c r="D162" s="328">
        <f t="shared" si="34"/>
        <v>6.4538882748193638E-2</v>
      </c>
      <c r="E162" s="328">
        <f t="shared" si="34"/>
        <v>6.9251932086607862E-2</v>
      </c>
      <c r="F162" s="328">
        <f t="shared" si="34"/>
        <v>6.7639518233347976E-2</v>
      </c>
      <c r="G162" s="328">
        <f t="shared" si="34"/>
        <v>6.1434636338270551E-2</v>
      </c>
      <c r="H162" s="328">
        <f t="shared" si="34"/>
        <v>6.0204542540638312E-2</v>
      </c>
      <c r="I162" s="328">
        <f t="shared" si="34"/>
        <v>6.5210584448286577E-2</v>
      </c>
      <c r="J162" s="328">
        <f t="shared" si="34"/>
        <v>7.1294532704993016E-2</v>
      </c>
      <c r="K162" s="328">
        <f t="shared" si="34"/>
        <v>6.0388694649543308E-2</v>
      </c>
      <c r="L162" s="328">
        <f t="shared" si="34"/>
        <v>6.1608694585839362E-2</v>
      </c>
      <c r="M162" s="328">
        <f t="shared" si="34"/>
        <v>5.6069336056216612E-2</v>
      </c>
      <c r="N162" s="328">
        <f t="shared" si="34"/>
        <v>5.7579712670497045E-2</v>
      </c>
      <c r="O162" s="328">
        <f t="shared" si="34"/>
        <v>7.4866639308330235E-2</v>
      </c>
      <c r="P162" s="328">
        <f t="shared" si="34"/>
        <v>7.9895749526239609E-2</v>
      </c>
      <c r="Q162" s="328">
        <f t="shared" si="34"/>
        <v>7.0510681140396478E-2</v>
      </c>
      <c r="R162" s="328">
        <f t="shared" si="34"/>
        <v>7.8818240978233561E-2</v>
      </c>
      <c r="S162" s="328">
        <f t="shared" si="34"/>
        <v>8.1017253893607616E-2</v>
      </c>
      <c r="T162" s="328">
        <f t="shared" si="34"/>
        <v>7.6178363022709944E-2</v>
      </c>
      <c r="U162" s="328">
        <f t="shared" si="34"/>
        <v>7.8624631152199559E-2</v>
      </c>
      <c r="V162" s="328">
        <f t="shared" si="34"/>
        <v>7.4782229878742057E-2</v>
      </c>
      <c r="W162" s="328">
        <f t="shared" si="34"/>
        <v>8.2889605908468528E-2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1.0000000000000002</v>
      </c>
      <c r="D165" s="234">
        <f t="shared" si="35"/>
        <v>0.99999999999999989</v>
      </c>
      <c r="E165" s="234">
        <f t="shared" si="35"/>
        <v>0.99999999999999989</v>
      </c>
      <c r="F165" s="234">
        <f t="shared" si="35"/>
        <v>0.99999999999999989</v>
      </c>
      <c r="G165" s="234">
        <f t="shared" si="35"/>
        <v>0.99999999999999989</v>
      </c>
      <c r="H165" s="234">
        <f t="shared" si="35"/>
        <v>1</v>
      </c>
      <c r="I165" s="234">
        <f t="shared" si="35"/>
        <v>1.0000000000000002</v>
      </c>
      <c r="J165" s="234">
        <f t="shared" si="35"/>
        <v>1.0000000000000002</v>
      </c>
      <c r="K165" s="234">
        <f t="shared" si="35"/>
        <v>0.99999999999999978</v>
      </c>
      <c r="L165" s="234">
        <f t="shared" si="35"/>
        <v>0.99999999999999956</v>
      </c>
      <c r="M165" s="234">
        <f t="shared" si="35"/>
        <v>1</v>
      </c>
      <c r="N165" s="234">
        <f t="shared" si="35"/>
        <v>1.0000000000000002</v>
      </c>
      <c r="O165" s="234">
        <f t="shared" si="35"/>
        <v>1</v>
      </c>
      <c r="P165" s="234">
        <f t="shared" si="35"/>
        <v>1</v>
      </c>
      <c r="Q165" s="234">
        <f t="shared" si="35"/>
        <v>1</v>
      </c>
      <c r="R165" s="234">
        <f t="shared" si="35"/>
        <v>0.99999999999999978</v>
      </c>
      <c r="S165" s="234">
        <f t="shared" si="35"/>
        <v>0.99999999999999978</v>
      </c>
      <c r="T165" s="234">
        <f t="shared" si="35"/>
        <v>0.99999999999999978</v>
      </c>
      <c r="U165" s="234">
        <f t="shared" si="35"/>
        <v>1</v>
      </c>
      <c r="V165" s="234">
        <f t="shared" si="35"/>
        <v>1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8.495323610345341E-3</v>
      </c>
      <c r="C166" s="268">
        <f t="shared" si="36"/>
        <v>8.262390726013891E-3</v>
      </c>
      <c r="D166" s="268">
        <f t="shared" si="36"/>
        <v>8.4600377161051388E-3</v>
      </c>
      <c r="E166" s="268">
        <f t="shared" si="36"/>
        <v>8.3770515611677927E-3</v>
      </c>
      <c r="F166" s="268">
        <f t="shared" si="36"/>
        <v>8.4468636998849701E-3</v>
      </c>
      <c r="G166" s="268">
        <f t="shared" si="36"/>
        <v>8.5835684765458772E-3</v>
      </c>
      <c r="H166" s="268">
        <f t="shared" si="36"/>
        <v>8.595595417933477E-3</v>
      </c>
      <c r="I166" s="268">
        <f t="shared" si="36"/>
        <v>8.4983329681330051E-3</v>
      </c>
      <c r="J166" s="268">
        <f t="shared" si="36"/>
        <v>8.4239589199541064E-3</v>
      </c>
      <c r="K166" s="268">
        <f t="shared" si="36"/>
        <v>8.535501147043642E-3</v>
      </c>
      <c r="L166" s="268">
        <f t="shared" si="36"/>
        <v>8.484864968319912E-3</v>
      </c>
      <c r="M166" s="268">
        <f t="shared" si="36"/>
        <v>8.5482837120845912E-3</v>
      </c>
      <c r="N166" s="268">
        <f t="shared" si="36"/>
        <v>8.5310783950432456E-3</v>
      </c>
      <c r="O166" s="268">
        <f t="shared" si="36"/>
        <v>8.3232034018617881E-3</v>
      </c>
      <c r="P166" s="268">
        <f t="shared" si="36"/>
        <v>8.2398989976717393E-3</v>
      </c>
      <c r="Q166" s="268">
        <f t="shared" si="36"/>
        <v>8.3824645484147035E-3</v>
      </c>
      <c r="R166" s="268">
        <f t="shared" si="36"/>
        <v>8.1829488196394663E-3</v>
      </c>
      <c r="S166" s="268">
        <f t="shared" si="36"/>
        <v>8.2429419373064011E-3</v>
      </c>
      <c r="T166" s="268">
        <f t="shared" si="36"/>
        <v>8.2776287760168137E-3</v>
      </c>
      <c r="U166" s="268">
        <f t="shared" si="36"/>
        <v>8.2279670546525109E-3</v>
      </c>
      <c r="V166" s="268">
        <f t="shared" si="36"/>
        <v>8.247063142360872E-3</v>
      </c>
      <c r="W166" s="268">
        <f t="shared" si="36"/>
        <v>8.1423966837404077E-3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2.4722892564839347E-3</v>
      </c>
      <c r="C167" s="269">
        <f t="shared" si="37"/>
        <v>2.4045016719458734E-3</v>
      </c>
      <c r="D167" s="269">
        <f t="shared" si="37"/>
        <v>2.4620204378683315E-3</v>
      </c>
      <c r="E167" s="269">
        <f t="shared" si="37"/>
        <v>2.4378700006750186E-3</v>
      </c>
      <c r="F167" s="269">
        <f t="shared" si="37"/>
        <v>2.4581865664044808E-3</v>
      </c>
      <c r="G167" s="269">
        <f t="shared" si="37"/>
        <v>2.4979700715598622E-3</v>
      </c>
      <c r="H167" s="269">
        <f t="shared" si="37"/>
        <v>2.5014701239821991E-3</v>
      </c>
      <c r="I167" s="269">
        <f t="shared" si="37"/>
        <v>2.4731650327661108E-3</v>
      </c>
      <c r="J167" s="269">
        <f t="shared" si="37"/>
        <v>2.4515208707885732E-3</v>
      </c>
      <c r="K167" s="269">
        <f t="shared" si="37"/>
        <v>2.4839816294749094E-3</v>
      </c>
      <c r="L167" s="269">
        <f t="shared" si="37"/>
        <v>2.4692456068829485E-3</v>
      </c>
      <c r="M167" s="269">
        <f t="shared" si="37"/>
        <v>2.4877015817298836E-3</v>
      </c>
      <c r="N167" s="269">
        <f t="shared" si="37"/>
        <v>2.4826945305065585E-3</v>
      </c>
      <c r="O167" s="269">
        <f t="shared" si="37"/>
        <v>2.4221992349879352E-3</v>
      </c>
      <c r="P167" s="269">
        <f t="shared" si="37"/>
        <v>2.3979561816396141E-3</v>
      </c>
      <c r="Q167" s="269">
        <f t="shared" si="37"/>
        <v>2.4394452755944736E-3</v>
      </c>
      <c r="R167" s="269">
        <f t="shared" si="37"/>
        <v>2.405790479036204E-3</v>
      </c>
      <c r="S167" s="269">
        <f t="shared" si="37"/>
        <v>2.3988417308325538E-3</v>
      </c>
      <c r="T167" s="269">
        <f t="shared" si="37"/>
        <v>2.4089362137055446E-3</v>
      </c>
      <c r="U167" s="269">
        <f t="shared" si="37"/>
        <v>2.3944837754207985E-3</v>
      </c>
      <c r="V167" s="269">
        <f t="shared" si="37"/>
        <v>2.4000410743122455E-3</v>
      </c>
      <c r="W167" s="269">
        <f t="shared" si="37"/>
        <v>2.369581285723794E-3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3.0854766632971237E-2</v>
      </c>
      <c r="C168" s="269">
        <f t="shared" si="38"/>
        <v>3.5666552586754954E-2</v>
      </c>
      <c r="D168" s="269">
        <f t="shared" si="38"/>
        <v>3.1321483059397366E-2</v>
      </c>
      <c r="E168" s="269">
        <f t="shared" si="38"/>
        <v>3.2886393965642496E-2</v>
      </c>
      <c r="F168" s="269">
        <f t="shared" si="38"/>
        <v>3.252841955241615E-2</v>
      </c>
      <c r="G168" s="269">
        <f t="shared" si="38"/>
        <v>3.0513398479253565E-2</v>
      </c>
      <c r="H168" s="269">
        <f t="shared" si="38"/>
        <v>3.0085825568180489E-2</v>
      </c>
      <c r="I168" s="269">
        <f t="shared" si="38"/>
        <v>3.1865186996596045E-2</v>
      </c>
      <c r="J168" s="269">
        <f t="shared" si="38"/>
        <v>3.4084397284279165E-2</v>
      </c>
      <c r="K168" s="269">
        <f t="shared" si="38"/>
        <v>3.0095637801007043E-2</v>
      </c>
      <c r="L168" s="269">
        <f t="shared" si="38"/>
        <v>3.0407779882322131E-2</v>
      </c>
      <c r="M168" s="269">
        <f t="shared" si="38"/>
        <v>2.837931536065573E-2</v>
      </c>
      <c r="N168" s="269">
        <f t="shared" si="38"/>
        <v>2.8968808099746782E-2</v>
      </c>
      <c r="O168" s="269">
        <f t="shared" si="38"/>
        <v>3.52190320346258E-2</v>
      </c>
      <c r="P168" s="269">
        <f t="shared" si="38"/>
        <v>3.6803542022271242E-2</v>
      </c>
      <c r="Q168" s="269">
        <f t="shared" si="38"/>
        <v>3.3751653697356422E-2</v>
      </c>
      <c r="R168" s="269">
        <f t="shared" si="38"/>
        <v>3.6032326505950528E-2</v>
      </c>
      <c r="S168" s="269">
        <f t="shared" si="38"/>
        <v>3.7161933562951041E-2</v>
      </c>
      <c r="T168" s="269">
        <f t="shared" si="38"/>
        <v>3.5527283948422229E-2</v>
      </c>
      <c r="U168" s="269">
        <f t="shared" si="38"/>
        <v>3.622571795620752E-2</v>
      </c>
      <c r="V168" s="269">
        <f t="shared" si="38"/>
        <v>3.5568033953310207E-2</v>
      </c>
      <c r="W168" s="269">
        <f t="shared" si="38"/>
        <v>3.7800849466991776E-2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7.5542658682620847E-3</v>
      </c>
      <c r="C169" s="269">
        <f t="shared" si="39"/>
        <v>7.3471358025447402E-3</v>
      </c>
      <c r="D169" s="269">
        <f t="shared" si="39"/>
        <v>7.5228887202314588E-3</v>
      </c>
      <c r="E169" s="269">
        <f t="shared" si="39"/>
        <v>7.4490952420150332E-3</v>
      </c>
      <c r="F169" s="269">
        <f t="shared" si="39"/>
        <v>7.5111740374666025E-3</v>
      </c>
      <c r="G169" s="269">
        <f t="shared" si="39"/>
        <v>7.6327355312630595E-3</v>
      </c>
      <c r="H169" s="269">
        <f t="shared" si="39"/>
        <v>7.6434302048259727E-3</v>
      </c>
      <c r="I169" s="269">
        <f t="shared" si="39"/>
        <v>7.5569418685963218E-3</v>
      </c>
      <c r="J169" s="269">
        <f t="shared" si="39"/>
        <v>7.4908065029042903E-3</v>
      </c>
      <c r="K169" s="269">
        <f t="shared" si="39"/>
        <v>7.5899927938121786E-3</v>
      </c>
      <c r="L169" s="269">
        <f t="shared" si="39"/>
        <v>7.5449657678651012E-3</v>
      </c>
      <c r="M169" s="269">
        <f t="shared" si="39"/>
        <v>7.6013593878616502E-3</v>
      </c>
      <c r="N169" s="269">
        <f t="shared" si="39"/>
        <v>7.5860599660574259E-3</v>
      </c>
      <c r="O169" s="269">
        <f t="shared" si="39"/>
        <v>7.4012120381993811E-3</v>
      </c>
      <c r="P169" s="269">
        <f t="shared" si="39"/>
        <v>7.3271355643517617E-3</v>
      </c>
      <c r="Q169" s="269">
        <f t="shared" si="39"/>
        <v>7.4539086130742446E-3</v>
      </c>
      <c r="R169" s="269">
        <f t="shared" si="39"/>
        <v>7.351073849594744E-3</v>
      </c>
      <c r="S169" s="269">
        <f t="shared" si="39"/>
        <v>7.3298414265502692E-3</v>
      </c>
      <c r="T169" s="269">
        <f t="shared" si="39"/>
        <v>7.3606858786002052E-3</v>
      </c>
      <c r="U169" s="269">
        <f t="shared" si="39"/>
        <v>7.3165253658441483E-3</v>
      </c>
      <c r="V169" s="269">
        <f t="shared" si="39"/>
        <v>7.3335061108056408E-3</v>
      </c>
      <c r="W169" s="269">
        <f t="shared" si="39"/>
        <v>7.2404339346091254E-3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1.5268627127227204E-2</v>
      </c>
      <c r="C170" s="270">
        <f t="shared" si="40"/>
        <v>1.6878451033890522E-2</v>
      </c>
      <c r="D170" s="270">
        <f t="shared" si="40"/>
        <v>1.5168081963158726E-2</v>
      </c>
      <c r="E170" s="270">
        <f t="shared" si="40"/>
        <v>1.5696611518265589E-2</v>
      </c>
      <c r="F170" s="270">
        <f t="shared" si="40"/>
        <v>1.5997549841067632E-2</v>
      </c>
      <c r="G170" s="270">
        <f t="shared" si="40"/>
        <v>1.6077100968946722E-2</v>
      </c>
      <c r="H170" s="270">
        <f t="shared" si="40"/>
        <v>1.5773891945946632E-2</v>
      </c>
      <c r="I170" s="270">
        <f t="shared" si="40"/>
        <v>1.6401621138365029E-2</v>
      </c>
      <c r="J170" s="270">
        <f t="shared" si="40"/>
        <v>1.7602458677590273E-2</v>
      </c>
      <c r="K170" s="270">
        <f t="shared" si="40"/>
        <v>1.5117717913201784E-2</v>
      </c>
      <c r="L170" s="270">
        <f t="shared" si="40"/>
        <v>1.4757121501015418E-2</v>
      </c>
      <c r="M170" s="270">
        <f t="shared" si="40"/>
        <v>1.385890286342596E-2</v>
      </c>
      <c r="N170" s="270">
        <f t="shared" si="40"/>
        <v>1.4105905659810614E-2</v>
      </c>
      <c r="O170" s="270">
        <f t="shared" si="40"/>
        <v>1.7220839230259376E-2</v>
      </c>
      <c r="P170" s="270">
        <f t="shared" si="40"/>
        <v>1.7832505632418442E-2</v>
      </c>
      <c r="Q170" s="270">
        <f t="shared" si="40"/>
        <v>1.6450625491583049E-2</v>
      </c>
      <c r="R170" s="270">
        <f t="shared" si="40"/>
        <v>1.7867527766212397E-2</v>
      </c>
      <c r="S170" s="270">
        <f t="shared" si="40"/>
        <v>1.8387252286558131E-2</v>
      </c>
      <c r="T170" s="270">
        <f t="shared" si="40"/>
        <v>1.6982788555376035E-2</v>
      </c>
      <c r="U170" s="270">
        <f t="shared" si="40"/>
        <v>1.7231788994983861E-2</v>
      </c>
      <c r="V170" s="270">
        <f t="shared" si="40"/>
        <v>1.7048668685312459E-2</v>
      </c>
      <c r="W170" s="270">
        <f t="shared" si="40"/>
        <v>1.7832036422434007E-2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0.65023223146040443</v>
      </c>
      <c r="C171" s="271">
        <f t="shared" si="41"/>
        <v>0.6118666730680391</v>
      </c>
      <c r="D171" s="271">
        <f t="shared" si="41"/>
        <v>0.64677284225339238</v>
      </c>
      <c r="E171" s="271">
        <f t="shared" si="41"/>
        <v>0.63430535628773654</v>
      </c>
      <c r="F171" s="271">
        <f t="shared" si="41"/>
        <v>0.63666680040033796</v>
      </c>
      <c r="G171" s="271">
        <f t="shared" si="41"/>
        <v>0.65196039856042654</v>
      </c>
      <c r="H171" s="271">
        <f t="shared" si="41"/>
        <v>0.6555344371947508</v>
      </c>
      <c r="I171" s="271">
        <f t="shared" si="41"/>
        <v>0.64133962359318231</v>
      </c>
      <c r="J171" s="271">
        <f t="shared" si="41"/>
        <v>0.62315684410110084</v>
      </c>
      <c r="K171" s="271">
        <f t="shared" si="41"/>
        <v>0.65618316213627881</v>
      </c>
      <c r="L171" s="271">
        <f t="shared" si="41"/>
        <v>0.65419392203541071</v>
      </c>
      <c r="M171" s="271">
        <f t="shared" si="41"/>
        <v>0.67063939171063669</v>
      </c>
      <c r="N171" s="271">
        <f t="shared" si="41"/>
        <v>0.66587062780944661</v>
      </c>
      <c r="O171" s="271">
        <f t="shared" si="41"/>
        <v>0.61490310511974</v>
      </c>
      <c r="P171" s="271">
        <f t="shared" si="41"/>
        <v>0.60220756612198656</v>
      </c>
      <c r="Q171" s="271">
        <f t="shared" si="41"/>
        <v>0.62688369668703425</v>
      </c>
      <c r="R171" s="271">
        <f t="shared" si="41"/>
        <v>0.60510733003583284</v>
      </c>
      <c r="S171" s="271">
        <f t="shared" si="41"/>
        <v>0.59890865294942308</v>
      </c>
      <c r="T171" s="271">
        <f t="shared" si="41"/>
        <v>0.61282105313495638</v>
      </c>
      <c r="U171" s="271">
        <f t="shared" si="41"/>
        <v>0.6072699709347863</v>
      </c>
      <c r="V171" s="271">
        <f t="shared" si="41"/>
        <v>0.61250543726542772</v>
      </c>
      <c r="W171" s="271">
        <f t="shared" si="41"/>
        <v>0.59466229558566919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0.51509837807823644</v>
      </c>
      <c r="C172" s="320">
        <f t="shared" si="42"/>
        <v>0.45565876051959137</v>
      </c>
      <c r="D172" s="320">
        <f t="shared" si="42"/>
        <v>0.5095949225559625</v>
      </c>
      <c r="E172" s="320">
        <f t="shared" si="42"/>
        <v>0.49027363524815976</v>
      </c>
      <c r="F172" s="320">
        <f t="shared" si="42"/>
        <v>0.49420289098763004</v>
      </c>
      <c r="G172" s="320">
        <f t="shared" si="42"/>
        <v>0.51832162678372196</v>
      </c>
      <c r="H172" s="320">
        <f t="shared" si="42"/>
        <v>0.52376829585348084</v>
      </c>
      <c r="I172" s="320">
        <f t="shared" si="42"/>
        <v>0.50178045729594178</v>
      </c>
      <c r="J172" s="320">
        <f t="shared" si="42"/>
        <v>0.47387825774772185</v>
      </c>
      <c r="K172" s="320">
        <f t="shared" si="42"/>
        <v>0.52437404640314544</v>
      </c>
      <c r="L172" s="320">
        <f t="shared" si="42"/>
        <v>0.5210177253986169</v>
      </c>
      <c r="M172" s="320">
        <f t="shared" si="42"/>
        <v>0.54634721064662262</v>
      </c>
      <c r="N172" s="320">
        <f t="shared" si="42"/>
        <v>0.53899666006975366</v>
      </c>
      <c r="O172" s="320">
        <f t="shared" si="42"/>
        <v>0.46065518719372128</v>
      </c>
      <c r="P172" s="320">
        <f t="shared" si="42"/>
        <v>0.44102000924487456</v>
      </c>
      <c r="Q172" s="320">
        <f t="shared" si="42"/>
        <v>0.47906241913861086</v>
      </c>
      <c r="R172" s="320">
        <f t="shared" si="42"/>
        <v>0.44532726836242609</v>
      </c>
      <c r="S172" s="320">
        <f t="shared" si="42"/>
        <v>0.4361514575627175</v>
      </c>
      <c r="T172" s="320">
        <f t="shared" si="42"/>
        <v>0.45722309197512417</v>
      </c>
      <c r="U172" s="320">
        <f t="shared" si="42"/>
        <v>0.44861309573655322</v>
      </c>
      <c r="V172" s="320">
        <f t="shared" si="42"/>
        <v>0.4567290043235413</v>
      </c>
      <c r="W172" s="320">
        <f t="shared" si="42"/>
        <v>0.4291068561180017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0.13513385338216805</v>
      </c>
      <c r="C173" s="320">
        <f t="shared" si="43"/>
        <v>0.15620791254844771</v>
      </c>
      <c r="D173" s="320">
        <f t="shared" si="43"/>
        <v>0.1371779196974299</v>
      </c>
      <c r="E173" s="320">
        <f t="shared" si="43"/>
        <v>0.14403172103957673</v>
      </c>
      <c r="F173" s="320">
        <f t="shared" si="43"/>
        <v>0.14246390941270792</v>
      </c>
      <c r="G173" s="320">
        <f t="shared" si="43"/>
        <v>0.13363877177670458</v>
      </c>
      <c r="H173" s="320">
        <f t="shared" si="43"/>
        <v>0.13176614134126993</v>
      </c>
      <c r="I173" s="320">
        <f t="shared" si="43"/>
        <v>0.13955916629724049</v>
      </c>
      <c r="J173" s="320">
        <f t="shared" si="43"/>
        <v>0.1492785863533789</v>
      </c>
      <c r="K173" s="320">
        <f t="shared" si="43"/>
        <v>0.13180911573313334</v>
      </c>
      <c r="L173" s="320">
        <f t="shared" si="43"/>
        <v>0.13317619663679381</v>
      </c>
      <c r="M173" s="320">
        <f t="shared" si="43"/>
        <v>0.12429218106401413</v>
      </c>
      <c r="N173" s="320">
        <f t="shared" si="43"/>
        <v>0.12687396773969301</v>
      </c>
      <c r="O173" s="320">
        <f t="shared" si="43"/>
        <v>0.15424791792601872</v>
      </c>
      <c r="P173" s="320">
        <f t="shared" si="43"/>
        <v>0.161187556877112</v>
      </c>
      <c r="Q173" s="320">
        <f t="shared" si="43"/>
        <v>0.14782127754842342</v>
      </c>
      <c r="R173" s="320">
        <f t="shared" si="43"/>
        <v>0.15978006167340672</v>
      </c>
      <c r="S173" s="320">
        <f t="shared" si="43"/>
        <v>0.16275719538670558</v>
      </c>
      <c r="T173" s="320">
        <f t="shared" si="43"/>
        <v>0.15559796115983221</v>
      </c>
      <c r="U173" s="320">
        <f t="shared" si="43"/>
        <v>0.15865687519823313</v>
      </c>
      <c r="V173" s="320">
        <f t="shared" si="43"/>
        <v>0.15577643294188642</v>
      </c>
      <c r="W173" s="320">
        <f t="shared" si="43"/>
        <v>0.16555543946766754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0.1083251878596701</v>
      </c>
      <c r="C174" s="271">
        <f t="shared" si="44"/>
        <v>0.12521844858610681</v>
      </c>
      <c r="D174" s="271">
        <f t="shared" si="44"/>
        <v>0.10996374002151924</v>
      </c>
      <c r="E174" s="271">
        <f t="shared" si="44"/>
        <v>0.11545784308569551</v>
      </c>
      <c r="F174" s="271">
        <f t="shared" si="44"/>
        <v>0.11420106334650729</v>
      </c>
      <c r="G174" s="271">
        <f t="shared" si="44"/>
        <v>0.10712670952338417</v>
      </c>
      <c r="H174" s="271">
        <f t="shared" si="44"/>
        <v>0.10562558276178342</v>
      </c>
      <c r="I174" s="271">
        <f t="shared" si="44"/>
        <v>0.11187258061777747</v>
      </c>
      <c r="J174" s="271">
        <f t="shared" si="44"/>
        <v>0.11966380374297525</v>
      </c>
      <c r="K174" s="271">
        <f t="shared" si="44"/>
        <v>0.105660031635661</v>
      </c>
      <c r="L174" s="271">
        <f t="shared" si="44"/>
        <v>0.10675590281821055</v>
      </c>
      <c r="M174" s="271">
        <f t="shared" si="44"/>
        <v>9.9634351617062189E-2</v>
      </c>
      <c r="N174" s="271">
        <f t="shared" si="44"/>
        <v>0.10170394794438341</v>
      </c>
      <c r="O174" s="271">
        <f t="shared" si="44"/>
        <v>0.12364728946968531</v>
      </c>
      <c r="P174" s="271">
        <f t="shared" si="44"/>
        <v>0.12921020116235712</v>
      </c>
      <c r="Q174" s="271">
        <f t="shared" si="44"/>
        <v>0.11849560461214821</v>
      </c>
      <c r="R174" s="271">
        <f t="shared" si="44"/>
        <v>0.12808193331135634</v>
      </c>
      <c r="S174" s="271">
        <f t="shared" si="44"/>
        <v>0.13046844535630192</v>
      </c>
      <c r="T174" s="271">
        <f t="shared" si="44"/>
        <v>0.12472950301766975</v>
      </c>
      <c r="U174" s="271">
        <f t="shared" si="44"/>
        <v>0.12718157131560581</v>
      </c>
      <c r="V174" s="271">
        <f t="shared" si="44"/>
        <v>0.12487256849559997</v>
      </c>
      <c r="W174" s="271">
        <f t="shared" si="44"/>
        <v>0.13271155696868348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7.7452926497946564E-2</v>
      </c>
      <c r="C175" s="271">
        <f t="shared" si="45"/>
        <v>7.7518756496590721E-2</v>
      </c>
      <c r="D175" s="271">
        <f t="shared" si="45"/>
        <v>7.7481817757309862E-2</v>
      </c>
      <c r="E175" s="271">
        <f t="shared" si="45"/>
        <v>7.7504081218330675E-2</v>
      </c>
      <c r="F175" s="271">
        <f t="shared" si="45"/>
        <v>7.7456830615057995E-2</v>
      </c>
      <c r="G175" s="271">
        <f t="shared" si="45"/>
        <v>7.7362854013755519E-2</v>
      </c>
      <c r="H175" s="271">
        <f t="shared" si="45"/>
        <v>7.7371176779696293E-2</v>
      </c>
      <c r="I175" s="271">
        <f t="shared" si="45"/>
        <v>7.7394873423151808E-2</v>
      </c>
      <c r="J175" s="271">
        <f t="shared" si="45"/>
        <v>7.7383251425012289E-2</v>
      </c>
      <c r="K175" s="271">
        <f t="shared" si="45"/>
        <v>7.7433792084491013E-2</v>
      </c>
      <c r="L175" s="271">
        <f t="shared" si="45"/>
        <v>7.7480997655921383E-2</v>
      </c>
      <c r="M175" s="271">
        <f t="shared" si="45"/>
        <v>7.7476626001493742E-2</v>
      </c>
      <c r="N175" s="271">
        <f t="shared" si="45"/>
        <v>7.747879542036977E-2</v>
      </c>
      <c r="O175" s="271">
        <f t="shared" si="45"/>
        <v>7.7466930068099724E-2</v>
      </c>
      <c r="P175" s="271">
        <f t="shared" si="45"/>
        <v>7.7483291883791092E-2</v>
      </c>
      <c r="Q175" s="271">
        <f t="shared" si="45"/>
        <v>7.7470991033054964E-2</v>
      </c>
      <c r="R175" s="271">
        <f t="shared" si="45"/>
        <v>7.7507894494697208E-2</v>
      </c>
      <c r="S175" s="271">
        <f t="shared" si="45"/>
        <v>7.7450260094253973E-2</v>
      </c>
      <c r="T175" s="271">
        <f t="shared" si="45"/>
        <v>7.7503439502637564E-2</v>
      </c>
      <c r="U175" s="271">
        <f t="shared" si="45"/>
        <v>7.7514516464340544E-2</v>
      </c>
      <c r="V175" s="271">
        <f t="shared" si="45"/>
        <v>7.7504795806393037E-2</v>
      </c>
      <c r="W175" s="271">
        <f t="shared" si="45"/>
        <v>7.7531874756936764E-2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4.4271873796494589E-2</v>
      </c>
      <c r="C176" s="320">
        <f t="shared" si="46"/>
        <v>3.91631346525547E-2</v>
      </c>
      <c r="D176" s="320">
        <f t="shared" si="46"/>
        <v>4.3798860681532464E-2</v>
      </c>
      <c r="E176" s="320">
        <f t="shared" si="46"/>
        <v>4.2138227238134311E-2</v>
      </c>
      <c r="F176" s="320">
        <f t="shared" si="46"/>
        <v>4.2475940423838773E-2</v>
      </c>
      <c r="G176" s="320">
        <f t="shared" si="46"/>
        <v>4.4548906817713493E-2</v>
      </c>
      <c r="H176" s="320">
        <f t="shared" si="46"/>
        <v>4.5017039228782779E-2</v>
      </c>
      <c r="I176" s="320">
        <f t="shared" si="46"/>
        <v>4.3127220011512361E-2</v>
      </c>
      <c r="J176" s="320">
        <f t="shared" si="46"/>
        <v>4.0729071017815158E-2</v>
      </c>
      <c r="K176" s="320">
        <f t="shared" si="46"/>
        <v>4.5069102510338729E-2</v>
      </c>
      <c r="L176" s="320">
        <f t="shared" si="46"/>
        <v>4.4780632139907031E-2</v>
      </c>
      <c r="M176" s="320">
        <f t="shared" si="46"/>
        <v>4.6957660494012128E-2</v>
      </c>
      <c r="N176" s="320">
        <f t="shared" si="46"/>
        <v>4.6325892541862895E-2</v>
      </c>
      <c r="O176" s="320">
        <f t="shared" si="46"/>
        <v>3.9592569456787234E-2</v>
      </c>
      <c r="P176" s="320">
        <f t="shared" si="46"/>
        <v>3.7904957619673246E-2</v>
      </c>
      <c r="Q176" s="320">
        <f t="shared" si="46"/>
        <v>4.1174641317792346E-2</v>
      </c>
      <c r="R176" s="320">
        <f t="shared" si="46"/>
        <v>3.8275159585310324E-2</v>
      </c>
      <c r="S176" s="320">
        <f t="shared" si="46"/>
        <v>3.7486513464503664E-2</v>
      </c>
      <c r="T176" s="320">
        <f t="shared" si="46"/>
        <v>3.9297586415019209E-2</v>
      </c>
      <c r="U176" s="320">
        <f t="shared" si="46"/>
        <v>3.8557571142044715E-2</v>
      </c>
      <c r="V176" s="320">
        <f t="shared" si="46"/>
        <v>3.9255120379236175E-2</v>
      </c>
      <c r="W176" s="320">
        <f t="shared" si="46"/>
        <v>3.6881041346205339E-2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3.3181052701451975E-2</v>
      </c>
      <c r="C177" s="320">
        <f t="shared" si="47"/>
        <v>3.8355621844036028E-2</v>
      </c>
      <c r="D177" s="320">
        <f t="shared" si="47"/>
        <v>3.3682957075777412E-2</v>
      </c>
      <c r="E177" s="320">
        <f t="shared" si="47"/>
        <v>3.5365853980196364E-2</v>
      </c>
      <c r="F177" s="320">
        <f t="shared" si="47"/>
        <v>3.4980890191219229E-2</v>
      </c>
      <c r="G177" s="320">
        <f t="shared" si="47"/>
        <v>3.2813947196042033E-2</v>
      </c>
      <c r="H177" s="320">
        <f t="shared" si="47"/>
        <v>3.2354137550913514E-2</v>
      </c>
      <c r="I177" s="320">
        <f t="shared" si="47"/>
        <v>3.426765341163944E-2</v>
      </c>
      <c r="J177" s="320">
        <f t="shared" si="47"/>
        <v>3.6654180407197132E-2</v>
      </c>
      <c r="K177" s="320">
        <f t="shared" si="47"/>
        <v>3.2364689574152283E-2</v>
      </c>
      <c r="L177" s="320">
        <f t="shared" si="47"/>
        <v>3.2700365516014337E-2</v>
      </c>
      <c r="M177" s="320">
        <f t="shared" si="47"/>
        <v>3.0518965507481611E-2</v>
      </c>
      <c r="N177" s="320">
        <f t="shared" si="47"/>
        <v>3.1152902878506878E-2</v>
      </c>
      <c r="O177" s="320">
        <f t="shared" si="47"/>
        <v>3.7874360611312496E-2</v>
      </c>
      <c r="P177" s="320">
        <f t="shared" si="47"/>
        <v>3.9578334264117845E-2</v>
      </c>
      <c r="Q177" s="320">
        <f t="shared" si="47"/>
        <v>3.6296349715262632E-2</v>
      </c>
      <c r="R177" s="320">
        <f t="shared" si="47"/>
        <v>3.923273490938689E-2</v>
      </c>
      <c r="S177" s="320">
        <f t="shared" si="47"/>
        <v>3.9963746629750302E-2</v>
      </c>
      <c r="T177" s="320">
        <f t="shared" si="47"/>
        <v>3.8205853087618355E-2</v>
      </c>
      <c r="U177" s="320">
        <f t="shared" si="47"/>
        <v>3.8956945322295836E-2</v>
      </c>
      <c r="V177" s="320">
        <f t="shared" si="47"/>
        <v>3.8249675427156862E-2</v>
      </c>
      <c r="W177" s="320">
        <f t="shared" si="47"/>
        <v>4.0650833410731425E-2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9.934438168668909E-2</v>
      </c>
      <c r="C178" s="321">
        <f t="shared" si="48"/>
        <v>0.1148370900281136</v>
      </c>
      <c r="D178" s="321">
        <f t="shared" si="48"/>
        <v>0.10084708807101737</v>
      </c>
      <c r="E178" s="321">
        <f t="shared" si="48"/>
        <v>0.10588569712047137</v>
      </c>
      <c r="F178" s="321">
        <f t="shared" si="48"/>
        <v>0.10473311194085688</v>
      </c>
      <c r="G178" s="321">
        <f t="shared" si="48"/>
        <v>9.8245264374864444E-2</v>
      </c>
      <c r="H178" s="321">
        <f t="shared" si="48"/>
        <v>9.6868590002900698E-2</v>
      </c>
      <c r="I178" s="321">
        <f t="shared" si="48"/>
        <v>0.102597674361432</v>
      </c>
      <c r="J178" s="321">
        <f t="shared" si="48"/>
        <v>0.10974295847539546</v>
      </c>
      <c r="K178" s="321">
        <f t="shared" si="48"/>
        <v>9.6900182859029446E-2</v>
      </c>
      <c r="L178" s="321">
        <f t="shared" si="48"/>
        <v>9.790519976405139E-2</v>
      </c>
      <c r="M178" s="321">
        <f t="shared" si="48"/>
        <v>9.1374067765049499E-2</v>
      </c>
      <c r="N178" s="321">
        <f t="shared" si="48"/>
        <v>9.327208217463559E-2</v>
      </c>
      <c r="O178" s="321">
        <f t="shared" si="48"/>
        <v>0.11339618940254063</v>
      </c>
      <c r="P178" s="321">
        <f t="shared" si="48"/>
        <v>0.11849790243351235</v>
      </c>
      <c r="Q178" s="321">
        <f t="shared" si="48"/>
        <v>0.10867161004173957</v>
      </c>
      <c r="R178" s="321">
        <f t="shared" si="48"/>
        <v>0.11746317473768002</v>
      </c>
      <c r="S178" s="321">
        <f t="shared" si="48"/>
        <v>0.11965183065582237</v>
      </c>
      <c r="T178" s="321">
        <f t="shared" si="48"/>
        <v>0.11438868097261529</v>
      </c>
      <c r="U178" s="321">
        <f t="shared" si="48"/>
        <v>0.1166374581381584</v>
      </c>
      <c r="V178" s="321">
        <f t="shared" si="48"/>
        <v>0.11451988546647776</v>
      </c>
      <c r="W178" s="321">
        <f t="shared" si="48"/>
        <v>0.12170897489521172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0.49305905796260507</v>
      </c>
      <c r="C183" s="322">
        <f>IF(C$5=0,0,C$5/NMM_fec!C$5)</f>
        <v>0.50047907653766277</v>
      </c>
      <c r="D183" s="322">
        <f>IF(D$5=0,0,D$5/NMM_fec!D$5)</f>
        <v>0.49404333432312486</v>
      </c>
      <c r="E183" s="322">
        <f>IF(E$5=0,0,E$5/NMM_fec!E$5)</f>
        <v>0.49636475330317237</v>
      </c>
      <c r="F183" s="322">
        <f>IF(F$5=0,0,F$5/NMM_fec!F$5)</f>
        <v>0.4977219924850726</v>
      </c>
      <c r="G183" s="322">
        <f>IF(G$5=0,0,G$5/NMM_fec!G$5)</f>
        <v>0.49250084081729323</v>
      </c>
      <c r="H183" s="322">
        <f>IF(H$5=0,0,H$5/NMM_fec!H$5)</f>
        <v>0.49698892456984772</v>
      </c>
      <c r="I183" s="322">
        <f>IF(I$5=0,0,I$5/NMM_fec!I$5)</f>
        <v>0.49968791423761028</v>
      </c>
      <c r="J183" s="322">
        <f>IF(J$5=0,0,J$5/NMM_fec!J$5)</f>
        <v>0.50785498568193321</v>
      </c>
      <c r="K183" s="322">
        <f>IF(K$5=0,0,K$5/NMM_fec!K$5)</f>
        <v>0.50400990785064015</v>
      </c>
      <c r="L183" s="322">
        <f>IF(L$5=0,0,L$5/NMM_fec!L$5)</f>
        <v>0.50655753251129376</v>
      </c>
      <c r="M183" s="322">
        <f>IF(M$5=0,0,M$5/NMM_fec!M$5)</f>
        <v>0.50670080783301186</v>
      </c>
      <c r="N183" s="322">
        <f>IF(N$5=0,0,N$5/NMM_fec!N$5)</f>
        <v>0.50715927863633026</v>
      </c>
      <c r="O183" s="322">
        <f>IF(O$5=0,0,O$5/NMM_fec!O$5)</f>
        <v>0.51254525337013945</v>
      </c>
      <c r="P183" s="322">
        <f>IF(P$5=0,0,P$5/NMM_fec!P$5)</f>
        <v>0.52568329059339758</v>
      </c>
      <c r="Q183" s="322">
        <f>IF(Q$5=0,0,Q$5/NMM_fec!Q$5)</f>
        <v>0.52166827117597392</v>
      </c>
      <c r="R183" s="322">
        <f>IF(R$5=0,0,R$5/NMM_fec!R$5)</f>
        <v>0.52440272146967126</v>
      </c>
      <c r="S183" s="322">
        <f>IF(S$5=0,0,S$5/NMM_fec!S$5)</f>
        <v>0.52471952765723584</v>
      </c>
      <c r="T183" s="322">
        <f>IF(T$5=0,0,T$5/NMM_fec!T$5)</f>
        <v>0.54439601595509812</v>
      </c>
      <c r="U183" s="322">
        <f>IF(U$5=0,0,U$5/NMM_fec!U$5)</f>
        <v>0.54777790873547216</v>
      </c>
      <c r="V183" s="322">
        <f>IF(V$5=0,0,V$5/NMM_fec!V$5)</f>
        <v>0.54814029637329076</v>
      </c>
      <c r="W183" s="322">
        <f>IF(W$5=0,0,W$5/NMM_fec!W$5)</f>
        <v>0.55474643966295101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0.44016731325349306</v>
      </c>
      <c r="C184" s="275">
        <f>IF(C$6=0,0,C$6/NMM_fec!C$6)</f>
        <v>0.44016731325349323</v>
      </c>
      <c r="D184" s="275">
        <f>IF(D$6=0,0,D$6/NMM_fec!D$6)</f>
        <v>0.44016731325349323</v>
      </c>
      <c r="E184" s="275">
        <f>IF(E$6=0,0,E$6/NMM_fec!E$6)</f>
        <v>0.44016731325349329</v>
      </c>
      <c r="F184" s="275">
        <f>IF(F$6=0,0,F$6/NMM_fec!F$6)</f>
        <v>0.44312424775867104</v>
      </c>
      <c r="G184" s="275">
        <f>IF(G$6=0,0,G$6/NMM_fec!G$6)</f>
        <v>0.44312424775867099</v>
      </c>
      <c r="H184" s="275">
        <f>IF(H$6=0,0,H$6/NMM_fec!H$6)</f>
        <v>0.44690207302657181</v>
      </c>
      <c r="I184" s="275">
        <f>IF(I$6=0,0,I$6/NMM_fec!I$6)</f>
        <v>0.44690207302657209</v>
      </c>
      <c r="J184" s="275">
        <f>IF(J$6=0,0,J$6/NMM_fec!J$6)</f>
        <v>0.45175149206563137</v>
      </c>
      <c r="K184" s="275">
        <f>IF(K$6=0,0,K$6/NMM_fec!K$6)</f>
        <v>0.45175149206563109</v>
      </c>
      <c r="L184" s="275">
        <f>IF(L$6=0,0,L$6/NMM_fec!L$6)</f>
        <v>0.4517514920656312</v>
      </c>
      <c r="M184" s="275">
        <f>IF(M$6=0,0,M$6/NMM_fec!M$6)</f>
        <v>0.4517514920656312</v>
      </c>
      <c r="N184" s="275">
        <f>IF(N$6=0,0,N$6/NMM_fec!N$6)</f>
        <v>0.45175149206563125</v>
      </c>
      <c r="O184" s="275">
        <f>IF(O$6=0,0,O$6/NMM_fec!O$6)</f>
        <v>0.45175149206563114</v>
      </c>
      <c r="P184" s="275">
        <f>IF(P$6=0,0,P$6/NMM_fec!P$6)</f>
        <v>0.46071709990780796</v>
      </c>
      <c r="Q184" s="275">
        <f>IF(Q$6=0,0,Q$6/NMM_fec!Q$6)</f>
        <v>0.46071709990780796</v>
      </c>
      <c r="R184" s="275">
        <f>IF(R$6=0,0,R$6/NMM_fec!R$6)</f>
        <v>0.46071709990780774</v>
      </c>
      <c r="S184" s="275">
        <f>IF(S$6=0,0,S$6/NMM_fec!S$6)</f>
        <v>0.46071709990780801</v>
      </c>
      <c r="T184" s="275">
        <f>IF(T$6=0,0,T$6/NMM_fec!T$6)</f>
        <v>0.46964538991702726</v>
      </c>
      <c r="U184" s="275">
        <f>IF(U$6=0,0,U$6/NMM_fec!U$6)</f>
        <v>0.47768085092532442</v>
      </c>
      <c r="V184" s="275">
        <f>IF(V$6=0,0,V$6/NMM_fec!V$6)</f>
        <v>0.4814795407176754</v>
      </c>
      <c r="W184" s="275">
        <f>IF(W$6=0,0,W$6/NMM_fec!W$6)</f>
        <v>0.48147954071767546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0.11402200633027784</v>
      </c>
      <c r="C185" s="276">
        <f>IF(C$7=0,0,C$7/NMM_fec!C$7)</f>
        <v>0.11402200633027784</v>
      </c>
      <c r="D185" s="276">
        <f>IF(D$7=0,0,D$7/NMM_fec!D$7)</f>
        <v>0.11402200633027783</v>
      </c>
      <c r="E185" s="276">
        <f>IF(E$7=0,0,E$7/NMM_fec!E$7)</f>
        <v>0.11402200633027783</v>
      </c>
      <c r="F185" s="276">
        <f>IF(F$7=0,0,F$7/NMM_fec!F$7)</f>
        <v>0.1147879778022972</v>
      </c>
      <c r="G185" s="276">
        <f>IF(G$7=0,0,G$7/NMM_fec!G$7)</f>
        <v>0.11478797780229721</v>
      </c>
      <c r="H185" s="276">
        <f>IF(H$7=0,0,H$7/NMM_fec!H$7)</f>
        <v>0.11576659480460791</v>
      </c>
      <c r="I185" s="276">
        <f>IF(I$7=0,0,I$7/NMM_fec!I$7)</f>
        <v>0.11576659480460791</v>
      </c>
      <c r="J185" s="276">
        <f>IF(J$7=0,0,J$7/NMM_fec!J$7)</f>
        <v>0.11702280005138722</v>
      </c>
      <c r="K185" s="276">
        <f>IF(K$7=0,0,K$7/NMM_fec!K$7)</f>
        <v>0.1170228000513872</v>
      </c>
      <c r="L185" s="276">
        <f>IF(L$7=0,0,L$7/NMM_fec!L$7)</f>
        <v>0.11702280005138721</v>
      </c>
      <c r="M185" s="276">
        <f>IF(M$7=0,0,M$7/NMM_fec!M$7)</f>
        <v>0.11702280005138721</v>
      </c>
      <c r="N185" s="276">
        <f>IF(N$7=0,0,N$7/NMM_fec!N$7)</f>
        <v>0.11702280005138714</v>
      </c>
      <c r="O185" s="276">
        <f>IF(O$7=0,0,O$7/NMM_fec!O$7)</f>
        <v>0.1170228000513872</v>
      </c>
      <c r="P185" s="276">
        <f>IF(P$7=0,0,P$7/NMM_fec!P$7)</f>
        <v>0.11934527280971022</v>
      </c>
      <c r="Q185" s="276">
        <f>IF(Q$7=0,0,Q$7/NMM_fec!Q$7)</f>
        <v>0.11934527280971022</v>
      </c>
      <c r="R185" s="276">
        <f>IF(R$7=0,0,R$7/NMM_fec!R$7)</f>
        <v>0.11934527280971018</v>
      </c>
      <c r="S185" s="276">
        <f>IF(S$7=0,0,S$7/NMM_fec!S$7)</f>
        <v>0.11934527280971023</v>
      </c>
      <c r="T185" s="276">
        <f>IF(T$7=0,0,T$7/NMM_fec!T$7)</f>
        <v>0.12418613168399663</v>
      </c>
      <c r="U185" s="276">
        <f>IF(U$7=0,0,U$7/NMM_fec!U$7)</f>
        <v>0.12472362573636506</v>
      </c>
      <c r="V185" s="276">
        <f>IF(V$7=0,0,V$7/NMM_fec!V$7)</f>
        <v>0.124723625736365</v>
      </c>
      <c r="W185" s="276">
        <f>IF(W$7=0,0,W$7/NMM_fec!W$7)</f>
        <v>0.12472362573636502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0.62502139633280096</v>
      </c>
      <c r="C186" s="276">
        <f>IF(C$8=0,0,C$8/NMM_fec!C$8)</f>
        <v>0.62502139633280118</v>
      </c>
      <c r="D186" s="276">
        <f>IF(D$8=0,0,D$8/NMM_fec!D$8)</f>
        <v>0.62502139633280129</v>
      </c>
      <c r="E186" s="276">
        <f>IF(E$8=0,0,E$8/NMM_fec!E$8)</f>
        <v>0.62502139633280118</v>
      </c>
      <c r="F186" s="276">
        <f>IF(F$8=0,0,F$8/NMM_fec!F$8)</f>
        <v>0.6292201345799241</v>
      </c>
      <c r="G186" s="276">
        <f>IF(G$8=0,0,G$8/NMM_fec!G$8)</f>
        <v>0.62922013457992421</v>
      </c>
      <c r="H186" s="276">
        <f>IF(H$8=0,0,H$8/NMM_fec!H$8)</f>
        <v>0.63458450751936812</v>
      </c>
      <c r="I186" s="276">
        <f>IF(I$8=0,0,I$8/NMM_fec!I$8)</f>
        <v>0.63458450751936823</v>
      </c>
      <c r="J186" s="276">
        <f>IF(J$8=0,0,J$8/NMM_fec!J$8)</f>
        <v>0.64147050420274787</v>
      </c>
      <c r="K186" s="276">
        <f>IF(K$8=0,0,K$8/NMM_fec!K$8)</f>
        <v>0.64147050420274798</v>
      </c>
      <c r="L186" s="276">
        <f>IF(L$8=0,0,L$8/NMM_fec!L$8)</f>
        <v>0.64147050420274809</v>
      </c>
      <c r="M186" s="276">
        <f>IF(M$8=0,0,M$8/NMM_fec!M$8)</f>
        <v>0.64147050420274776</v>
      </c>
      <c r="N186" s="276">
        <f>IF(N$8=0,0,N$8/NMM_fec!N$8)</f>
        <v>0.64147050420274798</v>
      </c>
      <c r="O186" s="276">
        <f>IF(O$8=0,0,O$8/NMM_fec!O$8)</f>
        <v>0.64147050420274776</v>
      </c>
      <c r="P186" s="276">
        <f>IF(P$8=0,0,P$8/NMM_fec!P$8)</f>
        <v>0.65393945569820611</v>
      </c>
      <c r="Q186" s="276">
        <f>IF(Q$8=0,0,Q$8/NMM_fec!Q$8)</f>
        <v>0.65420133760123444</v>
      </c>
      <c r="R186" s="276">
        <f>IF(R$8=0,0,R$8/NMM_fec!R$8)</f>
        <v>0.65420133760123456</v>
      </c>
      <c r="S186" s="276">
        <f>IF(S$8=0,0,S$8/NMM_fec!S$8)</f>
        <v>0.65420133760123433</v>
      </c>
      <c r="T186" s="276">
        <f>IF(T$8=0,0,T$8/NMM_fec!T$8)</f>
        <v>0.66539720575684391</v>
      </c>
      <c r="U186" s="276">
        <f>IF(U$8=0,0,U$8/NMM_fec!U$8)</f>
        <v>0.6754734870968927</v>
      </c>
      <c r="V186" s="276">
        <f>IF(V$8=0,0,V$8/NMM_fec!V$8)</f>
        <v>0.68368323994955116</v>
      </c>
      <c r="W186" s="276">
        <f>IF(W$8=0,0,W$8/NMM_fec!W$8)</f>
        <v>0.68368323994955138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0.43506127172463449</v>
      </c>
      <c r="C187" s="276">
        <f>IF(C$9=0,0,C$9/NMM_fec!C$9)</f>
        <v>0.43506127172463444</v>
      </c>
      <c r="D187" s="276">
        <f>IF(D$9=0,0,D$9/NMM_fec!D$9)</f>
        <v>0.43506127172463444</v>
      </c>
      <c r="E187" s="276">
        <f>IF(E$9=0,0,E$9/NMM_fec!E$9)</f>
        <v>0.43506127172463427</v>
      </c>
      <c r="F187" s="276">
        <f>IF(F$9=0,0,F$9/NMM_fec!F$9)</f>
        <v>0.43798390511310725</v>
      </c>
      <c r="G187" s="276">
        <f>IF(G$9=0,0,G$9/NMM_fec!G$9)</f>
        <v>0.43798390511310753</v>
      </c>
      <c r="H187" s="276">
        <f>IF(H$9=0,0,H$9/NMM_fec!H$9)</f>
        <v>0.4417179067436644</v>
      </c>
      <c r="I187" s="276">
        <f>IF(I$9=0,0,I$9/NMM_fec!I$9)</f>
        <v>0.44171790674366451</v>
      </c>
      <c r="J187" s="276">
        <f>IF(J$9=0,0,J$9/NMM_fec!J$9)</f>
        <v>0.44651107141249063</v>
      </c>
      <c r="K187" s="276">
        <f>IF(K$9=0,0,K$9/NMM_fec!K$9)</f>
        <v>0.44651107141249069</v>
      </c>
      <c r="L187" s="276">
        <f>IF(L$9=0,0,L$9/NMM_fec!L$9)</f>
        <v>0.44651107141249058</v>
      </c>
      <c r="M187" s="276">
        <f>IF(M$9=0,0,M$9/NMM_fec!M$9)</f>
        <v>0.44651107141249052</v>
      </c>
      <c r="N187" s="276">
        <f>IF(N$9=0,0,N$9/NMM_fec!N$9)</f>
        <v>0.44651107141249047</v>
      </c>
      <c r="O187" s="276">
        <f>IF(O$9=0,0,O$9/NMM_fec!O$9)</f>
        <v>0.44651107141249052</v>
      </c>
      <c r="P187" s="276">
        <f>IF(P$9=0,0,P$9/NMM_fec!P$9)</f>
        <v>0.45537267615267579</v>
      </c>
      <c r="Q187" s="276">
        <f>IF(Q$9=0,0,Q$9/NMM_fec!Q$9)</f>
        <v>0.45537267615267579</v>
      </c>
      <c r="R187" s="276">
        <f>IF(R$9=0,0,R$9/NMM_fec!R$9)</f>
        <v>0.45537267615267585</v>
      </c>
      <c r="S187" s="276">
        <f>IF(S$9=0,0,S$9/NMM_fec!S$9)</f>
        <v>0.4553726761526759</v>
      </c>
      <c r="T187" s="276">
        <f>IF(T$9=0,0,T$9/NMM_fec!T$9)</f>
        <v>0.47498762646263681</v>
      </c>
      <c r="U187" s="276">
        <f>IF(U$9=0,0,U$9/NMM_fec!U$9)</f>
        <v>0.47589426789941763</v>
      </c>
      <c r="V187" s="276">
        <f>IF(V$9=0,0,V$9/NMM_fec!V$9)</f>
        <v>0.47589426789941752</v>
      </c>
      <c r="W187" s="276">
        <f>IF(W$9=0,0,W$9/NMM_fec!W$9)</f>
        <v>0.47589426789941763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0.73156071641532661</v>
      </c>
      <c r="C188" s="277">
        <f>IF(C$10=0,0,C$10/NMM_fec!C$10)</f>
        <v>0.74730423445829364</v>
      </c>
      <c r="D188" s="277">
        <f>IF(D$10=0,0,D$10/NMM_fec!D$10)</f>
        <v>0.72997593469729982</v>
      </c>
      <c r="E188" s="277">
        <f>IF(E$10=0,0,E$10/NMM_fec!E$10)</f>
        <v>0.73587936441373603</v>
      </c>
      <c r="F188" s="277">
        <f>IF(F$10=0,0,F$10/NMM_fec!F$10)</f>
        <v>0.74411667475759879</v>
      </c>
      <c r="G188" s="277">
        <f>IF(G$10=0,0,G$10/NMM_fec!G$10)</f>
        <v>0.75020240863483834</v>
      </c>
      <c r="H188" s="277">
        <f>IF(H$10=0,0,H$10/NMM_fec!H$10)</f>
        <v>0.75354489742703956</v>
      </c>
      <c r="I188" s="277">
        <f>IF(I$10=0,0,I$10/NMM_fec!I$10)</f>
        <v>0.75748683458806598</v>
      </c>
      <c r="J188" s="277">
        <f>IF(J$10=0,0,J$10/NMM_fec!J$10)</f>
        <v>0.7743204812940393</v>
      </c>
      <c r="K188" s="277">
        <f>IF(K$10=0,0,K$10/NMM_fec!K$10)</f>
        <v>0.75162353235074675</v>
      </c>
      <c r="L188" s="277">
        <f>IF(L$10=0,0,L$10/NMM_fec!L$10)</f>
        <v>0.74526682273961653</v>
      </c>
      <c r="M188" s="277">
        <f>IF(M$10=0,0,M$10/NMM_fec!M$10)</f>
        <v>0.73142047117578468</v>
      </c>
      <c r="N188" s="277">
        <f>IF(N$10=0,0,N$10/NMM_fec!N$10)</f>
        <v>0.73600108564645639</v>
      </c>
      <c r="O188" s="277">
        <f>IF(O$10=0,0,O$10/NMM_fec!O$10)</f>
        <v>0.77014257556015842</v>
      </c>
      <c r="P188" s="277">
        <f>IF(P$10=0,0,P$10/NMM_fec!P$10)</f>
        <v>0.78991229211407377</v>
      </c>
      <c r="Q188" s="277">
        <f>IF(Q$10=0,0,Q$10/NMM_fec!Q$10)</f>
        <v>0.78033312467687976</v>
      </c>
      <c r="R188" s="277">
        <f>IF(R$10=0,0,R$10/NMM_fec!R$10)</f>
        <v>0.79012604065559544</v>
      </c>
      <c r="S188" s="277">
        <f>IF(S$10=0,0,S$10/NMM_fec!S$10)</f>
        <v>0.79305745885258683</v>
      </c>
      <c r="T188" s="277">
        <f>IF(T$10=0,0,T$10/NMM_fec!T$10)</f>
        <v>0.81937502180483479</v>
      </c>
      <c r="U188" s="277">
        <f>IF(U$10=0,0,U$10/NMM_fec!U$10)</f>
        <v>0.82163724583952058</v>
      </c>
      <c r="V188" s="277">
        <f>IF(V$10=0,0,V$10/NMM_fec!V$10)</f>
        <v>0.82067947189401447</v>
      </c>
      <c r="W188" s="277">
        <f>IF(W$10=0,0,W$10/NMM_fec!W$10)</f>
        <v>0.82597162938852597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0.61470946715475117</v>
      </c>
      <c r="C189" s="278">
        <f>IF(C$16=0,0,C$16/NMM_fec!C$16)</f>
        <v>0.61470946715475094</v>
      </c>
      <c r="D189" s="278">
        <f>IF(D$16=0,0,D$16/NMM_fec!D$16)</f>
        <v>0.61470946715475117</v>
      </c>
      <c r="E189" s="278">
        <f>IF(E$16=0,0,E$16/NMM_fec!E$16)</f>
        <v>0.61470946715475117</v>
      </c>
      <c r="F189" s="278">
        <f>IF(F$16=0,0,F$16/NMM_fec!F$16)</f>
        <v>0.61883893242706811</v>
      </c>
      <c r="G189" s="278">
        <f>IF(G$16=0,0,G$16/NMM_fec!G$16)</f>
        <v>0.61883893242706811</v>
      </c>
      <c r="H189" s="278">
        <f>IF(H$16=0,0,H$16/NMM_fec!H$16)</f>
        <v>0.62411480114223949</v>
      </c>
      <c r="I189" s="278">
        <f>IF(I$16=0,0,I$16/NMM_fec!I$16)</f>
        <v>0.62411480114223949</v>
      </c>
      <c r="J189" s="278">
        <f>IF(J$16=0,0,J$16/NMM_fec!J$16)</f>
        <v>0.63088718905872554</v>
      </c>
      <c r="K189" s="278">
        <f>IF(K$16=0,0,K$16/NMM_fec!K$16)</f>
        <v>0.63088718905872576</v>
      </c>
      <c r="L189" s="278">
        <f>IF(L$16=0,0,L$16/NMM_fec!L$16)</f>
        <v>0.63088718905872587</v>
      </c>
      <c r="M189" s="278">
        <f>IF(M$16=0,0,M$16/NMM_fec!M$16)</f>
        <v>0.63088718905872565</v>
      </c>
      <c r="N189" s="278">
        <f>IF(N$16=0,0,N$16/NMM_fec!N$16)</f>
        <v>0.63088718905872587</v>
      </c>
      <c r="O189" s="278">
        <f>IF(O$16=0,0,O$16/NMM_fec!O$16)</f>
        <v>0.63088718905872554</v>
      </c>
      <c r="P189" s="278">
        <f>IF(P$16=0,0,P$16/NMM_fec!P$16)</f>
        <v>0.64340798252393505</v>
      </c>
      <c r="Q189" s="278">
        <f>IF(Q$16=0,0,Q$16/NMM_fec!Q$16)</f>
        <v>0.64340798252393494</v>
      </c>
      <c r="R189" s="278">
        <f>IF(R$16=0,0,R$16/NMM_fec!R$16)</f>
        <v>0.64340798252393461</v>
      </c>
      <c r="S189" s="278">
        <f>IF(S$16=0,0,S$16/NMM_fec!S$16)</f>
        <v>0.64340798252393461</v>
      </c>
      <c r="T189" s="278">
        <f>IF(T$16=0,0,T$16/NMM_fec!T$16)</f>
        <v>0.6560171842715411</v>
      </c>
      <c r="U189" s="278">
        <f>IF(U$16=0,0,U$16/NMM_fec!U$16)</f>
        <v>0.66736546584438716</v>
      </c>
      <c r="V189" s="278">
        <f>IF(V$16=0,0,V$16/NMM_fec!V$16)</f>
        <v>0.67240347706152082</v>
      </c>
      <c r="W189" s="278">
        <f>IF(W$16=0,0,W$16/NMM_fec!W$16)</f>
        <v>0.67240347706152104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0.38627306669535827</v>
      </c>
      <c r="C190" s="278">
        <f>IF(C$17=0,0,C$17/NMM_fec!C$17)</f>
        <v>0.38923715302436179</v>
      </c>
      <c r="D190" s="278">
        <f>IF(D$17=0,0,D$17/NMM_fec!D$17)</f>
        <v>0.38755762824462348</v>
      </c>
      <c r="E190" s="278">
        <f>IF(E$17=0,0,E$17/NMM_fec!E$17)</f>
        <v>0.38945858333853139</v>
      </c>
      <c r="F190" s="278">
        <f>IF(F$17=0,0,F$17/NMM_fec!F$17)</f>
        <v>0.38772594686504175</v>
      </c>
      <c r="G190" s="278">
        <f>IF(G$17=0,0,G$17/NMM_fec!G$17)</f>
        <v>0.38750212243263737</v>
      </c>
      <c r="H190" s="278">
        <f>IF(H$17=0,0,H$17/NMM_fec!H$17)</f>
        <v>0.39151464670306785</v>
      </c>
      <c r="I190" s="278">
        <f>IF(I$17=0,0,I$17/NMM_fec!I$17)</f>
        <v>0.3927253672649394</v>
      </c>
      <c r="J190" s="278">
        <f>IF(J$17=0,0,J$17/NMM_fec!J$17)</f>
        <v>0.39590957667875076</v>
      </c>
      <c r="K190" s="278">
        <f>IF(K$17=0,0,K$17/NMM_fec!K$17)</f>
        <v>0.40144939537361579</v>
      </c>
      <c r="L190" s="278">
        <f>IF(L$17=0,0,L$17/NMM_fec!L$17)</f>
        <v>0.40227352721140847</v>
      </c>
      <c r="M190" s="278">
        <f>IF(M$17=0,0,M$17/NMM_fec!M$17)</f>
        <v>0.40318708677837023</v>
      </c>
      <c r="N190" s="278">
        <f>IF(N$17=0,0,N$17/NMM_fec!N$17)</f>
        <v>0.40281651661202161</v>
      </c>
      <c r="O190" s="278">
        <f>IF(O$17=0,0,O$17/NMM_fec!O$17)</f>
        <v>0.399919452203439</v>
      </c>
      <c r="P190" s="278">
        <f>IF(P$17=0,0,P$17/NMM_fec!P$17)</f>
        <v>0.4094759242743054</v>
      </c>
      <c r="Q190" s="278">
        <f>IF(Q$17=0,0,Q$17/NMM_fec!Q$17)</f>
        <v>0.40727508662968231</v>
      </c>
      <c r="R190" s="278">
        <f>IF(R$17=0,0,R$17/NMM_fec!R$17)</f>
        <v>0.40867739695836086</v>
      </c>
      <c r="S190" s="278">
        <f>IF(S$17=0,0,S$17/NMM_fec!S$17)</f>
        <v>0.40803578637264309</v>
      </c>
      <c r="T190" s="278">
        <f>IF(T$17=0,0,T$17/NMM_fec!T$17)</f>
        <v>0.42903253016823673</v>
      </c>
      <c r="U190" s="278">
        <f>IF(U$17=0,0,U$17/NMM_fec!U$17)</f>
        <v>0.43100745126289519</v>
      </c>
      <c r="V190" s="278">
        <f>IF(V$17=0,0,V$17/NMM_fec!V$17)</f>
        <v>0.42516222876539173</v>
      </c>
      <c r="W190" s="278">
        <f>IF(W$17=0,0,W$17/NMM_fec!W$17)</f>
        <v>0.43231819771849084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0.58921909548768792</v>
      </c>
      <c r="C191" s="278">
        <f>IF(C$25=0,0,C$25/NMM_fec!C$25)</f>
        <v>0.59158640370364157</v>
      </c>
      <c r="D191" s="278">
        <f>IF(D$25=0,0,D$25/NMM_fec!D$25)</f>
        <v>0.58883941258191264</v>
      </c>
      <c r="E191" s="278">
        <f>IF(E$25=0,0,E$25/NMM_fec!E$25)</f>
        <v>0.58806672363595858</v>
      </c>
      <c r="F191" s="278">
        <f>IF(F$25=0,0,F$25/NMM_fec!F$25)</f>
        <v>0.59408284560372759</v>
      </c>
      <c r="G191" s="278">
        <f>IF(G$25=0,0,G$25/NMM_fec!G$25)</f>
        <v>0.58672130037361325</v>
      </c>
      <c r="H191" s="278">
        <f>IF(H$25=0,0,H$25/NMM_fec!H$25)</f>
        <v>0.59268439056293054</v>
      </c>
      <c r="I191" s="278">
        <f>IF(I$25=0,0,I$25/NMM_fec!I$25)</f>
        <v>0.59346286740844045</v>
      </c>
      <c r="J191" s="278">
        <f>IF(J$25=0,0,J$25/NMM_fec!J$25)</f>
        <v>0.60264331664377269</v>
      </c>
      <c r="K191" s="278">
        <f>IF(K$25=0,0,K$25/NMM_fec!K$25)</f>
        <v>0.59590323942615508</v>
      </c>
      <c r="L191" s="278">
        <f>IF(L$25=0,0,L$25/NMM_fec!L$25)</f>
        <v>0.60015839883369837</v>
      </c>
      <c r="M191" s="278">
        <f>IF(M$25=0,0,M$25/NMM_fec!M$25)</f>
        <v>0.60414356567961014</v>
      </c>
      <c r="N191" s="278">
        <f>IF(N$25=0,0,N$25/NMM_fec!N$25)</f>
        <v>0.60450301168277643</v>
      </c>
      <c r="O191" s="278">
        <f>IF(O$25=0,0,O$25/NMM_fec!O$25)</f>
        <v>0.60636298993144078</v>
      </c>
      <c r="P191" s="278">
        <f>IF(P$25=0,0,P$25/NMM_fec!P$25)</f>
        <v>0.61907600635475735</v>
      </c>
      <c r="Q191" s="278">
        <f>IF(Q$25=0,0,Q$25/NMM_fec!Q$25)</f>
        <v>0.62062309754230671</v>
      </c>
      <c r="R191" s="278">
        <f>IF(R$25=0,0,R$25/NMM_fec!R$25)</f>
        <v>0.61777219457057686</v>
      </c>
      <c r="S191" s="278">
        <f>IF(S$25=0,0,S$25/NMM_fec!S$25)</f>
        <v>0.61715602685818405</v>
      </c>
      <c r="T191" s="278">
        <f>IF(T$25=0,0,T$25/NMM_fec!T$25)</f>
        <v>0.64263448528210454</v>
      </c>
      <c r="U191" s="278">
        <f>IF(U$25=0,0,U$25/NMM_fec!U$25)</f>
        <v>0.64230018546561429</v>
      </c>
      <c r="V191" s="278">
        <f>IF(V$25=0,0,V$25/NMM_fec!V$25)</f>
        <v>0.64354365439397343</v>
      </c>
      <c r="W191" s="278">
        <f>IF(W$25=0,0,W$25/NMM_fec!W$25)</f>
        <v>0.64334309558119174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0.62562711592689857</v>
      </c>
      <c r="C192" s="279">
        <f>IF(C$33=0,0,C$33/NMM_fec!C$33)</f>
        <v>0.63101543095089951</v>
      </c>
      <c r="D192" s="279">
        <f>IF(D$33=0,0,D$33/NMM_fec!D$33)</f>
        <v>0.62660466458533515</v>
      </c>
      <c r="E192" s="279">
        <f>IF(E$33=0,0,E$33/NMM_fec!E$33)</f>
        <v>0.62875455794252955</v>
      </c>
      <c r="F192" s="279">
        <f>IF(F$33=0,0,F$33/NMM_fec!F$33)</f>
        <v>0.63088129081306299</v>
      </c>
      <c r="G192" s="279">
        <f>IF(G$33=0,0,G$33/NMM_fec!G$33)</f>
        <v>0.62676105767672174</v>
      </c>
      <c r="H192" s="279">
        <f>IF(H$33=0,0,H$33/NMM_fec!H$33)</f>
        <v>0.63180577611407729</v>
      </c>
      <c r="I192" s="279">
        <f>IF(I$33=0,0,I$33/NMM_fec!I$33)</f>
        <v>0.63437842804180522</v>
      </c>
      <c r="J192" s="279">
        <f>IF(J$33=0,0,J$33/NMM_fec!J$33)</f>
        <v>0.64299595337304205</v>
      </c>
      <c r="K192" s="279">
        <f>IF(K$33=0,0,K$33/NMM_fec!K$33)</f>
        <v>0.64019024780769762</v>
      </c>
      <c r="L192" s="279">
        <f>IF(L$33=0,0,L$33/NMM_fec!L$33)</f>
        <v>0.6419322686375758</v>
      </c>
      <c r="M192" s="279">
        <f>IF(M$33=0,0,M$33/NMM_fec!M$33)</f>
        <v>0.64032392365665447</v>
      </c>
      <c r="N192" s="279">
        <f>IF(N$33=0,0,N$33/NMM_fec!N$33)</f>
        <v>0.6407754822016658</v>
      </c>
      <c r="O192" s="279">
        <f>IF(O$33=0,0,O$33/NMM_fec!O$33)</f>
        <v>0.64561273692150389</v>
      </c>
      <c r="P192" s="279">
        <f>IF(P$33=0,0,P$33/NMM_fec!P$33)</f>
        <v>0.66027372897018488</v>
      </c>
      <c r="Q192" s="279">
        <f>IF(Q$33=0,0,Q$33/NMM_fec!Q$33)</f>
        <v>0.65711106680041365</v>
      </c>
      <c r="R192" s="279">
        <f>IF(R$33=0,0,R$33/NMM_fec!R$33)</f>
        <v>0.6597306675815271</v>
      </c>
      <c r="S192" s="279">
        <f>IF(S$33=0,0,S$33/NMM_fec!S$33)</f>
        <v>0.6600814403561216</v>
      </c>
      <c r="T192" s="279">
        <f>IF(T$33=0,0,T$33/NMM_fec!T$33)</f>
        <v>0.67552293984760514</v>
      </c>
      <c r="U192" s="279">
        <f>IF(U$33=0,0,U$33/NMM_fec!U$33)</f>
        <v>0.68620395550402002</v>
      </c>
      <c r="V192" s="279">
        <f>IF(V$33=0,0,V$33/NMM_fec!V$33)</f>
        <v>0.70627760540188622</v>
      </c>
      <c r="W192" s="279">
        <f>IF(W$33=0,0,W$33/NMM_fec!W$33)</f>
        <v>0.70751771410500597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0.45403722149410575</v>
      </c>
      <c r="C194" s="322">
        <f>IF(C$48=0,0,C$48/NMM_fec!C$48)</f>
        <v>0.45982035376636726</v>
      </c>
      <c r="D194" s="322">
        <f>IF(D$48=0,0,D$48/NMM_fec!D$48)</f>
        <v>0.45738798735631603</v>
      </c>
      <c r="E194" s="322">
        <f>IF(E$48=0,0,E$48/NMM_fec!E$48)</f>
        <v>0.45825607559290449</v>
      </c>
      <c r="F194" s="322">
        <f>IF(F$48=0,0,F$48/NMM_fec!F$48)</f>
        <v>0.45822781996925144</v>
      </c>
      <c r="G194" s="322">
        <f>IF(G$48=0,0,G$48/NMM_fec!G$48)</f>
        <v>0.45759674154201097</v>
      </c>
      <c r="H194" s="322">
        <f>IF(H$48=0,0,H$48/NMM_fec!H$48)</f>
        <v>0.45788291603036463</v>
      </c>
      <c r="I194" s="322">
        <f>IF(I$48=0,0,I$48/NMM_fec!I$48)</f>
        <v>0.45964552731516289</v>
      </c>
      <c r="J194" s="322">
        <f>IF(J$48=0,0,J$48/NMM_fec!J$48)</f>
        <v>0.46207905724794468</v>
      </c>
      <c r="K194" s="322">
        <f>IF(K$48=0,0,K$48/NMM_fec!K$48)</f>
        <v>0.46122337318428985</v>
      </c>
      <c r="L194" s="322">
        <f>IF(L$48=0,0,L$48/NMM_fec!L$48)</f>
        <v>0.4712750998661992</v>
      </c>
      <c r="M194" s="322">
        <f>IF(M$48=0,0,M$48/NMM_fec!M$48)</f>
        <v>0.48680868846197267</v>
      </c>
      <c r="N194" s="322">
        <f>IF(N$48=0,0,N$48/NMM_fec!N$48)</f>
        <v>0.487257090419775</v>
      </c>
      <c r="O194" s="322">
        <f>IF(O$48=0,0,O$48/NMM_fec!O$48)</f>
        <v>0.49151484744961188</v>
      </c>
      <c r="P194" s="322">
        <f>IF(P$48=0,0,P$48/NMM_fec!P$48)</f>
        <v>0.49322675413445799</v>
      </c>
      <c r="Q194" s="322">
        <f>IF(Q$48=0,0,Q$48/NMM_fec!Q$48)</f>
        <v>0.4915123989051845</v>
      </c>
      <c r="R194" s="322">
        <f>IF(R$48=0,0,R$48/NMM_fec!R$48)</f>
        <v>0.49671450802550349</v>
      </c>
      <c r="S194" s="322">
        <f>IF(S$48=0,0,S$48/NMM_fec!S$48)</f>
        <v>0.49681108458917944</v>
      </c>
      <c r="T194" s="322">
        <f>IF(T$48=0,0,T$48/NMM_fec!T$48)</f>
        <v>0.49612277130330046</v>
      </c>
      <c r="U194" s="322">
        <f>IF(U$48=0,0,U$48/NMM_fec!U$48)</f>
        <v>0.49578041643980714</v>
      </c>
      <c r="V194" s="322">
        <f>IF(V$48=0,0,V$48/NMM_fec!V$48)</f>
        <v>0.50325039338460942</v>
      </c>
      <c r="W194" s="322">
        <f>IF(W$48=0,0,W$48/NMM_fec!W$48)</f>
        <v>0.50478881198525916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0.4040426421712241</v>
      </c>
      <c r="C195" s="275">
        <f>IF(C$49=0,0,C$49/NMM_fec!C$49)</f>
        <v>0.40510218256323488</v>
      </c>
      <c r="D195" s="275">
        <f>IF(D$49=0,0,D$49/NMM_fec!D$49)</f>
        <v>0.40676807639477558</v>
      </c>
      <c r="E195" s="275">
        <f>IF(E$49=0,0,E$49/NMM_fec!E$49)</f>
        <v>0.40676807639477552</v>
      </c>
      <c r="F195" s="275">
        <f>IF(F$49=0,0,F$49/NMM_fec!F$49)</f>
        <v>0.40676807639477564</v>
      </c>
      <c r="G195" s="275">
        <f>IF(G$49=0,0,G$49/NMM_fec!G$49)</f>
        <v>0.41073549437763779</v>
      </c>
      <c r="H195" s="275">
        <f>IF(H$49=0,0,H$49/NMM_fec!H$49)</f>
        <v>0.41073549437763768</v>
      </c>
      <c r="I195" s="275">
        <f>IF(I$49=0,0,I$49/NMM_fec!I$49)</f>
        <v>0.41073549437763779</v>
      </c>
      <c r="J195" s="275">
        <f>IF(J$49=0,0,J$49/NMM_fec!J$49)</f>
        <v>0.41073549437763773</v>
      </c>
      <c r="K195" s="275">
        <f>IF(K$49=0,0,K$49/NMM_fec!K$49)</f>
        <v>0.41430591597213828</v>
      </c>
      <c r="L195" s="275">
        <f>IF(L$49=0,0,L$49/NMM_fec!L$49)</f>
        <v>0.42100595937072416</v>
      </c>
      <c r="M195" s="275">
        <f>IF(M$49=0,0,M$49/NMM_fec!M$49)</f>
        <v>0.43390536343365171</v>
      </c>
      <c r="N195" s="275">
        <f>IF(N$49=0,0,N$49/NMM_fec!N$49)</f>
        <v>0.43398696569420109</v>
      </c>
      <c r="O195" s="275">
        <f>IF(O$49=0,0,O$49/NMM_fec!O$49)</f>
        <v>0.43398696569420114</v>
      </c>
      <c r="P195" s="275">
        <f>IF(P$49=0,0,P$49/NMM_fec!P$49)</f>
        <v>0.43398696569420098</v>
      </c>
      <c r="Q195" s="275">
        <f>IF(Q$49=0,0,Q$49/NMM_fec!Q$49)</f>
        <v>0.43398696569420109</v>
      </c>
      <c r="R195" s="275">
        <f>IF(R$49=0,0,R$49/NMM_fec!R$49)</f>
        <v>0.43789621682593838</v>
      </c>
      <c r="S195" s="275">
        <f>IF(S$49=0,0,S$49/NMM_fec!S$49)</f>
        <v>0.43789621682593832</v>
      </c>
      <c r="T195" s="275">
        <f>IF(T$49=0,0,T$49/NMM_fec!T$49)</f>
        <v>0.43789621682593843</v>
      </c>
      <c r="U195" s="275">
        <f>IF(U$49=0,0,U$49/NMM_fec!U$49)</f>
        <v>0.43789621682593832</v>
      </c>
      <c r="V195" s="275">
        <f>IF(V$49=0,0,V$49/NMM_fec!V$49)</f>
        <v>0.44317144028457256</v>
      </c>
      <c r="W195" s="275">
        <f>IF(W$49=0,0,W$49/NMM_fec!W$49)</f>
        <v>0.44317144028457245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0.10488503260539535</v>
      </c>
      <c r="C196" s="276">
        <f>IF(C$50=0,0,C$50/NMM_fec!C$50)</f>
        <v>0.10516007765501091</v>
      </c>
      <c r="D196" s="276">
        <f>IF(D$50=0,0,D$50/NMM_fec!D$50)</f>
        <v>0.10559252539839599</v>
      </c>
      <c r="E196" s="276">
        <f>IF(E$50=0,0,E$50/NMM_fec!E$50)</f>
        <v>0.10559252539839599</v>
      </c>
      <c r="F196" s="276">
        <f>IF(F$50=0,0,F$50/NMM_fec!F$50)</f>
        <v>0.10559252539839598</v>
      </c>
      <c r="G196" s="276">
        <f>IF(G$50=0,0,G$50/NMM_fec!G$50)</f>
        <v>0.10662242353552227</v>
      </c>
      <c r="H196" s="276">
        <f>IF(H$50=0,0,H$50/NMM_fec!H$50)</f>
        <v>0.1066224235355223</v>
      </c>
      <c r="I196" s="276">
        <f>IF(I$50=0,0,I$50/NMM_fec!I$50)</f>
        <v>0.10662242353552225</v>
      </c>
      <c r="J196" s="276">
        <f>IF(J$50=0,0,J$50/NMM_fec!J$50)</f>
        <v>0.1066224235355223</v>
      </c>
      <c r="K196" s="276">
        <f>IF(K$50=0,0,K$50/NMM_fec!K$50)</f>
        <v>0.10754926577014834</v>
      </c>
      <c r="L196" s="276">
        <f>IF(L$50=0,0,L$50/NMM_fec!L$50)</f>
        <v>0.10928852345478755</v>
      </c>
      <c r="M196" s="276">
        <f>IF(M$50=0,0,M$50/NMM_fec!M$50)</f>
        <v>0.11265825013554652</v>
      </c>
      <c r="N196" s="276">
        <f>IF(N$50=0,0,N$50/NMM_fec!N$50)</f>
        <v>0.11265825013554658</v>
      </c>
      <c r="O196" s="276">
        <f>IF(O$50=0,0,O$50/NMM_fec!O$50)</f>
        <v>0.11265825013554653</v>
      </c>
      <c r="P196" s="276">
        <f>IF(P$50=0,0,P$50/NMM_fec!P$50)</f>
        <v>0.11265825013554656</v>
      </c>
      <c r="Q196" s="276">
        <f>IF(Q$50=0,0,Q$50/NMM_fec!Q$50)</f>
        <v>0.11265825013554656</v>
      </c>
      <c r="R196" s="276">
        <f>IF(R$50=0,0,R$50/NMM_fec!R$50)</f>
        <v>0.11367304879692444</v>
      </c>
      <c r="S196" s="276">
        <f>IF(S$50=0,0,S$50/NMM_fec!S$50)</f>
        <v>0.11367304879692441</v>
      </c>
      <c r="T196" s="276">
        <f>IF(T$50=0,0,T$50/NMM_fec!T$50)</f>
        <v>0.11367304879692444</v>
      </c>
      <c r="U196" s="276">
        <f>IF(U$50=0,0,U$50/NMM_fec!U$50)</f>
        <v>0.11367304879692443</v>
      </c>
      <c r="V196" s="276">
        <f>IF(V$50=0,0,V$50/NMM_fec!V$50)</f>
        <v>0.11504243887289843</v>
      </c>
      <c r="W196" s="276">
        <f>IF(W$50=0,0,W$50/NMM_fec!W$50)</f>
        <v>0.11504243887289844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0.57283376159254329</v>
      </c>
      <c r="C197" s="276">
        <f>IF(C$51=0,0,C$51/NMM_fec!C$51)</f>
        <v>0.57433593102954461</v>
      </c>
      <c r="D197" s="276">
        <f>IF(D$51=0,0,D$51/NMM_fec!D$51)</f>
        <v>0.5766977615155725</v>
      </c>
      <c r="E197" s="276">
        <f>IF(E$51=0,0,E$51/NMM_fec!E$51)</f>
        <v>0.57669776151557273</v>
      </c>
      <c r="F197" s="276">
        <f>IF(F$51=0,0,F$51/NMM_fec!F$51)</f>
        <v>0.57669776151557273</v>
      </c>
      <c r="G197" s="276">
        <f>IF(G$51=0,0,G$51/NMM_fec!G$51)</f>
        <v>0.58232259100069839</v>
      </c>
      <c r="H197" s="276">
        <f>IF(H$51=0,0,H$51/NMM_fec!H$51)</f>
        <v>0.58232259100069828</v>
      </c>
      <c r="I197" s="276">
        <f>IF(I$51=0,0,I$51/NMM_fec!I$51)</f>
        <v>0.58232259100069839</v>
      </c>
      <c r="J197" s="276">
        <f>IF(J$51=0,0,J$51/NMM_fec!J$51)</f>
        <v>0.58232259100069816</v>
      </c>
      <c r="K197" s="276">
        <f>IF(K$51=0,0,K$51/NMM_fec!K$51)</f>
        <v>0.58738457659077936</v>
      </c>
      <c r="L197" s="276">
        <f>IF(L$51=0,0,L$51/NMM_fec!L$51)</f>
        <v>0.5968836013526726</v>
      </c>
      <c r="M197" s="276">
        <f>IF(M$51=0,0,M$51/NMM_fec!M$51)</f>
        <v>0.6138112431331384</v>
      </c>
      <c r="N197" s="276">
        <f>IF(N$51=0,0,N$51/NMM_fec!N$51)</f>
        <v>0.61528749714341124</v>
      </c>
      <c r="O197" s="276">
        <f>IF(O$51=0,0,O$51/NMM_fec!O$51)</f>
        <v>0.61528749714341113</v>
      </c>
      <c r="P197" s="276">
        <f>IF(P$51=0,0,P$51/NMM_fec!P$51)</f>
        <v>0.61528749714341113</v>
      </c>
      <c r="Q197" s="276">
        <f>IF(Q$51=0,0,Q$51/NMM_fec!Q$51)</f>
        <v>0.61528749714341113</v>
      </c>
      <c r="R197" s="276">
        <f>IF(R$51=0,0,R$51/NMM_fec!R$51)</f>
        <v>0.62082986024342746</v>
      </c>
      <c r="S197" s="276">
        <f>IF(S$51=0,0,S$51/NMM_fec!S$51)</f>
        <v>0.62082986024342779</v>
      </c>
      <c r="T197" s="276">
        <f>IF(T$51=0,0,T$51/NMM_fec!T$51)</f>
        <v>0.62082986024342768</v>
      </c>
      <c r="U197" s="276">
        <f>IF(U$51=0,0,U$51/NMM_fec!U$51)</f>
        <v>0.62082986024342768</v>
      </c>
      <c r="V197" s="276">
        <f>IF(V$51=0,0,V$51/NMM_fec!V$51)</f>
        <v>0.62830883840477236</v>
      </c>
      <c r="W197" s="276">
        <f>IF(W$51=0,0,W$51/NMM_fec!W$51)</f>
        <v>0.62830883840477247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0.40018202189644281</v>
      </c>
      <c r="C198" s="276">
        <f>IF(C$52=0,0,C$52/NMM_fec!C$52)</f>
        <v>0.40123143839881326</v>
      </c>
      <c r="D198" s="276">
        <f>IF(D$52=0,0,D$52/NMM_fec!D$52)</f>
        <v>0.40288141464436089</v>
      </c>
      <c r="E198" s="276">
        <f>IF(E$52=0,0,E$52/NMM_fec!E$52)</f>
        <v>0.402881414644361</v>
      </c>
      <c r="F198" s="276">
        <f>IF(F$52=0,0,F$52/NMM_fec!F$52)</f>
        <v>0.40288141464436084</v>
      </c>
      <c r="G198" s="276">
        <f>IF(G$52=0,0,G$52/NMM_fec!G$52)</f>
        <v>0.40681092401881253</v>
      </c>
      <c r="H198" s="276">
        <f>IF(H$52=0,0,H$52/NMM_fec!H$52)</f>
        <v>0.40681092401881247</v>
      </c>
      <c r="I198" s="276">
        <f>IF(I$52=0,0,I$52/NMM_fec!I$52)</f>
        <v>0.40681092401881253</v>
      </c>
      <c r="J198" s="276">
        <f>IF(J$52=0,0,J$52/NMM_fec!J$52)</f>
        <v>0.40681092401881269</v>
      </c>
      <c r="K198" s="276">
        <f>IF(K$52=0,0,K$52/NMM_fec!K$52)</f>
        <v>0.41034723029834741</v>
      </c>
      <c r="L198" s="276">
        <f>IF(L$52=0,0,L$52/NMM_fec!L$52)</f>
        <v>0.41698325490117566</v>
      </c>
      <c r="M198" s="276">
        <f>IF(M$52=0,0,M$52/NMM_fec!M$52)</f>
        <v>0.4298402279396259</v>
      </c>
      <c r="N198" s="276">
        <f>IF(N$52=0,0,N$52/NMM_fec!N$52)</f>
        <v>0.4298402279396259</v>
      </c>
      <c r="O198" s="276">
        <f>IF(O$52=0,0,O$52/NMM_fec!O$52)</f>
        <v>0.42984022793962579</v>
      </c>
      <c r="P198" s="276">
        <f>IF(P$52=0,0,P$52/NMM_fec!P$52)</f>
        <v>0.42984022793962567</v>
      </c>
      <c r="Q198" s="276">
        <f>IF(Q$52=0,0,Q$52/NMM_fec!Q$52)</f>
        <v>0.42984022793962567</v>
      </c>
      <c r="R198" s="276">
        <f>IF(R$52=0,0,R$52/NMM_fec!R$52)</f>
        <v>0.43371212624618277</v>
      </c>
      <c r="S198" s="276">
        <f>IF(S$52=0,0,S$52/NMM_fec!S$52)</f>
        <v>0.43371212624618261</v>
      </c>
      <c r="T198" s="276">
        <f>IF(T$52=0,0,T$52/NMM_fec!T$52)</f>
        <v>0.43371212624618272</v>
      </c>
      <c r="U198" s="276">
        <f>IF(U$52=0,0,U$52/NMM_fec!U$52)</f>
        <v>0.43371212624618283</v>
      </c>
      <c r="V198" s="276">
        <f>IF(V$52=0,0,V$52/NMM_fec!V$52)</f>
        <v>0.43893694503829722</v>
      </c>
      <c r="W198" s="276">
        <f>IF(W$52=0,0,W$52/NMM_fec!W$52)</f>
        <v>0.43893694503829711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0.67060148810725217</v>
      </c>
      <c r="C199" s="277">
        <f>IF(C$53=0,0,C$53/NMM_fec!C$53)</f>
        <v>0.68682953117575307</v>
      </c>
      <c r="D199" s="277">
        <f>IF(D$53=0,0,D$53/NMM_fec!D$53)</f>
        <v>0.67366244682888465</v>
      </c>
      <c r="E199" s="277">
        <f>IF(E$53=0,0,E$53/NMM_fec!E$53)</f>
        <v>0.67911046054882429</v>
      </c>
      <c r="F199" s="277">
        <f>IF(F$53=0,0,F$53/NMM_fec!F$53)</f>
        <v>0.68212993012213519</v>
      </c>
      <c r="G199" s="277">
        <f>IF(G$53=0,0,G$53/NMM_fec!G$53)</f>
        <v>0.69441628369730579</v>
      </c>
      <c r="H199" s="277">
        <f>IF(H$53=0,0,H$53/NMM_fec!H$53)</f>
        <v>0.69161391343288858</v>
      </c>
      <c r="I199" s="277">
        <f>IF(I$53=0,0,I$53/NMM_fec!I$53)</f>
        <v>0.69523187779805495</v>
      </c>
      <c r="J199" s="277">
        <f>IF(J$53=0,0,J$53/NMM_fec!J$53)</f>
        <v>0.70305306920572586</v>
      </c>
      <c r="K199" s="277">
        <f>IF(K$53=0,0,K$53/NMM_fec!K$53)</f>
        <v>0.68837744264061118</v>
      </c>
      <c r="L199" s="277">
        <f>IF(L$53=0,0,L$53/NMM_fec!L$53)</f>
        <v>0.69359372976305211</v>
      </c>
      <c r="M199" s="277">
        <f>IF(M$53=0,0,M$53/NMM_fec!M$53)</f>
        <v>0.70169587656217247</v>
      </c>
      <c r="N199" s="277">
        <f>IF(N$53=0,0,N$53/NMM_fec!N$53)</f>
        <v>0.70609033694830925</v>
      </c>
      <c r="O199" s="277">
        <f>IF(O$53=0,0,O$53/NMM_fec!O$53)</f>
        <v>0.73884433227143997</v>
      </c>
      <c r="P199" s="277">
        <f>IF(P$53=0,0,P$53/NMM_fec!P$53)</f>
        <v>0.7430635346509249</v>
      </c>
      <c r="Q199" s="277">
        <f>IF(Q$53=0,0,Q$53/NMM_fec!Q$53)</f>
        <v>0.73405249622810897</v>
      </c>
      <c r="R199" s="277">
        <f>IF(R$53=0,0,R$53/NMM_fec!R$53)</f>
        <v>0.74995975641015089</v>
      </c>
      <c r="S199" s="277">
        <f>IF(S$53=0,0,S$53/NMM_fec!S$53)</f>
        <v>0.75274215512102993</v>
      </c>
      <c r="T199" s="277">
        <f>IF(T$53=0,0,T$53/NMM_fec!T$53)</f>
        <v>0.74418480596360193</v>
      </c>
      <c r="U199" s="277">
        <f>IF(U$53=0,0,U$53/NMM_fec!U$53)</f>
        <v>0.74623943627267575</v>
      </c>
      <c r="V199" s="277">
        <f>IF(V$53=0,0,V$53/NMM_fec!V$53)</f>
        <v>0.7543488286736787</v>
      </c>
      <c r="W199" s="277">
        <f>IF(W$53=0,0,W$53/NMM_fec!W$53)</f>
        <v>0.75921325253690541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0.48650285800886062</v>
      </c>
      <c r="C200" s="278">
        <f>IF(C$59=0,0,C$59/NMM_fec!C$59)</f>
        <v>0.48777863777833996</v>
      </c>
      <c r="D200" s="278">
        <f>IF(D$59=0,0,D$59/NMM_fec!D$59)</f>
        <v>0.48978452038971171</v>
      </c>
      <c r="E200" s="278">
        <f>IF(E$59=0,0,E$59/NMM_fec!E$59)</f>
        <v>0.48978452038971154</v>
      </c>
      <c r="F200" s="278">
        <f>IF(F$59=0,0,F$59/NMM_fec!F$59)</f>
        <v>0.48978452038971171</v>
      </c>
      <c r="G200" s="278">
        <f>IF(G$59=0,0,G$59/NMM_fec!G$59)</f>
        <v>0.49456164039171446</v>
      </c>
      <c r="H200" s="278">
        <f>IF(H$59=0,0,H$59/NMM_fec!H$59)</f>
        <v>0.49456164039171419</v>
      </c>
      <c r="I200" s="278">
        <f>IF(I$59=0,0,I$59/NMM_fec!I$59)</f>
        <v>0.49456164039171435</v>
      </c>
      <c r="J200" s="278">
        <f>IF(J$59=0,0,J$59/NMM_fec!J$59)</f>
        <v>0.4945616403917143</v>
      </c>
      <c r="K200" s="278">
        <f>IF(K$59=0,0,K$59/NMM_fec!K$59)</f>
        <v>0.49886074184468659</v>
      </c>
      <c r="L200" s="278">
        <f>IF(L$59=0,0,L$59/NMM_fec!L$59)</f>
        <v>0.50692818305504805</v>
      </c>
      <c r="M200" s="278">
        <f>IF(M$59=0,0,M$59/NMM_fec!M$59)</f>
        <v>0.52255845574672655</v>
      </c>
      <c r="N200" s="278">
        <f>IF(N$59=0,0,N$59/NMM_fec!N$59)</f>
        <v>0.52255845574672677</v>
      </c>
      <c r="O200" s="278">
        <f>IF(O$59=0,0,O$59/NMM_fec!O$59)</f>
        <v>0.52255845574672677</v>
      </c>
      <c r="P200" s="278">
        <f>IF(P$59=0,0,P$59/NMM_fec!P$59)</f>
        <v>0.52255845574672677</v>
      </c>
      <c r="Q200" s="278">
        <f>IF(Q$59=0,0,Q$59/NMM_fec!Q$59)</f>
        <v>0.52255845574672688</v>
      </c>
      <c r="R200" s="278">
        <f>IF(R$59=0,0,R$59/NMM_fec!R$59)</f>
        <v>0.527265537746895</v>
      </c>
      <c r="S200" s="278">
        <f>IF(S$59=0,0,S$59/NMM_fec!S$59)</f>
        <v>0.52726553774689489</v>
      </c>
      <c r="T200" s="278">
        <f>IF(T$59=0,0,T$59/NMM_fec!T$59)</f>
        <v>0.527265537746895</v>
      </c>
      <c r="U200" s="278">
        <f>IF(U$59=0,0,U$59/NMM_fec!U$59)</f>
        <v>0.527265537746895</v>
      </c>
      <c r="V200" s="278">
        <f>IF(V$59=0,0,V$59/NMM_fec!V$59)</f>
        <v>0.53361737050264002</v>
      </c>
      <c r="W200" s="278">
        <f>IF(W$59=0,0,W$59/NMM_fec!W$59)</f>
        <v>0.53361737050263991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0.32459033988881264</v>
      </c>
      <c r="C201" s="278">
        <f>IF(C$60=0,0,C$60/NMM_fec!C$60)</f>
        <v>0.3281732338938268</v>
      </c>
      <c r="D201" s="278">
        <f>IF(D$60=0,0,D$60/NMM_fec!D$60)</f>
        <v>0.32788242321116207</v>
      </c>
      <c r="E201" s="278">
        <f>IF(E$60=0,0,E$60/NMM_fec!E$60)</f>
        <v>0.32925365158981079</v>
      </c>
      <c r="F201" s="278">
        <f>IF(F$60=0,0,F$60/NMM_fec!F$60)</f>
        <v>0.32554951972224111</v>
      </c>
      <c r="G201" s="278">
        <f>IF(G$60=0,0,G$60/NMM_fec!G$60)</f>
        <v>0.32533929904159536</v>
      </c>
      <c r="H201" s="278">
        <f>IF(H$60=0,0,H$60/NMM_fec!H$60)</f>
        <v>0.32575423371999424</v>
      </c>
      <c r="I201" s="278">
        <f>IF(I$60=0,0,I$60/NMM_fec!I$60)</f>
        <v>0.32712340240032278</v>
      </c>
      <c r="J201" s="278">
        <f>IF(J$60=0,0,J$60/NMM_fec!J$60)</f>
        <v>0.32587928653396603</v>
      </c>
      <c r="K201" s="278">
        <f>IF(K$60=0,0,K$60/NMM_fec!K$60)</f>
        <v>0.3323973678505498</v>
      </c>
      <c r="L201" s="278">
        <f>IF(L$60=0,0,L$60/NMM_fec!L$60)</f>
        <v>0.34017755989825083</v>
      </c>
      <c r="M201" s="278">
        <f>IF(M$60=0,0,M$60/NMM_fec!M$60)</f>
        <v>0.35173956436876874</v>
      </c>
      <c r="N201" s="278">
        <f>IF(N$60=0,0,N$60/NMM_fec!N$60)</f>
        <v>0.3513527176777978</v>
      </c>
      <c r="O201" s="278">
        <f>IF(O$60=0,0,O$60/NMM_fec!O$60)</f>
        <v>0.34836885258284755</v>
      </c>
      <c r="P201" s="278">
        <f>IF(P$60=0,0,P$60/NMM_fec!P$60)</f>
        <v>0.34975595391990105</v>
      </c>
      <c r="Q201" s="278">
        <f>IF(Q$60=0,0,Q$60/NMM_fec!Q$60)</f>
        <v>0.34837558929382773</v>
      </c>
      <c r="R201" s="278">
        <f>IF(R$60=0,0,R$60/NMM_fec!R$60)</f>
        <v>0.35219066166711915</v>
      </c>
      <c r="S201" s="278">
        <f>IF(S$60=0,0,S$60/NMM_fec!S$60)</f>
        <v>0.3514352268078807</v>
      </c>
      <c r="T201" s="278">
        <f>IF(T$60=0,0,T$60/NMM_fec!T$60)</f>
        <v>0.35399353507753456</v>
      </c>
      <c r="U201" s="278">
        <f>IF(U$60=0,0,U$60/NMM_fec!U$60)</f>
        <v>0.35562686284898065</v>
      </c>
      <c r="V201" s="278">
        <f>IF(V$60=0,0,V$60/NMM_fec!V$60)</f>
        <v>0.37996769134350278</v>
      </c>
      <c r="W201" s="278">
        <f>IF(W$60=0,0,W$60/NMM_fec!W$60)</f>
        <v>0.3812536170441303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0.4913439147438779</v>
      </c>
      <c r="C202" s="278">
        <f>IF(C$79=0,0,C$79/NMM_fec!C$79)</f>
        <v>0.49540471593945956</v>
      </c>
      <c r="D202" s="278">
        <f>IF(D$79=0,0,D$79/NMM_fec!D$79)</f>
        <v>0.49447192233305187</v>
      </c>
      <c r="E202" s="278">
        <f>IF(E$79=0,0,E$79/NMM_fec!E$79)</f>
        <v>0.4942311906739037</v>
      </c>
      <c r="F202" s="278">
        <f>IF(F$79=0,0,F$79/NMM_fec!F$79)</f>
        <v>0.49565527255450503</v>
      </c>
      <c r="G202" s="278">
        <f>IF(G$79=0,0,G$79/NMM_fec!G$79)</f>
        <v>0.49440601510517346</v>
      </c>
      <c r="H202" s="278">
        <f>IF(H$79=0,0,H$79/NMM_fec!H$79)</f>
        <v>0.49504196061718186</v>
      </c>
      <c r="I202" s="278">
        <f>IF(I$79=0,0,I$79/NMM_fec!I$79)</f>
        <v>0.49601942264390475</v>
      </c>
      <c r="J202" s="278">
        <f>IF(J$79=0,0,J$79/NMM_fec!J$79)</f>
        <v>0.4985209179861162</v>
      </c>
      <c r="K202" s="278">
        <f>IF(K$79=0,0,K$79/NMM_fec!K$79)</f>
        <v>0.49691506405587466</v>
      </c>
      <c r="L202" s="278">
        <f>IF(L$79=0,0,L$79/NMM_fec!L$79)</f>
        <v>0.50834074819998165</v>
      </c>
      <c r="M202" s="278">
        <f>IF(M$79=0,0,M$79/NMM_fec!M$79)</f>
        <v>0.52677332648656572</v>
      </c>
      <c r="N202" s="278">
        <f>IF(N$79=0,0,N$79/NMM_fec!N$79)</f>
        <v>0.52716970364764526</v>
      </c>
      <c r="O202" s="278">
        <f>IF(O$79=0,0,O$79/NMM_fec!O$79)</f>
        <v>0.5299159755071069</v>
      </c>
      <c r="P202" s="278">
        <f>IF(P$79=0,0,P$79/NMM_fec!P$79)</f>
        <v>0.53082000932147755</v>
      </c>
      <c r="Q202" s="278">
        <f>IF(Q$79=0,0,Q$79/NMM_fec!Q$79)</f>
        <v>0.5312898987170912</v>
      </c>
      <c r="R202" s="278">
        <f>IF(R$79=0,0,R$79/NMM_fec!R$79)</f>
        <v>0.53452615010018478</v>
      </c>
      <c r="S202" s="278">
        <f>IF(S$79=0,0,S$79/NMM_fec!S$79)</f>
        <v>0.53423788213989609</v>
      </c>
      <c r="T202" s="278">
        <f>IF(T$79=0,0,T$79/NMM_fec!T$79)</f>
        <v>0.53393362894267937</v>
      </c>
      <c r="U202" s="278">
        <f>IF(U$79=0,0,U$79/NMM_fec!U$79)</f>
        <v>0.53210496010664454</v>
      </c>
      <c r="V202" s="278">
        <f>IF(V$79=0,0,V$79/NMM_fec!V$79)</f>
        <v>0.5391883132432661</v>
      </c>
      <c r="W202" s="278">
        <f>IF(W$79=0,0,W$79/NMM_fec!W$79)</f>
        <v>0.53975562648826736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0.396979570978026</v>
      </c>
      <c r="C203" s="279">
        <f>IF(C$89=0,0,C$89/NMM_fec!C$89)</f>
        <v>0.40866641728120751</v>
      </c>
      <c r="D203" s="279">
        <f>IF(D$89=0,0,D$89/NMM_fec!D$89)</f>
        <v>0.40122171582045751</v>
      </c>
      <c r="E203" s="279">
        <f>IF(E$89=0,0,E$89/NMM_fec!E$89)</f>
        <v>0.40499176375682483</v>
      </c>
      <c r="F203" s="279">
        <f>IF(F$89=0,0,F$89/NMM_fec!F$89)</f>
        <v>0.40217043471502251</v>
      </c>
      <c r="G203" s="279">
        <f>IF(G$89=0,0,G$89/NMM_fec!G$89)</f>
        <v>0.39993930461545957</v>
      </c>
      <c r="H203" s="279">
        <f>IF(H$89=0,0,H$89/NMM_fec!H$89)</f>
        <v>0.39931223935502574</v>
      </c>
      <c r="I203" s="279">
        <f>IF(I$89=0,0,I$89/NMM_fec!I$89)</f>
        <v>0.40376607920255891</v>
      </c>
      <c r="J203" s="279">
        <f>IF(J$89=0,0,J$89/NMM_fec!J$89)</f>
        <v>0.40744796769777986</v>
      </c>
      <c r="K203" s="279">
        <f>IF(K$89=0,0,K$89/NMM_fec!K$89)</f>
        <v>0.40516229829135675</v>
      </c>
      <c r="L203" s="279">
        <f>IF(L$89=0,0,L$89/NMM_fec!L$89)</f>
        <v>0.41389754466968443</v>
      </c>
      <c r="M203" s="279">
        <f>IF(M$89=0,0,M$89/NMM_fec!M$89)</f>
        <v>0.423168539761475</v>
      </c>
      <c r="N203" s="279">
        <f>IF(N$89=0,0,N$89/NMM_fec!N$89)</f>
        <v>0.42414060994856534</v>
      </c>
      <c r="O203" s="279">
        <f>IF(O$89=0,0,O$89/NMM_fec!O$89)</f>
        <v>0.43511518107565872</v>
      </c>
      <c r="P203" s="279">
        <f>IF(P$89=0,0,P$89/NMM_fec!P$89)</f>
        <v>0.43906239880827219</v>
      </c>
      <c r="Q203" s="279">
        <f>IF(Q$89=0,0,Q$89/NMM_fec!Q$89)</f>
        <v>0.4321693683435659</v>
      </c>
      <c r="R203" s="279">
        <f>IF(R$89=0,0,R$89/NMM_fec!R$89)</f>
        <v>0.44195440618561532</v>
      </c>
      <c r="S203" s="279">
        <f>IF(S$89=0,0,S$89/NMM_fec!S$89)</f>
        <v>0.44297177999094628</v>
      </c>
      <c r="T203" s="279">
        <f>IF(T$89=0,0,T$89/NMM_fec!T$89)</f>
        <v>0.44104875291166273</v>
      </c>
      <c r="U203" s="279">
        <f>IF(U$89=0,0,U$89/NMM_fec!U$89)</f>
        <v>0.44333494384808431</v>
      </c>
      <c r="V203" s="279">
        <f>IF(V$89=0,0,V$89/NMM_fec!V$89)</f>
        <v>0.44762184457402404</v>
      </c>
      <c r="W203" s="279">
        <f>IF(W$89=0,0,W$89/NMM_fec!W$89)</f>
        <v>0.45278671767779033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0.40699626660156801</v>
      </c>
      <c r="C205" s="322">
        <f>IF(C$99=0,0,C$99/NMM_fec!C$99)</f>
        <v>0.41868138712934405</v>
      </c>
      <c r="D205" s="322">
        <f>IF(D$99=0,0,D$99/NMM_fec!D$99)</f>
        <v>0.40931768362877219</v>
      </c>
      <c r="E205" s="322">
        <f>IF(E$99=0,0,E$99/NMM_fec!E$99)</f>
        <v>0.41397892454518848</v>
      </c>
      <c r="F205" s="322">
        <f>IF(F$99=0,0,F$99/NMM_fec!F$99)</f>
        <v>0.41213026285851756</v>
      </c>
      <c r="G205" s="322">
        <f>IF(G$99=0,0,G$99/NMM_fec!G$99)</f>
        <v>0.40741544048237482</v>
      </c>
      <c r="H205" s="322">
        <f>IF(H$99=0,0,H$99/NMM_fec!H$99)</f>
        <v>0.41015945069530274</v>
      </c>
      <c r="I205" s="322">
        <f>IF(I$99=0,0,I$99/NMM_fec!I$99)</f>
        <v>0.41669899823910778</v>
      </c>
      <c r="J205" s="322">
        <f>IF(J$99=0,0,J$99/NMM_fec!J$99)</f>
        <v>0.4203779800177132</v>
      </c>
      <c r="K205" s="322">
        <f>IF(K$99=0,0,K$99/NMM_fec!K$99)</f>
        <v>0.41488446589325834</v>
      </c>
      <c r="L205" s="322">
        <f>IF(L$99=0,0,L$99/NMM_fec!L$99)</f>
        <v>0.41860072563073519</v>
      </c>
      <c r="M205" s="322">
        <f>IF(M$99=0,0,M$99/NMM_fec!M$99)</f>
        <v>0.42169047641734225</v>
      </c>
      <c r="N205" s="322">
        <f>IF(N$99=0,0,N$99/NMM_fec!N$99)</f>
        <v>0.42254093376909069</v>
      </c>
      <c r="O205" s="322">
        <f>IF(O$99=0,0,O$99/NMM_fec!O$99)</f>
        <v>0.43544222564366836</v>
      </c>
      <c r="P205" s="322">
        <f>IF(P$99=0,0,P$99/NMM_fec!P$99)</f>
        <v>0.43984449503796996</v>
      </c>
      <c r="Q205" s="322">
        <f>IF(Q$99=0,0,Q$99/NMM_fec!Q$99)</f>
        <v>0.43707445476349899</v>
      </c>
      <c r="R205" s="322">
        <f>IF(R$99=0,0,R$99/NMM_fec!R$99)</f>
        <v>0.4600225409203868</v>
      </c>
      <c r="S205" s="322">
        <f>IF(S$99=0,0,S$99/NMM_fec!S$99)</f>
        <v>0.46516295544198005</v>
      </c>
      <c r="T205" s="322">
        <f>IF(T$99=0,0,T$99/NMM_fec!T$99)</f>
        <v>0.46963191758205997</v>
      </c>
      <c r="U205" s="322">
        <f>IF(U$99=0,0,U$99/NMM_fec!U$99)</f>
        <v>0.47658230935415385</v>
      </c>
      <c r="V205" s="322">
        <f>IF(V$99=0,0,V$99/NMM_fec!V$99)</f>
        <v>0.47808581494035701</v>
      </c>
      <c r="W205" s="322">
        <f>IF(W$99=0,0,W$99/NMM_fec!W$99)</f>
        <v>0.48888728643846369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0.40724632728481991</v>
      </c>
      <c r="C206" s="275">
        <f>IF(C$100=0,0,C$100/NMM_fec!C$100)</f>
        <v>0.40745176841047137</v>
      </c>
      <c r="D206" s="275">
        <f>IF(D$100=0,0,D$100/NMM_fec!D$100)</f>
        <v>0.40786799768712545</v>
      </c>
      <c r="E206" s="275">
        <f>IF(E$100=0,0,E$100/NMM_fec!E$100)</f>
        <v>0.40846631224767682</v>
      </c>
      <c r="F206" s="275">
        <f>IF(F$100=0,0,F$100/NMM_fec!F$100)</f>
        <v>0.41003111707658074</v>
      </c>
      <c r="G206" s="275">
        <f>IF(G$100=0,0,G$100/NMM_fec!G$100)</f>
        <v>0.41190037200666163</v>
      </c>
      <c r="H206" s="275">
        <f>IF(H$100=0,0,H$100/NMM_fec!H$100)</f>
        <v>0.4152556138688196</v>
      </c>
      <c r="I206" s="275">
        <f>IF(I$100=0,0,I$100/NMM_fec!I$100)</f>
        <v>0.41710272122022779</v>
      </c>
      <c r="J206" s="275">
        <f>IF(J$100=0,0,J$100/NMM_fec!J$100)</f>
        <v>0.41710272122022785</v>
      </c>
      <c r="K206" s="275">
        <f>IF(K$100=0,0,K$100/NMM_fec!K$100)</f>
        <v>0.41710272122022779</v>
      </c>
      <c r="L206" s="275">
        <f>IF(L$100=0,0,L$100/NMM_fec!L$100)</f>
        <v>0.41834225775302741</v>
      </c>
      <c r="M206" s="275">
        <f>IF(M$100=0,0,M$100/NMM_fec!M$100)</f>
        <v>0.42458001152502273</v>
      </c>
      <c r="N206" s="275">
        <f>IF(N$100=0,0,N$100/NMM_fec!N$100)</f>
        <v>0.42458001152502278</v>
      </c>
      <c r="O206" s="275">
        <f>IF(O$100=0,0,O$100/NMM_fec!O$100)</f>
        <v>0.42688202987864038</v>
      </c>
      <c r="P206" s="275">
        <f>IF(P$100=0,0,P$100/NMM_fec!P$100)</f>
        <v>0.42688202987864043</v>
      </c>
      <c r="Q206" s="275">
        <f>IF(Q$100=0,0,Q$100/NMM_fec!Q$100)</f>
        <v>0.431532961503926</v>
      </c>
      <c r="R206" s="275">
        <f>IF(R$100=0,0,R$100/NMM_fec!R$100)</f>
        <v>0.44337966535353351</v>
      </c>
      <c r="S206" s="275">
        <f>IF(S$100=0,0,S$100/NMM_fec!S$100)</f>
        <v>0.45162106005679137</v>
      </c>
      <c r="T206" s="275">
        <f>IF(T$100=0,0,T$100/NMM_fec!T$100)</f>
        <v>0.45787863024954822</v>
      </c>
      <c r="U206" s="275">
        <f>IF(U$100=0,0,U$100/NMM_fec!U$100)</f>
        <v>0.46186737433900482</v>
      </c>
      <c r="V206" s="275">
        <f>IF(V$100=0,0,V$100/NMM_fec!V$100)</f>
        <v>0.46439977616478573</v>
      </c>
      <c r="W206" s="275">
        <f>IF(W$100=0,0,W$100/NMM_fec!W$100)</f>
        <v>0.46886501028427879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0.10570548909463551</v>
      </c>
      <c r="C207" s="276">
        <f>IF(C$101=0,0,C$101/NMM_fec!C$101)</f>
        <v>0.10575881371222484</v>
      </c>
      <c r="D207" s="276">
        <f>IF(D$101=0,0,D$101/NMM_fec!D$101)</f>
        <v>0.10586685082960677</v>
      </c>
      <c r="E207" s="276">
        <f>IF(E$101=0,0,E$101/NMM_fec!E$101)</f>
        <v>0.10602215028602466</v>
      </c>
      <c r="F207" s="276">
        <f>IF(F$101=0,0,F$101/NMM_fec!F$101)</f>
        <v>0.10642831345729188</v>
      </c>
      <c r="G207" s="276">
        <f>IF(G$101=0,0,G$101/NMM_fec!G$101)</f>
        <v>0.10691350016958009</v>
      </c>
      <c r="H207" s="276">
        <f>IF(H$101=0,0,H$101/NMM_fec!H$101)</f>
        <v>0.1077843919574443</v>
      </c>
      <c r="I207" s="276">
        <f>IF(I$101=0,0,I$101/NMM_fec!I$101)</f>
        <v>0.10826383000982077</v>
      </c>
      <c r="J207" s="276">
        <f>IF(J$101=0,0,J$101/NMM_fec!J$101)</f>
        <v>0.10826383000982077</v>
      </c>
      <c r="K207" s="276">
        <f>IF(K$101=0,0,K$101/NMM_fec!K$101)</f>
        <v>0.1082638300098208</v>
      </c>
      <c r="L207" s="276">
        <f>IF(L$101=0,0,L$101/NMM_fec!L$101)</f>
        <v>0.10858556603706458</v>
      </c>
      <c r="M207" s="276">
        <f>IF(M$101=0,0,M$101/NMM_fec!M$101)</f>
        <v>0.11020464709229905</v>
      </c>
      <c r="N207" s="276">
        <f>IF(N$101=0,0,N$101/NMM_fec!N$101)</f>
        <v>0.11020464709229902</v>
      </c>
      <c r="O207" s="276">
        <f>IF(O$101=0,0,O$101/NMM_fec!O$101)</f>
        <v>0.11080216255080874</v>
      </c>
      <c r="P207" s="276">
        <f>IF(P$101=0,0,P$101/NMM_fec!P$101)</f>
        <v>0.11080216255080876</v>
      </c>
      <c r="Q207" s="276">
        <f>IF(Q$101=0,0,Q$101/NMM_fec!Q$101)</f>
        <v>0.11200936558557716</v>
      </c>
      <c r="R207" s="276">
        <f>IF(R$101=0,0,R$101/NMM_fec!R$101)</f>
        <v>0.11626386258971784</v>
      </c>
      <c r="S207" s="276">
        <f>IF(S$101=0,0,S$101/NMM_fec!S$101)</f>
        <v>0.11722346363937447</v>
      </c>
      <c r="T207" s="276">
        <f>IF(T$101=0,0,T$101/NMM_fec!T$101)</f>
        <v>0.11884768827555335</v>
      </c>
      <c r="U207" s="276">
        <f>IF(U$101=0,0,U$101/NMM_fec!U$101)</f>
        <v>0.11988301288525685</v>
      </c>
      <c r="V207" s="276">
        <f>IF(V$101=0,0,V$101/NMM_fec!V$101)</f>
        <v>0.12054032703554775</v>
      </c>
      <c r="W207" s="276">
        <f>IF(W$101=0,0,W$101/NMM_fec!W$101)</f>
        <v>0.12169933013735587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0.57758005089262932</v>
      </c>
      <c r="C208" s="276">
        <f>IF(C$102=0,0,C$102/NMM_fec!C$102)</f>
        <v>0.57787141925585084</v>
      </c>
      <c r="D208" s="276">
        <f>IF(D$102=0,0,D$102/NMM_fec!D$102)</f>
        <v>0.57846173943969603</v>
      </c>
      <c r="E208" s="276">
        <f>IF(E$102=0,0,E$102/NMM_fec!E$102)</f>
        <v>0.57931030339516976</v>
      </c>
      <c r="F208" s="276">
        <f>IF(F$102=0,0,F$102/NMM_fec!F$102)</f>
        <v>0.58152959916817548</v>
      </c>
      <c r="G208" s="276">
        <f>IF(G$102=0,0,G$102/NMM_fec!G$102)</f>
        <v>0.58418068350046548</v>
      </c>
      <c r="H208" s="276">
        <f>IF(H$102=0,0,H$102/NMM_fec!H$102)</f>
        <v>0.58893927955318592</v>
      </c>
      <c r="I208" s="276">
        <f>IF(I$102=0,0,I$102/NMM_fec!I$102)</f>
        <v>0.59155895292174243</v>
      </c>
      <c r="J208" s="276">
        <f>IF(J$102=0,0,J$102/NMM_fec!J$102)</f>
        <v>0.59155895292174221</v>
      </c>
      <c r="K208" s="276">
        <f>IF(K$102=0,0,K$102/NMM_fec!K$102)</f>
        <v>0.5915589529217421</v>
      </c>
      <c r="L208" s="276">
        <f>IF(L$102=0,0,L$102/NMM_fec!L$102)</f>
        <v>0.59331693457984835</v>
      </c>
      <c r="M208" s="276">
        <f>IF(M$102=0,0,M$102/NMM_fec!M$102)</f>
        <v>0.60216367400928661</v>
      </c>
      <c r="N208" s="276">
        <f>IF(N$102=0,0,N$102/NMM_fec!N$102)</f>
        <v>0.60216367400928683</v>
      </c>
      <c r="O208" s="276">
        <f>IF(O$102=0,0,O$102/NMM_fec!O$102)</f>
        <v>0.60542852819889426</v>
      </c>
      <c r="P208" s="276">
        <f>IF(P$102=0,0,P$102/NMM_fec!P$102)</f>
        <v>0.60542852819889437</v>
      </c>
      <c r="Q208" s="276">
        <f>IF(Q$102=0,0,Q$102/NMM_fec!Q$102)</f>
        <v>0.61202474563501119</v>
      </c>
      <c r="R208" s="276">
        <f>IF(R$102=0,0,R$102/NMM_fec!R$102)</f>
        <v>0.62743827298724297</v>
      </c>
      <c r="S208" s="276">
        <f>IF(S$102=0,0,S$102/NMM_fec!S$102)</f>
        <v>0.64051483678415877</v>
      </c>
      <c r="T208" s="276">
        <f>IF(T$102=0,0,T$102/NMM_fec!T$102)</f>
        <v>0.64938968099575312</v>
      </c>
      <c r="U208" s="276">
        <f>IF(U$102=0,0,U$102/NMM_fec!U$102)</f>
        <v>0.65504674616696257</v>
      </c>
      <c r="V208" s="276">
        <f>IF(V$102=0,0,V$102/NMM_fec!V$102)</f>
        <v>0.6586383433832399</v>
      </c>
      <c r="W208" s="276">
        <f>IF(W$102=0,0,W$102/NMM_fec!W$102)</f>
        <v>0.66497119398788229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0.40347529843804236</v>
      </c>
      <c r="C209" s="276">
        <f>IF(C$103=0,0,C$103/NMM_fec!C$103)</f>
        <v>0.40367883721526415</v>
      </c>
      <c r="D209" s="276">
        <f>IF(D$103=0,0,D$103/NMM_fec!D$103)</f>
        <v>0.40409121228255168</v>
      </c>
      <c r="E209" s="276">
        <f>IF(E$103=0,0,E$103/NMM_fec!E$103)</f>
        <v>0.40468398655626392</v>
      </c>
      <c r="F209" s="276">
        <f>IF(F$103=0,0,F$103/NMM_fec!F$103)</f>
        <v>0.40623430156965801</v>
      </c>
      <c r="G209" s="276">
        <f>IF(G$103=0,0,G$103/NMM_fec!G$103)</f>
        <v>0.40808624753022582</v>
      </c>
      <c r="H209" s="276">
        <f>IF(H$103=0,0,H$103/NMM_fec!H$103)</f>
        <v>0.41141042044712306</v>
      </c>
      <c r="I209" s="276">
        <f>IF(I$103=0,0,I$103/NMM_fec!I$103)</f>
        <v>0.41324042391167315</v>
      </c>
      <c r="J209" s="276">
        <f>IF(J$103=0,0,J$103/NMM_fec!J$103)</f>
        <v>0.4132404239116732</v>
      </c>
      <c r="K209" s="276">
        <f>IF(K$103=0,0,K$103/NMM_fec!K$103)</f>
        <v>0.41324042391167304</v>
      </c>
      <c r="L209" s="276">
        <f>IF(L$103=0,0,L$103/NMM_fec!L$103)</f>
        <v>0.41446848255576363</v>
      </c>
      <c r="M209" s="276">
        <f>IF(M$103=0,0,M$103/NMM_fec!M$103)</f>
        <v>0.42064847583285103</v>
      </c>
      <c r="N209" s="276">
        <f>IF(N$103=0,0,N$103/NMM_fec!N$103)</f>
        <v>0.42064847583285092</v>
      </c>
      <c r="O209" s="276">
        <f>IF(O$103=0,0,O$103/NMM_fec!O$103)</f>
        <v>0.422929177904318</v>
      </c>
      <c r="P209" s="276">
        <f>IF(P$103=0,0,P$103/NMM_fec!P$103)</f>
        <v>0.42292917790431789</v>
      </c>
      <c r="Q209" s="276">
        <f>IF(Q$103=0,0,Q$103/NMM_fec!Q$103)</f>
        <v>0.42753704272666804</v>
      </c>
      <c r="R209" s="276">
        <f>IF(R$103=0,0,R$103/NMM_fec!R$103)</f>
        <v>0.44377635501926438</v>
      </c>
      <c r="S209" s="276">
        <f>IF(S$103=0,0,S$103/NMM_fec!S$103)</f>
        <v>0.44743912904555017</v>
      </c>
      <c r="T209" s="276">
        <f>IF(T$103=0,0,T$103/NMM_fec!T$103)</f>
        <v>0.45363875524685371</v>
      </c>
      <c r="U209" s="276">
        <f>IF(U$103=0,0,U$103/NMM_fec!U$103)</f>
        <v>0.45759056427264988</v>
      </c>
      <c r="V209" s="276">
        <f>IF(V$103=0,0,V$103/NMM_fec!V$103)</f>
        <v>0.46009951650614012</v>
      </c>
      <c r="W209" s="276">
        <f>IF(W$103=0,0,W$103/NMM_fec!W$103)</f>
        <v>0.46452340334870501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0.67516733705385112</v>
      </c>
      <c r="C210" s="277">
        <f>IF(C$104=0,0,C$104/NMM_fec!C$104)</f>
        <v>0.69004517147944877</v>
      </c>
      <c r="D210" s="277">
        <f>IF(D$104=0,0,D$104/NMM_fec!D$104)</f>
        <v>0.67473314539952922</v>
      </c>
      <c r="E210" s="277">
        <f>IF(E$104=0,0,E$104/NMM_fec!E$104)</f>
        <v>0.68118761014153506</v>
      </c>
      <c r="F210" s="277">
        <f>IF(F$104=0,0,F$104/NMM_fec!F$104)</f>
        <v>0.68683749826233398</v>
      </c>
      <c r="G210" s="277">
        <f>IF(G$104=0,0,G$104/NMM_fec!G$104)</f>
        <v>0.69561154767096134</v>
      </c>
      <c r="H210" s="277">
        <f>IF(H$104=0,0,H$104/NMM_fec!H$104)</f>
        <v>0.69844777230438393</v>
      </c>
      <c r="I210" s="277">
        <f>IF(I$104=0,0,I$104/NMM_fec!I$104)</f>
        <v>0.70522451848119883</v>
      </c>
      <c r="J210" s="277">
        <f>IF(J$104=0,0,J$104/NMM_fec!J$104)</f>
        <v>0.71315812469311968</v>
      </c>
      <c r="K210" s="277">
        <f>IF(K$104=0,0,K$104/NMM_fec!K$104)</f>
        <v>0.69225397203839067</v>
      </c>
      <c r="L210" s="277">
        <f>IF(L$104=0,0,L$104/NMM_fec!L$104)</f>
        <v>0.68843919520259389</v>
      </c>
      <c r="M210" s="277">
        <f>IF(M$104=0,0,M$104/NMM_fec!M$104)</f>
        <v>0.68572300566497801</v>
      </c>
      <c r="N210" s="277">
        <f>IF(N$104=0,0,N$104/NMM_fec!N$104)</f>
        <v>0.69001743389935921</v>
      </c>
      <c r="O210" s="277">
        <f>IF(O$104=0,0,O$104/NMM_fec!O$104)</f>
        <v>0.72594057368947207</v>
      </c>
      <c r="P210" s="277">
        <f>IF(P$104=0,0,P$104/NMM_fec!P$104)</f>
        <v>0.73008608859984425</v>
      </c>
      <c r="Q210" s="277">
        <f>IF(Q$104=0,0,Q$104/NMM_fec!Q$104)</f>
        <v>0.72909034102507786</v>
      </c>
      <c r="R210" s="277">
        <f>IF(R$104=0,0,R$104/NMM_fec!R$104)</f>
        <v>0.76628105249018852</v>
      </c>
      <c r="S210" s="277">
        <f>IF(S$104=0,0,S$104/NMM_fec!S$104)</f>
        <v>0.77547208340269291</v>
      </c>
      <c r="T210" s="277">
        <f>IF(T$104=0,0,T$104/NMM_fec!T$104)</f>
        <v>0.77727897043081451</v>
      </c>
      <c r="U210" s="277">
        <f>IF(U$104=0,0,U$104/NMM_fec!U$104)</f>
        <v>0.7862148198541149</v>
      </c>
      <c r="V210" s="277">
        <f>IF(V$104=0,0,V$104/NMM_fec!V$104)</f>
        <v>0.78960409936077947</v>
      </c>
      <c r="W210" s="277">
        <f>IF(W$104=0,0,W$104/NMM_fec!W$104)</f>
        <v>0.80233691965528586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0.37880429773119006</v>
      </c>
      <c r="C211" s="278">
        <f>IF(C$110=0,0,C$110/NMM_fec!C$110)</f>
        <v>0.38729183483079171</v>
      </c>
      <c r="D211" s="278">
        <f>IF(D$110=0,0,D$110/NMM_fec!D$110)</f>
        <v>0.38096441603001896</v>
      </c>
      <c r="E211" s="278">
        <f>IF(E$110=0,0,E$110/NMM_fec!E$110)</f>
        <v>0.38458848611251439</v>
      </c>
      <c r="F211" s="278">
        <f>IF(F$110=0,0,F$110/NMM_fec!F$110)</f>
        <v>0.38211299155469414</v>
      </c>
      <c r="G211" s="278">
        <f>IF(G$110=0,0,G$110/NMM_fec!G$110)</f>
        <v>0.37810144936987311</v>
      </c>
      <c r="H211" s="278">
        <f>IF(H$110=0,0,H$110/NMM_fec!H$110)</f>
        <v>0.38108847157072367</v>
      </c>
      <c r="I211" s="278">
        <f>IF(I$110=0,0,I$110/NMM_fec!I$110)</f>
        <v>0.38621759793587995</v>
      </c>
      <c r="J211" s="278">
        <f>IF(J$110=0,0,J$110/NMM_fec!J$110)</f>
        <v>0.38772168482571001</v>
      </c>
      <c r="K211" s="278">
        <f>IF(K$110=0,0,K$110/NMM_fec!K$110)</f>
        <v>0.3865047452837716</v>
      </c>
      <c r="L211" s="278">
        <f>IF(L$110=0,0,L$110/NMM_fec!L$110)</f>
        <v>0.39043497559342205</v>
      </c>
      <c r="M211" s="278">
        <f>IF(M$110=0,0,M$110/NMM_fec!M$110)</f>
        <v>0.39510944496369882</v>
      </c>
      <c r="N211" s="278">
        <f>IF(N$110=0,0,N$110/NMM_fec!N$110)</f>
        <v>0.39536378436020386</v>
      </c>
      <c r="O211" s="278">
        <f>IF(O$110=0,0,O$110/NMM_fec!O$110)</f>
        <v>0.40210244755763447</v>
      </c>
      <c r="P211" s="278">
        <f>IF(P$110=0,0,P$110/NMM_fec!P$110)</f>
        <v>0.4055857748923114</v>
      </c>
      <c r="Q211" s="278">
        <f>IF(Q$110=0,0,Q$110/NMM_fec!Q$110)</f>
        <v>0.40462509136689689</v>
      </c>
      <c r="R211" s="278">
        <f>IF(R$110=0,0,R$110/NMM_fec!R$110)</f>
        <v>0.42438900167302629</v>
      </c>
      <c r="S211" s="278">
        <f>IF(S$110=0,0,S$110/NMM_fec!S$110)</f>
        <v>0.42820602161971577</v>
      </c>
      <c r="T211" s="278">
        <f>IF(T$110=0,0,T$110/NMM_fec!T$110)</f>
        <v>0.43425229575582203</v>
      </c>
      <c r="U211" s="278">
        <f>IF(U$110=0,0,U$110/NMM_fec!U$110)</f>
        <v>0.44069616105223114</v>
      </c>
      <c r="V211" s="278">
        <f>IF(V$110=0,0,V$110/NMM_fec!V$110)</f>
        <v>0.44261584811028393</v>
      </c>
      <c r="W211" s="278">
        <f>IF(W$110=0,0,W$110/NMM_fec!W$110)</f>
        <v>0.45167397728247394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0.49246476303325126</v>
      </c>
      <c r="C212" s="278">
        <f>IF(C$118=0,0,C$118/NMM_fec!C$118)</f>
        <v>0.49271319379488793</v>
      </c>
      <c r="D212" s="278">
        <f>IF(D$118=0,0,D$118/NMM_fec!D$118)</f>
        <v>0.49321652123668869</v>
      </c>
      <c r="E212" s="278">
        <f>IF(E$118=0,0,E$118/NMM_fec!E$118)</f>
        <v>0.49394003626565358</v>
      </c>
      <c r="F212" s="278">
        <f>IF(F$118=0,0,F$118/NMM_fec!F$118)</f>
        <v>0.49583228473452778</v>
      </c>
      <c r="G212" s="278">
        <f>IF(G$118=0,0,G$118/NMM_fec!G$118)</f>
        <v>0.49809269108939541</v>
      </c>
      <c r="H212" s="278">
        <f>IF(H$118=0,0,H$118/NMM_fec!H$118)</f>
        <v>0.50215003495688526</v>
      </c>
      <c r="I212" s="278">
        <f>IF(I$118=0,0,I$118/NMM_fec!I$118)</f>
        <v>0.50438365923576589</v>
      </c>
      <c r="J212" s="278">
        <f>IF(J$118=0,0,J$118/NMM_fec!J$118)</f>
        <v>0.50438365923576578</v>
      </c>
      <c r="K212" s="278">
        <f>IF(K$118=0,0,K$118/NMM_fec!K$118)</f>
        <v>0.50438365923576567</v>
      </c>
      <c r="L212" s="278">
        <f>IF(L$118=0,0,L$118/NMM_fec!L$118)</f>
        <v>0.50588257530694558</v>
      </c>
      <c r="M212" s="278">
        <f>IF(M$118=0,0,M$118/NMM_fec!M$118)</f>
        <v>0.51342561186093039</v>
      </c>
      <c r="N212" s="278">
        <f>IF(N$118=0,0,N$118/NMM_fec!N$118)</f>
        <v>0.51342561186093028</v>
      </c>
      <c r="O212" s="278">
        <f>IF(O$118=0,0,O$118/NMM_fec!O$118)</f>
        <v>0.5162093396616716</v>
      </c>
      <c r="P212" s="278">
        <f>IF(P$118=0,0,P$118/NMM_fec!P$118)</f>
        <v>0.5162093396616716</v>
      </c>
      <c r="Q212" s="278">
        <f>IF(Q$118=0,0,Q$118/NMM_fec!Q$118)</f>
        <v>0.521833503189433</v>
      </c>
      <c r="R212" s="278">
        <f>IF(R$118=0,0,R$118/NMM_fec!R$118)</f>
        <v>0.54165451605182147</v>
      </c>
      <c r="S212" s="278">
        <f>IF(S$118=0,0,S$118/NMM_fec!S$118)</f>
        <v>0.54612514201054096</v>
      </c>
      <c r="T212" s="278">
        <f>IF(T$118=0,0,T$118/NMM_fec!T$118)</f>
        <v>0.55369214167554881</v>
      </c>
      <c r="U212" s="278">
        <f>IF(U$118=0,0,U$118/NMM_fec!U$118)</f>
        <v>0.5585155514430743</v>
      </c>
      <c r="V212" s="278">
        <f>IF(V$118=0,0,V$118/NMM_fec!V$118)</f>
        <v>0.56157787166914708</v>
      </c>
      <c r="W212" s="278">
        <f>IF(W$118=0,0,W$118/NMM_fec!W$118)</f>
        <v>0.56697747951142041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0.41812890205942127</v>
      </c>
      <c r="C213" s="278">
        <f>IF(C$119=0,0,C$119/NMM_fec!C$119)</f>
        <v>0.42998031222024269</v>
      </c>
      <c r="D213" s="278">
        <f>IF(D$119=0,0,D$119/NMM_fec!D$119)</f>
        <v>0.42057162579855195</v>
      </c>
      <c r="E213" s="278">
        <f>IF(E$119=0,0,E$119/NMM_fec!E$119)</f>
        <v>0.42531550734020496</v>
      </c>
      <c r="F213" s="278">
        <f>IF(F$119=0,0,F$119/NMM_fec!F$119)</f>
        <v>0.42328884985590515</v>
      </c>
      <c r="G213" s="278">
        <f>IF(G$119=0,0,G$119/NMM_fec!G$119)</f>
        <v>0.41827047621316898</v>
      </c>
      <c r="H213" s="278">
        <f>IF(H$119=0,0,H$119/NMM_fec!H$119)</f>
        <v>0.42114321852955916</v>
      </c>
      <c r="I213" s="278">
        <f>IF(I$119=0,0,I$119/NMM_fec!I$119)</f>
        <v>0.42782287568675137</v>
      </c>
      <c r="J213" s="278">
        <f>IF(J$119=0,0,J$119/NMM_fec!J$119)</f>
        <v>0.43141382148232632</v>
      </c>
      <c r="K213" s="278">
        <f>IF(K$119=0,0,K$119/NMM_fec!K$119)</f>
        <v>0.42621460008170203</v>
      </c>
      <c r="L213" s="278">
        <f>IF(L$119=0,0,L$119/NMM_fec!L$119)</f>
        <v>0.43017357320987237</v>
      </c>
      <c r="M213" s="278">
        <f>IF(M$119=0,0,M$119/NMM_fec!M$119)</f>
        <v>0.43350336619385288</v>
      </c>
      <c r="N213" s="278">
        <f>IF(N$119=0,0,N$119/NMM_fec!N$119)</f>
        <v>0.43433200585231763</v>
      </c>
      <c r="O213" s="278">
        <f>IF(O$119=0,0,O$119/NMM_fec!O$119)</f>
        <v>0.44706120959230677</v>
      </c>
      <c r="P213" s="278">
        <f>IF(P$119=0,0,P$119/NMM_fec!P$119)</f>
        <v>0.45151607696720392</v>
      </c>
      <c r="Q213" s="278">
        <f>IF(Q$119=0,0,Q$119/NMM_fec!Q$119)</f>
        <v>0.44885024795981837</v>
      </c>
      <c r="R213" s="278">
        <f>IF(R$119=0,0,R$119/NMM_fec!R$119)</f>
        <v>0.47245486190282793</v>
      </c>
      <c r="S213" s="278">
        <f>IF(S$119=0,0,S$119/NMM_fec!S$119)</f>
        <v>0.47737643976568223</v>
      </c>
      <c r="T213" s="278">
        <f>IF(T$119=0,0,T$119/NMM_fec!T$119)</f>
        <v>0.48225996819164119</v>
      </c>
      <c r="U213" s="278">
        <f>IF(U$119=0,0,U$119/NMM_fec!U$119)</f>
        <v>0.48938009680018957</v>
      </c>
      <c r="V213" s="278">
        <f>IF(V$119=0,0,V$119/NMM_fec!V$119)</f>
        <v>0.49094680661117202</v>
      </c>
      <c r="W213" s="278">
        <f>IF(W$119=0,0,W$119/NMM_fec!W$119)</f>
        <v>0.50194545719386263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0.50614433978417495</v>
      </c>
      <c r="C214" s="279">
        <f>IF(C$127=0,0,C$127/NMM_fec!C$127)</f>
        <v>0.50639967140030173</v>
      </c>
      <c r="D214" s="279">
        <f>IF(D$127=0,0,D$127/NMM_fec!D$127)</f>
        <v>0.50691698015992992</v>
      </c>
      <c r="E214" s="279">
        <f>IF(E$127=0,0,E$127/NMM_fec!E$127)</f>
        <v>0.50766059282858844</v>
      </c>
      <c r="F214" s="279">
        <f>IF(F$127=0,0,F$127/NMM_fec!F$127)</f>
        <v>0.50960540375493157</v>
      </c>
      <c r="G214" s="279">
        <f>IF(G$127=0,0,G$127/NMM_fec!G$127)</f>
        <v>0.51192859917521194</v>
      </c>
      <c r="H214" s="279">
        <f>IF(H$127=0,0,H$127/NMM_fec!H$127)</f>
        <v>0.51609864703902097</v>
      </c>
      <c r="I214" s="279">
        <f>IF(I$127=0,0,I$127/NMM_fec!I$127)</f>
        <v>0.51839431643675926</v>
      </c>
      <c r="J214" s="279">
        <f>IF(J$127=0,0,J$127/NMM_fec!J$127)</f>
        <v>0.51839431643675926</v>
      </c>
      <c r="K214" s="279">
        <f>IF(K$127=0,0,K$127/NMM_fec!K$127)</f>
        <v>0.51839431643675926</v>
      </c>
      <c r="L214" s="279">
        <f>IF(L$127=0,0,L$127/NMM_fec!L$127)</f>
        <v>0.51993486906547193</v>
      </c>
      <c r="M214" s="279">
        <f>IF(M$127=0,0,M$127/NMM_fec!M$127)</f>
        <v>0.52768743441262289</v>
      </c>
      <c r="N214" s="279">
        <f>IF(N$127=0,0,N$127/NMM_fec!N$127)</f>
        <v>0.527687434412623</v>
      </c>
      <c r="O214" s="279">
        <f>IF(O$127=0,0,O$127/NMM_fec!O$127)</f>
        <v>0.53054848798560683</v>
      </c>
      <c r="P214" s="279">
        <f>IF(P$127=0,0,P$127/NMM_fec!P$127)</f>
        <v>0.53054848798560683</v>
      </c>
      <c r="Q214" s="279">
        <f>IF(Q$127=0,0,Q$127/NMM_fec!Q$127)</f>
        <v>0.53632887827802833</v>
      </c>
      <c r="R214" s="279">
        <f>IF(R$127=0,0,R$127/NMM_fec!R$127)</f>
        <v>0.55670047483103868</v>
      </c>
      <c r="S214" s="279">
        <f>IF(S$127=0,0,S$127/NMM_fec!S$127)</f>
        <v>0.56129528484416702</v>
      </c>
      <c r="T214" s="279">
        <f>IF(T$127=0,0,T$127/NMM_fec!T$127)</f>
        <v>0.56907247894431412</v>
      </c>
      <c r="U214" s="279">
        <f>IF(U$127=0,0,U$127/NMM_fec!U$127)</f>
        <v>0.57402987231649316</v>
      </c>
      <c r="V214" s="279">
        <f>IF(V$127=0,0,V$127/NMM_fec!V$127)</f>
        <v>0.57717725699329014</v>
      </c>
      <c r="W214" s="279">
        <f>IF(W$127=0,0,W$127/NMM_fec!W$127)</f>
        <v>0.58272685394229329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SE: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2349.092206575775</v>
      </c>
      <c r="C5" s="225">
        <f t="shared" si="0"/>
        <v>2340.7588378855571</v>
      </c>
      <c r="D5" s="225">
        <f t="shared" si="0"/>
        <v>2345.5506555416378</v>
      </c>
      <c r="E5" s="225">
        <f t="shared" si="0"/>
        <v>2160.8211587166747</v>
      </c>
      <c r="F5" s="225">
        <f t="shared" si="0"/>
        <v>2307.3369428069573</v>
      </c>
      <c r="G5" s="225">
        <f t="shared" si="0"/>
        <v>2512.985802515951</v>
      </c>
      <c r="H5" s="225">
        <f t="shared" si="0"/>
        <v>2661.0632753239565</v>
      </c>
      <c r="I5" s="225">
        <f t="shared" si="0"/>
        <v>2569.1523602881084</v>
      </c>
      <c r="J5" s="225">
        <f t="shared" si="0"/>
        <v>2617.5417478545583</v>
      </c>
      <c r="K5" s="225">
        <f t="shared" si="0"/>
        <v>2161.3831935609624</v>
      </c>
      <c r="L5" s="225">
        <f t="shared" si="0"/>
        <v>2344.1542457462911</v>
      </c>
      <c r="M5" s="225">
        <f t="shared" si="0"/>
        <v>2307.4313518387789</v>
      </c>
      <c r="N5" s="225">
        <f t="shared" si="0"/>
        <v>2426.1137094346459</v>
      </c>
      <c r="O5" s="225">
        <f t="shared" si="0"/>
        <v>2532.2781290168523</v>
      </c>
      <c r="P5" s="225">
        <f t="shared" si="0"/>
        <v>2460.3262789829341</v>
      </c>
      <c r="Q5" s="225">
        <f t="shared" si="0"/>
        <v>2621.2550580971838</v>
      </c>
      <c r="R5" s="225">
        <f t="shared" si="0"/>
        <v>2696.1642920925269</v>
      </c>
      <c r="S5" s="225">
        <f t="shared" si="0"/>
        <v>2737.4813415782573</v>
      </c>
      <c r="T5" s="225">
        <f t="shared" si="0"/>
        <v>2759.0052267901065</v>
      </c>
      <c r="U5" s="225">
        <f t="shared" si="0"/>
        <v>2415.3874112202175</v>
      </c>
      <c r="V5" s="225">
        <f t="shared" si="0"/>
        <v>2189.4123730696379</v>
      </c>
      <c r="W5" s="225">
        <f t="shared" si="0"/>
        <v>2183.4174430798821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0.76317709728379091</v>
      </c>
      <c r="C10" s="262">
        <v>0.58761595424302837</v>
      </c>
      <c r="D10" s="262">
        <v>0.73888934164762277</v>
      </c>
      <c r="E10" s="262">
        <v>0.58090834916394152</v>
      </c>
      <c r="F10" s="262">
        <v>0.58454760380111404</v>
      </c>
      <c r="G10" s="262">
        <v>0.45805550431566289</v>
      </c>
      <c r="H10" s="262">
        <v>0.54306893605282791</v>
      </c>
      <c r="I10" s="262">
        <v>0.50394495970715958</v>
      </c>
      <c r="J10" s="262">
        <v>0.41358395585736202</v>
      </c>
      <c r="K10" s="262">
        <v>0.50546007854877351</v>
      </c>
      <c r="L10" s="262">
        <v>0.58170979659688027</v>
      </c>
      <c r="M10" s="262">
        <v>0.57779167057703174</v>
      </c>
      <c r="N10" s="262">
        <v>0.60016654470257236</v>
      </c>
      <c r="O10" s="262">
        <v>0.46484946903324498</v>
      </c>
      <c r="P10" s="262">
        <v>0.42108941744726669</v>
      </c>
      <c r="Q10" s="262">
        <v>0.52059295042693665</v>
      </c>
      <c r="R10" s="262">
        <v>0.44834854427614412</v>
      </c>
      <c r="S10" s="262">
        <v>0.43996654551779701</v>
      </c>
      <c r="T10" s="262">
        <v>0.56206973817614925</v>
      </c>
      <c r="U10" s="262">
        <v>0.49300606424280607</v>
      </c>
      <c r="V10" s="262">
        <v>0.44743404041707813</v>
      </c>
      <c r="W10" s="262">
        <v>0.37552703114459779</v>
      </c>
      <c r="DA10" s="68" t="s">
        <v>1698</v>
      </c>
    </row>
    <row r="11" spans="1:105" ht="12" customHeight="1" x14ac:dyDescent="0.25">
      <c r="A11" s="37" t="s">
        <v>160</v>
      </c>
      <c r="B11" s="228">
        <v>0.43843494605543948</v>
      </c>
      <c r="C11" s="228">
        <v>0.23463872009324371</v>
      </c>
      <c r="D11" s="228">
        <v>0.36600375035924121</v>
      </c>
      <c r="E11" s="228">
        <v>0.28910418333562238</v>
      </c>
      <c r="F11" s="228">
        <v>0.31798232466286519</v>
      </c>
      <c r="G11" s="228">
        <v>0.27924892106829852</v>
      </c>
      <c r="H11" s="228">
        <v>0.30530620120821611</v>
      </c>
      <c r="I11" s="228">
        <v>0.27082322727752489</v>
      </c>
      <c r="J11" s="228">
        <v>0.20753657954954319</v>
      </c>
      <c r="K11" s="228">
        <v>0.20466589450644981</v>
      </c>
      <c r="L11" s="228">
        <v>0.20731723211513151</v>
      </c>
      <c r="M11" s="228">
        <v>0.14001108045488839</v>
      </c>
      <c r="N11" s="228">
        <v>0.1462331699648092</v>
      </c>
      <c r="O11" s="228">
        <v>0.1746540444572813</v>
      </c>
      <c r="P11" s="228">
        <v>0.1177215421759977</v>
      </c>
      <c r="Q11" s="228">
        <v>0.1218154621847429</v>
      </c>
      <c r="R11" s="228">
        <v>0.13044748801303119</v>
      </c>
      <c r="S11" s="228">
        <v>0.13405480967110681</v>
      </c>
      <c r="T11" s="228">
        <v>0.14097639073652971</v>
      </c>
      <c r="U11" s="228">
        <v>0.105606568336593</v>
      </c>
      <c r="V11" s="228">
        <v>9.7483249905776864E-2</v>
      </c>
      <c r="W11" s="228">
        <v>7.3602891124830441E-2</v>
      </c>
      <c r="DA11" s="69" t="s">
        <v>1699</v>
      </c>
    </row>
    <row r="12" spans="1:105" ht="12" customHeight="1" x14ac:dyDescent="0.25">
      <c r="A12" s="37" t="s">
        <v>162</v>
      </c>
      <c r="B12" s="228">
        <v>0.32474215122835137</v>
      </c>
      <c r="C12" s="228">
        <v>0.3529772341497846</v>
      </c>
      <c r="D12" s="228">
        <v>0.37288559128838161</v>
      </c>
      <c r="E12" s="228">
        <v>0.29180416582831908</v>
      </c>
      <c r="F12" s="228">
        <v>0.26656527913824879</v>
      </c>
      <c r="G12" s="228">
        <v>0.1788065832473644</v>
      </c>
      <c r="H12" s="228">
        <v>0.2377627348446118</v>
      </c>
      <c r="I12" s="228">
        <v>0.23312173242963469</v>
      </c>
      <c r="J12" s="228">
        <v>0.20604737630781869</v>
      </c>
      <c r="K12" s="228">
        <v>0.30079418404232372</v>
      </c>
      <c r="L12" s="228">
        <v>0.37439256448174879</v>
      </c>
      <c r="M12" s="228">
        <v>0.43778059012214332</v>
      </c>
      <c r="N12" s="228">
        <v>0.45393337473776307</v>
      </c>
      <c r="O12" s="228">
        <v>0.29019542457596359</v>
      </c>
      <c r="P12" s="228">
        <v>0.30336787527126902</v>
      </c>
      <c r="Q12" s="228">
        <v>0.39877748824219372</v>
      </c>
      <c r="R12" s="228">
        <v>0.31790105626311288</v>
      </c>
      <c r="S12" s="228">
        <v>0.30591173584669018</v>
      </c>
      <c r="T12" s="228">
        <v>0.42109334743961963</v>
      </c>
      <c r="U12" s="228">
        <v>0.38739949590621309</v>
      </c>
      <c r="V12" s="228">
        <v>0.34995079051130129</v>
      </c>
      <c r="W12" s="228">
        <v>0.30192414001976742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369.47838645568902</v>
      </c>
      <c r="C17" s="263">
        <v>341.85178988118548</v>
      </c>
      <c r="D17" s="263">
        <v>337.988554405983</v>
      </c>
      <c r="E17" s="263">
        <v>283.31923874334791</v>
      </c>
      <c r="F17" s="263">
        <v>320.0273334903722</v>
      </c>
      <c r="G17" s="263">
        <v>364.62607815493908</v>
      </c>
      <c r="H17" s="263">
        <v>405.83735240351052</v>
      </c>
      <c r="I17" s="263">
        <v>386.10692877371179</v>
      </c>
      <c r="J17" s="263">
        <v>396.55679918005723</v>
      </c>
      <c r="K17" s="263">
        <v>296.29608628001432</v>
      </c>
      <c r="L17" s="263">
        <v>291.416187423971</v>
      </c>
      <c r="M17" s="263">
        <v>250.94371213630771</v>
      </c>
      <c r="N17" s="263">
        <v>274.29366353914082</v>
      </c>
      <c r="O17" s="263">
        <v>363.71562417656781</v>
      </c>
      <c r="P17" s="263">
        <v>361.1311946217831</v>
      </c>
      <c r="Q17" s="263">
        <v>371.30063085568679</v>
      </c>
      <c r="R17" s="263">
        <v>399.57752119195709</v>
      </c>
      <c r="S17" s="263">
        <v>440.71149613544441</v>
      </c>
      <c r="T17" s="263">
        <v>426.85011515399481</v>
      </c>
      <c r="U17" s="263">
        <v>383.34637301771522</v>
      </c>
      <c r="V17" s="263">
        <v>298.04136075527072</v>
      </c>
      <c r="W17" s="263">
        <v>309.85601335022301</v>
      </c>
      <c r="DA17" s="70" t="s">
        <v>1705</v>
      </c>
    </row>
    <row r="18" spans="1:105" ht="12" customHeight="1" x14ac:dyDescent="0.25">
      <c r="A18" s="18" t="s">
        <v>30</v>
      </c>
      <c r="B18" s="232">
        <v>200.30120842560871</v>
      </c>
      <c r="C18" s="232">
        <v>193.6411379701521</v>
      </c>
      <c r="D18" s="232">
        <v>179.79932127311989</v>
      </c>
      <c r="E18" s="232">
        <v>143.12735960116049</v>
      </c>
      <c r="F18" s="232">
        <v>183.20187699676211</v>
      </c>
      <c r="G18" s="232">
        <v>196.5389126307233</v>
      </c>
      <c r="H18" s="232">
        <v>223.3051336494803</v>
      </c>
      <c r="I18" s="232">
        <v>211.59418905235199</v>
      </c>
      <c r="J18" s="232">
        <v>237.65747310655439</v>
      </c>
      <c r="K18" s="232">
        <v>142.8781706808162</v>
      </c>
      <c r="L18" s="232">
        <v>152.6182534695258</v>
      </c>
      <c r="M18" s="232">
        <v>146.50388046455899</v>
      </c>
      <c r="N18" s="232">
        <v>162.04364960417601</v>
      </c>
      <c r="O18" s="232">
        <v>227.17837054190451</v>
      </c>
      <c r="P18" s="232">
        <v>227.95693698682649</v>
      </c>
      <c r="Q18" s="232">
        <v>247.18460494753211</v>
      </c>
      <c r="R18" s="232">
        <v>246.9922307295401</v>
      </c>
      <c r="S18" s="232">
        <v>270.68471938493798</v>
      </c>
      <c r="T18" s="232">
        <v>257.5250718631122</v>
      </c>
      <c r="U18" s="232">
        <v>213.7304222479585</v>
      </c>
      <c r="V18" s="232">
        <v>166.33057570540939</v>
      </c>
      <c r="W18" s="232">
        <v>173.08624091523879</v>
      </c>
      <c r="DA18" s="71" t="s">
        <v>1706</v>
      </c>
    </row>
    <row r="19" spans="1:105" ht="12" customHeight="1" x14ac:dyDescent="0.25">
      <c r="A19" s="18" t="s">
        <v>33</v>
      </c>
      <c r="B19" s="232">
        <v>32.55019645059965</v>
      </c>
      <c r="C19" s="232">
        <v>23.290481615078988</v>
      </c>
      <c r="D19" s="232">
        <v>25.34677293607939</v>
      </c>
      <c r="E19" s="232">
        <v>22.862358374732452</v>
      </c>
      <c r="F19" s="232">
        <v>19.950074102618711</v>
      </c>
      <c r="G19" s="232">
        <v>16.13586512849243</v>
      </c>
      <c r="H19" s="232">
        <v>18.78002741188795</v>
      </c>
      <c r="I19" s="232">
        <v>20.11449710926717</v>
      </c>
      <c r="J19" s="232">
        <v>16.63886125062605</v>
      </c>
      <c r="K19" s="232">
        <v>11.363142021212941</v>
      </c>
      <c r="L19" s="232">
        <v>11.89379856959104</v>
      </c>
      <c r="M19" s="232">
        <v>8.8946832357697652</v>
      </c>
      <c r="N19" s="232">
        <v>10.600903263057599</v>
      </c>
      <c r="O19" s="232">
        <v>17.432321813807189</v>
      </c>
      <c r="P19" s="232">
        <v>17.574146940439981</v>
      </c>
      <c r="Q19" s="232">
        <v>16.133466061884</v>
      </c>
      <c r="R19" s="232">
        <v>20.114247412182159</v>
      </c>
      <c r="S19" s="232">
        <v>23.179259069247969</v>
      </c>
      <c r="T19" s="232">
        <v>21.21148191102526</v>
      </c>
      <c r="U19" s="232">
        <v>19.88491671026771</v>
      </c>
      <c r="V19" s="232">
        <v>14.24190877502207</v>
      </c>
      <c r="W19" s="232">
        <v>18.406372591751481</v>
      </c>
      <c r="DA19" s="71" t="s">
        <v>1707</v>
      </c>
    </row>
    <row r="20" spans="1:105" ht="12" customHeight="1" x14ac:dyDescent="0.25">
      <c r="A20" s="18" t="s">
        <v>160</v>
      </c>
      <c r="B20" s="297">
        <v>30.001705725684559</v>
      </c>
      <c r="C20" s="297">
        <v>26.36253517202665</v>
      </c>
      <c r="D20" s="297">
        <v>27.536152668361972</v>
      </c>
      <c r="E20" s="297">
        <v>25.706497733988041</v>
      </c>
      <c r="F20" s="297">
        <v>25.094878870182011</v>
      </c>
      <c r="G20" s="297">
        <v>15.2425445484539</v>
      </c>
      <c r="H20" s="297">
        <v>16.150820137148312</v>
      </c>
      <c r="I20" s="297">
        <v>17.508021914124718</v>
      </c>
      <c r="J20" s="297">
        <v>15.915102664214571</v>
      </c>
      <c r="K20" s="297">
        <v>12.409333807335679</v>
      </c>
      <c r="L20" s="297">
        <v>14.76385329234415</v>
      </c>
      <c r="M20" s="297">
        <v>9.3365639103606064</v>
      </c>
      <c r="N20" s="297">
        <v>9.8374536399062009</v>
      </c>
      <c r="O20" s="297">
        <v>16.36309688172102</v>
      </c>
      <c r="P20" s="297">
        <v>12.75248644175149</v>
      </c>
      <c r="Q20" s="297">
        <v>10.218147061916889</v>
      </c>
      <c r="R20" s="297">
        <v>13.4604299666332</v>
      </c>
      <c r="S20" s="297">
        <v>14.034645925267711</v>
      </c>
      <c r="T20" s="297">
        <v>13.927971502488401</v>
      </c>
      <c r="U20" s="297">
        <v>11.336431259101669</v>
      </c>
      <c r="V20" s="297">
        <v>9.6907031030655268</v>
      </c>
      <c r="W20" s="297">
        <v>9.5651694975589727</v>
      </c>
      <c r="DA20" s="122" t="s">
        <v>1708</v>
      </c>
    </row>
    <row r="21" spans="1:105" ht="12" customHeight="1" x14ac:dyDescent="0.25">
      <c r="A21" s="18" t="s">
        <v>70</v>
      </c>
      <c r="B21" s="297">
        <v>84.403464965923092</v>
      </c>
      <c r="C21" s="297">
        <v>58.899326612440447</v>
      </c>
      <c r="D21" s="297">
        <v>77.25240218053618</v>
      </c>
      <c r="E21" s="297">
        <v>65.676448891626521</v>
      </c>
      <c r="F21" s="297">
        <v>70.743411606776291</v>
      </c>
      <c r="G21" s="297">
        <v>75.993785834824877</v>
      </c>
      <c r="H21" s="297">
        <v>74.235294015565259</v>
      </c>
      <c r="I21" s="297">
        <v>64.995718047583054</v>
      </c>
      <c r="J21" s="297">
        <v>51.785619360168873</v>
      </c>
      <c r="K21" s="297">
        <v>43.519074434188781</v>
      </c>
      <c r="L21" s="297">
        <v>38.714895778547088</v>
      </c>
      <c r="M21" s="297">
        <v>19.06187765728205</v>
      </c>
      <c r="N21" s="297">
        <v>19.878610560901439</v>
      </c>
      <c r="O21" s="297">
        <v>20.773620711305981</v>
      </c>
      <c r="P21" s="297">
        <v>12.39243670864494</v>
      </c>
      <c r="Q21" s="297">
        <v>18.506955709176459</v>
      </c>
      <c r="R21" s="297">
        <v>23.58283689112816</v>
      </c>
      <c r="S21" s="297">
        <v>29.900563082035841</v>
      </c>
      <c r="T21" s="297">
        <v>23.57262864239048</v>
      </c>
      <c r="U21" s="297">
        <v>28.48865563542174</v>
      </c>
      <c r="V21" s="297">
        <v>25.974005223882191</v>
      </c>
      <c r="W21" s="297">
        <v>24.671761999861459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50.954977743617903</v>
      </c>
      <c r="H22" s="297">
        <v>60.788333433831262</v>
      </c>
      <c r="I22" s="297">
        <v>56.823784968351397</v>
      </c>
      <c r="J22" s="297">
        <v>58.758840833410297</v>
      </c>
      <c r="K22" s="297">
        <v>67.888566380813316</v>
      </c>
      <c r="L22" s="297">
        <v>46.763459375427438</v>
      </c>
      <c r="M22" s="297">
        <v>37.953542690821557</v>
      </c>
      <c r="N22" s="297">
        <v>41.395867179536999</v>
      </c>
      <c r="O22" s="297">
        <v>54.78020457294766</v>
      </c>
      <c r="P22" s="297">
        <v>57.592088363207402</v>
      </c>
      <c r="Q22" s="297">
        <v>45.807130271336383</v>
      </c>
      <c r="R22" s="297">
        <v>62.6246538838178</v>
      </c>
      <c r="S22" s="297">
        <v>70.885386943016968</v>
      </c>
      <c r="T22" s="297">
        <v>69.010419757040424</v>
      </c>
      <c r="U22" s="297">
        <v>68.320202790108638</v>
      </c>
      <c r="V22" s="297">
        <v>47.015943152288671</v>
      </c>
      <c r="W22" s="297">
        <v>44.889482806808957</v>
      </c>
      <c r="DA22" s="122" t="s">
        <v>1710</v>
      </c>
    </row>
    <row r="23" spans="1:105" ht="12" customHeight="1" x14ac:dyDescent="0.25">
      <c r="A23" s="18" t="s">
        <v>162</v>
      </c>
      <c r="B23" s="297">
        <v>22.221810887872952</v>
      </c>
      <c r="C23" s="297">
        <v>39.65830851148737</v>
      </c>
      <c r="D23" s="297">
        <v>28.053905347885589</v>
      </c>
      <c r="E23" s="297">
        <v>25.946574141840429</v>
      </c>
      <c r="F23" s="297">
        <v>21.03709191403312</v>
      </c>
      <c r="G23" s="297">
        <v>9.7599922688266698</v>
      </c>
      <c r="H23" s="297">
        <v>12.57774375559743</v>
      </c>
      <c r="I23" s="297">
        <v>15.070717682033459</v>
      </c>
      <c r="J23" s="297">
        <v>15.800901965083041</v>
      </c>
      <c r="K23" s="297">
        <v>18.237798955647349</v>
      </c>
      <c r="L23" s="297">
        <v>26.661926938535458</v>
      </c>
      <c r="M23" s="297">
        <v>29.19316417751466</v>
      </c>
      <c r="N23" s="297">
        <v>30.537179291562509</v>
      </c>
      <c r="O23" s="297">
        <v>27.188009654881451</v>
      </c>
      <c r="P23" s="297">
        <v>32.863099180912727</v>
      </c>
      <c r="Q23" s="297">
        <v>33.450326803840859</v>
      </c>
      <c r="R23" s="297">
        <v>32.803122308655631</v>
      </c>
      <c r="S23" s="297">
        <v>32.026921730937957</v>
      </c>
      <c r="T23" s="297">
        <v>41.602541477937969</v>
      </c>
      <c r="U23" s="297">
        <v>41.585744374857008</v>
      </c>
      <c r="V23" s="297">
        <v>34.788224795602908</v>
      </c>
      <c r="W23" s="297">
        <v>39.236985539003292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1712</v>
      </c>
    </row>
    <row r="25" spans="1:105" ht="12" customHeight="1" x14ac:dyDescent="0.25">
      <c r="A25" s="57" t="s">
        <v>1463</v>
      </c>
      <c r="B25" s="263">
        <v>276.53223640025459</v>
      </c>
      <c r="C25" s="263">
        <v>255.85539895880049</v>
      </c>
      <c r="D25" s="263">
        <v>252.9640007475368</v>
      </c>
      <c r="E25" s="263">
        <v>212.04732286637201</v>
      </c>
      <c r="F25" s="263">
        <v>239.52111269143521</v>
      </c>
      <c r="G25" s="263">
        <v>272.90057697091248</v>
      </c>
      <c r="H25" s="263">
        <v>303.74472442479458</v>
      </c>
      <c r="I25" s="263">
        <v>288.97769508970521</v>
      </c>
      <c r="J25" s="263">
        <v>296.79879136892168</v>
      </c>
      <c r="K25" s="263">
        <v>221.75970876575639</v>
      </c>
      <c r="L25" s="263">
        <v>218.10739947369291</v>
      </c>
      <c r="M25" s="263">
        <v>187.8161983798671</v>
      </c>
      <c r="N25" s="263">
        <v>205.29222544386721</v>
      </c>
      <c r="O25" s="263">
        <v>272.21915720724598</v>
      </c>
      <c r="P25" s="263">
        <v>270.28486792050518</v>
      </c>
      <c r="Q25" s="263">
        <v>277.89607617457301</v>
      </c>
      <c r="R25" s="263">
        <v>299.05961918487918</v>
      </c>
      <c r="S25" s="263">
        <v>329.84591278183592</v>
      </c>
      <c r="T25" s="263">
        <v>319.47150707121659</v>
      </c>
      <c r="U25" s="263">
        <v>286.91158598861199</v>
      </c>
      <c r="V25" s="263">
        <v>223.06594120442389</v>
      </c>
      <c r="W25" s="263">
        <v>231.90849444742929</v>
      </c>
      <c r="DA25" s="70" t="s">
        <v>1713</v>
      </c>
    </row>
    <row r="26" spans="1:105" ht="12" customHeight="1" x14ac:dyDescent="0.25">
      <c r="A26" s="18" t="s">
        <v>30</v>
      </c>
      <c r="B26" s="232">
        <v>149.9133458142075</v>
      </c>
      <c r="C26" s="232">
        <v>144.9286856956607</v>
      </c>
      <c r="D26" s="232">
        <v>134.5689226692198</v>
      </c>
      <c r="E26" s="232">
        <v>107.12217626651091</v>
      </c>
      <c r="F26" s="232">
        <v>137.11552993564541</v>
      </c>
      <c r="G26" s="232">
        <v>147.09749485161339</v>
      </c>
      <c r="H26" s="232">
        <v>167.13039320137409</v>
      </c>
      <c r="I26" s="232">
        <v>158.36545912534049</v>
      </c>
      <c r="J26" s="232">
        <v>177.8722516513711</v>
      </c>
      <c r="K26" s="232">
        <v>106.93567342370601</v>
      </c>
      <c r="L26" s="232">
        <v>114.2255365794998</v>
      </c>
      <c r="M26" s="232">
        <v>109.6492980139144</v>
      </c>
      <c r="N26" s="232">
        <v>121.2798757982994</v>
      </c>
      <c r="O26" s="232">
        <v>170.02927686881819</v>
      </c>
      <c r="P26" s="232">
        <v>170.61198678661839</v>
      </c>
      <c r="Q26" s="232">
        <v>185.00273389618741</v>
      </c>
      <c r="R26" s="232">
        <v>184.8587534235069</v>
      </c>
      <c r="S26" s="232">
        <v>202.59114891384661</v>
      </c>
      <c r="T26" s="232">
        <v>192.74194827627159</v>
      </c>
      <c r="U26" s="232">
        <v>159.96430053179</v>
      </c>
      <c r="V26" s="232">
        <v>124.4883808300244</v>
      </c>
      <c r="W26" s="232">
        <v>129.54458784328509</v>
      </c>
      <c r="DA26" s="71" t="s">
        <v>1714</v>
      </c>
    </row>
    <row r="27" spans="1:105" ht="12" customHeight="1" x14ac:dyDescent="0.25">
      <c r="A27" s="18" t="s">
        <v>33</v>
      </c>
      <c r="B27" s="297">
        <v>24.3618543051948</v>
      </c>
      <c r="C27" s="297">
        <v>17.43151752295859</v>
      </c>
      <c r="D27" s="297">
        <v>18.970527268945101</v>
      </c>
      <c r="E27" s="297">
        <v>17.111093158644248</v>
      </c>
      <c r="F27" s="297">
        <v>14.931424435593019</v>
      </c>
      <c r="G27" s="297">
        <v>12.07671959661441</v>
      </c>
      <c r="H27" s="297">
        <v>14.055715219732569</v>
      </c>
      <c r="I27" s="297">
        <v>15.05448511630108</v>
      </c>
      <c r="J27" s="297">
        <v>12.45318178669965</v>
      </c>
      <c r="K27" s="297">
        <v>8.5046248734675913</v>
      </c>
      <c r="L27" s="297">
        <v>8.901789220457168</v>
      </c>
      <c r="M27" s="297">
        <v>6.6571326968654798</v>
      </c>
      <c r="N27" s="297">
        <v>7.9341352421642766</v>
      </c>
      <c r="O27" s="297">
        <v>13.04703905163117</v>
      </c>
      <c r="P27" s="297">
        <v>13.153186585243979</v>
      </c>
      <c r="Q27" s="297">
        <v>12.07492404028738</v>
      </c>
      <c r="R27" s="297">
        <v>15.05429823312774</v>
      </c>
      <c r="S27" s="297">
        <v>17.3482741710759</v>
      </c>
      <c r="T27" s="297">
        <v>15.875511925033321</v>
      </c>
      <c r="U27" s="297">
        <v>14.882658066340211</v>
      </c>
      <c r="V27" s="297">
        <v>10.65920776028285</v>
      </c>
      <c r="W27" s="297">
        <v>13.77605717519776</v>
      </c>
      <c r="DA27" s="122" t="s">
        <v>1715</v>
      </c>
    </row>
    <row r="28" spans="1:105" ht="12" customHeight="1" x14ac:dyDescent="0.25">
      <c r="A28" s="18" t="s">
        <v>160</v>
      </c>
      <c r="B28" s="297">
        <v>22.45446306002221</v>
      </c>
      <c r="C28" s="297">
        <v>19.730763897268439</v>
      </c>
      <c r="D28" s="297">
        <v>20.60914564526006</v>
      </c>
      <c r="E28" s="297">
        <v>19.2397595339459</v>
      </c>
      <c r="F28" s="297">
        <v>18.781999788226251</v>
      </c>
      <c r="G28" s="297">
        <v>11.408123145844611</v>
      </c>
      <c r="H28" s="297">
        <v>12.087912516526909</v>
      </c>
      <c r="I28" s="297">
        <v>13.10369600046474</v>
      </c>
      <c r="J28" s="297">
        <v>11.91149223772719</v>
      </c>
      <c r="K28" s="297">
        <v>9.2876361805573886</v>
      </c>
      <c r="L28" s="297">
        <v>11.049851678690329</v>
      </c>
      <c r="M28" s="297">
        <v>6.9878536690415158</v>
      </c>
      <c r="N28" s="297">
        <v>7.3627393516111326</v>
      </c>
      <c r="O28" s="297">
        <v>12.246788827197109</v>
      </c>
      <c r="P28" s="297">
        <v>9.5444651830111624</v>
      </c>
      <c r="Q28" s="297">
        <v>7.6476653641482883</v>
      </c>
      <c r="R28" s="297">
        <v>10.074318114487291</v>
      </c>
      <c r="S28" s="297">
        <v>10.50408404678212</v>
      </c>
      <c r="T28" s="297">
        <v>10.42424469005859</v>
      </c>
      <c r="U28" s="297">
        <v>8.4846334827574594</v>
      </c>
      <c r="V28" s="297">
        <v>7.2529054462106703</v>
      </c>
      <c r="W28" s="297">
        <v>7.1589511312989949</v>
      </c>
      <c r="DA28" s="122" t="s">
        <v>1716</v>
      </c>
    </row>
    <row r="29" spans="1:105" ht="12" customHeight="1" x14ac:dyDescent="0.25">
      <c r="A29" s="18" t="s">
        <v>70</v>
      </c>
      <c r="B29" s="297">
        <v>63.170891133455847</v>
      </c>
      <c r="C29" s="297">
        <v>44.082585362704378</v>
      </c>
      <c r="D29" s="297">
        <v>57.818752937629782</v>
      </c>
      <c r="E29" s="297">
        <v>49.154851695246883</v>
      </c>
      <c r="F29" s="297">
        <v>52.947166977388868</v>
      </c>
      <c r="G29" s="297">
        <v>56.876754689266193</v>
      </c>
      <c r="H29" s="297">
        <v>55.560629867632727</v>
      </c>
      <c r="I29" s="297">
        <v>48.645365810305812</v>
      </c>
      <c r="J29" s="297">
        <v>38.758405525182837</v>
      </c>
      <c r="K29" s="297">
        <v>32.571396380715328</v>
      </c>
      <c r="L29" s="297">
        <v>28.975759081183359</v>
      </c>
      <c r="M29" s="297">
        <v>14.266663089881231</v>
      </c>
      <c r="N29" s="297">
        <v>14.877938294761529</v>
      </c>
      <c r="O29" s="297">
        <v>15.54779928681168</v>
      </c>
      <c r="P29" s="297">
        <v>9.2749897236578391</v>
      </c>
      <c r="Q29" s="297">
        <v>13.851337558097709</v>
      </c>
      <c r="R29" s="297">
        <v>17.650327773498059</v>
      </c>
      <c r="S29" s="297">
        <v>22.378763905568501</v>
      </c>
      <c r="T29" s="297">
        <v>17.64268751643122</v>
      </c>
      <c r="U29" s="297">
        <v>21.322036534996869</v>
      </c>
      <c r="V29" s="297">
        <v>19.439972718657099</v>
      </c>
      <c r="W29" s="297">
        <v>18.465322389229179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38.136720489488603</v>
      </c>
      <c r="H30" s="297">
        <v>45.49639277348561</v>
      </c>
      <c r="I30" s="297">
        <v>42.529167913614607</v>
      </c>
      <c r="J30" s="297">
        <v>43.977440249805348</v>
      </c>
      <c r="K30" s="297">
        <v>50.810487908052288</v>
      </c>
      <c r="L30" s="297">
        <v>34.999622378318122</v>
      </c>
      <c r="M30" s="297">
        <v>28.40593232065584</v>
      </c>
      <c r="N30" s="297">
        <v>30.982304103620759</v>
      </c>
      <c r="O30" s="297">
        <v>40.999671527030998</v>
      </c>
      <c r="P30" s="297">
        <v>43.104196558866398</v>
      </c>
      <c r="Q30" s="297">
        <v>34.283867856312639</v>
      </c>
      <c r="R30" s="297">
        <v>46.870767620289257</v>
      </c>
      <c r="S30" s="297">
        <v>53.053426933812659</v>
      </c>
      <c r="T30" s="297">
        <v>51.650127341409103</v>
      </c>
      <c r="U30" s="297">
        <v>51.133541666945213</v>
      </c>
      <c r="V30" s="297">
        <v>35.188591222043961</v>
      </c>
      <c r="W30" s="297">
        <v>33.597064203121867</v>
      </c>
      <c r="DA30" s="122" t="s">
        <v>1718</v>
      </c>
    </row>
    <row r="31" spans="1:105" ht="12" customHeight="1" x14ac:dyDescent="0.25">
      <c r="A31" s="18" t="s">
        <v>162</v>
      </c>
      <c r="B31" s="297">
        <v>16.631682087374291</v>
      </c>
      <c r="C31" s="297">
        <v>29.68184648020836</v>
      </c>
      <c r="D31" s="297">
        <v>20.996652226482119</v>
      </c>
      <c r="E31" s="297">
        <v>19.41944221202408</v>
      </c>
      <c r="F31" s="297">
        <v>15.744991554581681</v>
      </c>
      <c r="G31" s="297">
        <v>7.3047641980852793</v>
      </c>
      <c r="H31" s="297">
        <v>9.4136808460427392</v>
      </c>
      <c r="I31" s="297">
        <v>11.27952112367845</v>
      </c>
      <c r="J31" s="297">
        <v>11.82601991813563</v>
      </c>
      <c r="K31" s="297">
        <v>13.649889999257731</v>
      </c>
      <c r="L31" s="297">
        <v>19.954840535544079</v>
      </c>
      <c r="M31" s="297">
        <v>21.849318589508609</v>
      </c>
      <c r="N31" s="297">
        <v>22.855232653410059</v>
      </c>
      <c r="O31" s="297">
        <v>20.34858164575683</v>
      </c>
      <c r="P31" s="297">
        <v>24.59604308310751</v>
      </c>
      <c r="Q31" s="297">
        <v>25.03554745953954</v>
      </c>
      <c r="R31" s="297">
        <v>24.551154019970021</v>
      </c>
      <c r="S31" s="297">
        <v>23.970214810750051</v>
      </c>
      <c r="T31" s="297">
        <v>31.136987322012811</v>
      </c>
      <c r="U31" s="297">
        <v>31.124415705782219</v>
      </c>
      <c r="V31" s="297">
        <v>26.03688322720491</v>
      </c>
      <c r="W31" s="297">
        <v>29.366511705296421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14.48464972579635</v>
      </c>
      <c r="C33" s="263">
        <f t="shared" si="1"/>
        <v>13.40160511705424</v>
      </c>
      <c r="D33" s="263">
        <f t="shared" si="1"/>
        <v>13.25015481652823</v>
      </c>
      <c r="E33" s="263">
        <f t="shared" si="1"/>
        <v>11.106955330034779</v>
      </c>
      <c r="F33" s="263">
        <f t="shared" si="1"/>
        <v>12.54602162999482</v>
      </c>
      <c r="G33" s="263">
        <f t="shared" si="1"/>
        <v>14.294424833963969</v>
      </c>
      <c r="H33" s="263">
        <f t="shared" si="1"/>
        <v>15.91002914026857</v>
      </c>
      <c r="I33" s="263">
        <f t="shared" si="1"/>
        <v>15.136537954598129</v>
      </c>
      <c r="J33" s="263">
        <f t="shared" si="1"/>
        <v>15.54620390006213</v>
      </c>
      <c r="K33" s="263">
        <f t="shared" si="1"/>
        <v>11.61568628157101</v>
      </c>
      <c r="L33" s="263">
        <f t="shared" si="1"/>
        <v>11.424379758055119</v>
      </c>
      <c r="M33" s="263">
        <f t="shared" si="1"/>
        <v>9.8377385645030344</v>
      </c>
      <c r="N33" s="263">
        <f t="shared" si="1"/>
        <v>10.753125985209349</v>
      </c>
      <c r="O33" s="263">
        <f t="shared" si="1"/>
        <v>14.258732334885281</v>
      </c>
      <c r="P33" s="263">
        <f t="shared" si="1"/>
        <v>14.157415023198521</v>
      </c>
      <c r="Q33" s="263">
        <f t="shared" si="1"/>
        <v>14.556087116497221</v>
      </c>
      <c r="R33" s="263">
        <f t="shared" si="1"/>
        <v>15.664625171414681</v>
      </c>
      <c r="S33" s="263">
        <f t="shared" si="1"/>
        <v>17.277199115459311</v>
      </c>
      <c r="T33" s="263">
        <f t="shared" si="1"/>
        <v>16.733791826718779</v>
      </c>
      <c r="U33" s="263">
        <f t="shared" si="1"/>
        <v>15.02831597290737</v>
      </c>
      <c r="V33" s="263">
        <f t="shared" si="1"/>
        <v>7.5215517959460696</v>
      </c>
      <c r="W33" s="263">
        <f t="shared" si="1"/>
        <v>7.7734397347352484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14.48464972579635</v>
      </c>
      <c r="C35" s="264">
        <v>13.40160511705424</v>
      </c>
      <c r="D35" s="264">
        <v>13.25015481652823</v>
      </c>
      <c r="E35" s="264">
        <v>11.106955330034779</v>
      </c>
      <c r="F35" s="264">
        <v>12.54602162999482</v>
      </c>
      <c r="G35" s="264">
        <v>14.294424833963969</v>
      </c>
      <c r="H35" s="264">
        <v>15.91002914026857</v>
      </c>
      <c r="I35" s="264">
        <v>15.136537954598129</v>
      </c>
      <c r="J35" s="264">
        <v>15.54620390006213</v>
      </c>
      <c r="K35" s="264">
        <v>11.61568628157101</v>
      </c>
      <c r="L35" s="264">
        <v>11.424379758055119</v>
      </c>
      <c r="M35" s="264">
        <v>9.8377385645030344</v>
      </c>
      <c r="N35" s="264">
        <v>10.753125985209349</v>
      </c>
      <c r="O35" s="264">
        <v>14.258732334885281</v>
      </c>
      <c r="P35" s="264">
        <v>14.157415023198521</v>
      </c>
      <c r="Q35" s="264">
        <v>14.556087116497221</v>
      </c>
      <c r="R35" s="264">
        <v>15.664625171414681</v>
      </c>
      <c r="S35" s="264">
        <v>17.277199115459311</v>
      </c>
      <c r="T35" s="264">
        <v>16.733791826718779</v>
      </c>
      <c r="U35" s="264">
        <v>15.02831597290737</v>
      </c>
      <c r="V35" s="264">
        <v>7.5215517959460696</v>
      </c>
      <c r="W35" s="264">
        <v>7.7734397347352484</v>
      </c>
      <c r="DA35" s="72" t="s">
        <v>1722</v>
      </c>
    </row>
    <row r="36" spans="1:105" ht="12" customHeight="1" x14ac:dyDescent="0.25">
      <c r="A36" s="64" t="s">
        <v>30</v>
      </c>
      <c r="B36" s="231">
        <v>7.8524020620800759</v>
      </c>
      <c r="C36" s="231">
        <v>7.591307526559838</v>
      </c>
      <c r="D36" s="231">
        <v>7.0486672158545822</v>
      </c>
      <c r="E36" s="231">
        <v>5.6110174397157442</v>
      </c>
      <c r="F36" s="231">
        <v>7.1820575023669786</v>
      </c>
      <c r="G36" s="231">
        <v>7.7049088967111503</v>
      </c>
      <c r="H36" s="231">
        <v>8.7542242292236772</v>
      </c>
      <c r="I36" s="231">
        <v>8.2951204313674118</v>
      </c>
      <c r="J36" s="231">
        <v>9.3168785478582983</v>
      </c>
      <c r="K36" s="231">
        <v>5.6012484941994432</v>
      </c>
      <c r="L36" s="231">
        <v>5.9830886577015017</v>
      </c>
      <c r="M36" s="231">
        <v>5.7433870824094111</v>
      </c>
      <c r="N36" s="231">
        <v>6.3525921700636667</v>
      </c>
      <c r="O36" s="231">
        <v>8.9060666149988581</v>
      </c>
      <c r="P36" s="231">
        <v>8.9365887311938934</v>
      </c>
      <c r="Q36" s="231">
        <v>9.6903704019605517</v>
      </c>
      <c r="R36" s="231">
        <v>9.6828287614585999</v>
      </c>
      <c r="S36" s="231">
        <v>10.611644659454299</v>
      </c>
      <c r="T36" s="231">
        <v>10.095747405768931</v>
      </c>
      <c r="U36" s="231">
        <v>8.3788671150849705</v>
      </c>
      <c r="V36" s="231">
        <v>4.1976188715801968</v>
      </c>
      <c r="W36" s="231">
        <v>4.3422602908974879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1.2760643419918669</v>
      </c>
      <c r="C38" s="231">
        <v>0.91305602846129463</v>
      </c>
      <c r="D38" s="231">
        <v>0.99366875334786364</v>
      </c>
      <c r="E38" s="231">
        <v>0.89627232634713538</v>
      </c>
      <c r="F38" s="231">
        <v>0.78210213634449943</v>
      </c>
      <c r="G38" s="231">
        <v>0.63257382021975095</v>
      </c>
      <c r="H38" s="231">
        <v>0.73623283221378355</v>
      </c>
      <c r="I38" s="231">
        <v>0.78854800637498035</v>
      </c>
      <c r="J38" s="231">
        <v>0.65229276159661898</v>
      </c>
      <c r="K38" s="231">
        <v>0.44546890425885882</v>
      </c>
      <c r="L38" s="231">
        <v>0.46627221646797162</v>
      </c>
      <c r="M38" s="231">
        <v>0.34869799104605831</v>
      </c>
      <c r="N38" s="231">
        <v>0.41558688186177811</v>
      </c>
      <c r="O38" s="231">
        <v>0.68339877144786143</v>
      </c>
      <c r="P38" s="231">
        <v>0.68895873748890357</v>
      </c>
      <c r="Q38" s="231">
        <v>0.6324797696859018</v>
      </c>
      <c r="R38" s="231">
        <v>0.78853821750790065</v>
      </c>
      <c r="S38" s="231">
        <v>0.90869577444636362</v>
      </c>
      <c r="T38" s="231">
        <v>0.83155306753812852</v>
      </c>
      <c r="U38" s="231">
        <v>0.77954777311285284</v>
      </c>
      <c r="V38" s="231">
        <v>0.35941741190890369</v>
      </c>
      <c r="W38" s="231">
        <v>0.46176553596635173</v>
      </c>
      <c r="DA38" s="73" t="s">
        <v>1725</v>
      </c>
    </row>
    <row r="39" spans="1:105" ht="12" customHeight="1" x14ac:dyDescent="0.25">
      <c r="A39" s="64" t="s">
        <v>160</v>
      </c>
      <c r="B39" s="231">
        <v>1.176155939137935</v>
      </c>
      <c r="C39" s="231">
        <v>1.0334896487824401</v>
      </c>
      <c r="D39" s="231">
        <v>1.079498939094532</v>
      </c>
      <c r="E39" s="231">
        <v>1.0077710334443331</v>
      </c>
      <c r="F39" s="231">
        <v>0.98379375809433811</v>
      </c>
      <c r="G39" s="231">
        <v>0.59755300122455079</v>
      </c>
      <c r="H39" s="231">
        <v>0.63316010096029629</v>
      </c>
      <c r="I39" s="231">
        <v>0.68636644013296477</v>
      </c>
      <c r="J39" s="231">
        <v>0.62391927617904908</v>
      </c>
      <c r="K39" s="231">
        <v>0.48648272840526918</v>
      </c>
      <c r="L39" s="231">
        <v>0.5787868827566639</v>
      </c>
      <c r="M39" s="231">
        <v>0.36602102542824538</v>
      </c>
      <c r="N39" s="231">
        <v>0.38565738996180898</v>
      </c>
      <c r="O39" s="231">
        <v>0.64148197959456066</v>
      </c>
      <c r="P39" s="231">
        <v>0.49993533049027239</v>
      </c>
      <c r="Q39" s="231">
        <v>0.40058170237866259</v>
      </c>
      <c r="R39" s="231">
        <v>0.52768881854115413</v>
      </c>
      <c r="S39" s="231">
        <v>0.55019978895966559</v>
      </c>
      <c r="T39" s="231">
        <v>0.54601783487168232</v>
      </c>
      <c r="U39" s="231">
        <v>0.44442176308017639</v>
      </c>
      <c r="V39" s="231">
        <v>0.2445604366593056</v>
      </c>
      <c r="W39" s="231">
        <v>0.2399639362743676</v>
      </c>
      <c r="DA39" s="73" t="s">
        <v>1726</v>
      </c>
    </row>
    <row r="40" spans="1:105" ht="12" customHeight="1" x14ac:dyDescent="0.25">
      <c r="A40" s="64" t="s">
        <v>70</v>
      </c>
      <c r="B40" s="231">
        <v>3.3088664195017499</v>
      </c>
      <c r="C40" s="231">
        <v>2.3090284745757121</v>
      </c>
      <c r="D40" s="231">
        <v>3.0285235268981272</v>
      </c>
      <c r="E40" s="231">
        <v>2.574711789111551</v>
      </c>
      <c r="F40" s="231">
        <v>2.7733517712946938</v>
      </c>
      <c r="G40" s="231">
        <v>2.9791820293299698</v>
      </c>
      <c r="H40" s="231">
        <v>2.9102439290746558</v>
      </c>
      <c r="I40" s="231">
        <v>2.548025118943638</v>
      </c>
      <c r="J40" s="231">
        <v>2.0301500297783241</v>
      </c>
      <c r="K40" s="231">
        <v>1.706076925410849</v>
      </c>
      <c r="L40" s="231">
        <v>1.5177388585630269</v>
      </c>
      <c r="M40" s="231">
        <v>0.74728219864310463</v>
      </c>
      <c r="N40" s="231">
        <v>0.77930055333481585</v>
      </c>
      <c r="O40" s="231">
        <v>0.81438760850467762</v>
      </c>
      <c r="P40" s="231">
        <v>0.48582031196931619</v>
      </c>
      <c r="Q40" s="231">
        <v>0.72552761072100469</v>
      </c>
      <c r="R40" s="231">
        <v>0.92451722328160002</v>
      </c>
      <c r="S40" s="231">
        <v>1.1721908472156539</v>
      </c>
      <c r="T40" s="231">
        <v>0.92411702962291908</v>
      </c>
      <c r="U40" s="231">
        <v>1.1168398833727351</v>
      </c>
      <c r="V40" s="231">
        <v>0.65549568403703096</v>
      </c>
      <c r="W40" s="231">
        <v>0.61894701665474805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1.997586412244899</v>
      </c>
      <c r="H41" s="231">
        <v>2.3830831504119878</v>
      </c>
      <c r="I41" s="231">
        <v>2.2276610798700989</v>
      </c>
      <c r="J41" s="231">
        <v>2.3035210149372012</v>
      </c>
      <c r="K41" s="231">
        <v>2.6614333624369819</v>
      </c>
      <c r="L41" s="231">
        <v>1.8332664476459379</v>
      </c>
      <c r="M41" s="231">
        <v>1.4878915570763389</v>
      </c>
      <c r="N41" s="231">
        <v>1.6228408972525721</v>
      </c>
      <c r="O41" s="231">
        <v>2.147546661005499</v>
      </c>
      <c r="P41" s="231">
        <v>2.2577808540316759</v>
      </c>
      <c r="Q41" s="231">
        <v>1.7957755074363539</v>
      </c>
      <c r="R41" s="231">
        <v>2.4550723640640331</v>
      </c>
      <c r="S41" s="231">
        <v>2.7789176259983361</v>
      </c>
      <c r="T41" s="231">
        <v>2.705413345553803</v>
      </c>
      <c r="U41" s="231">
        <v>2.6783547912044869</v>
      </c>
      <c r="V41" s="231">
        <v>1.186522738854263</v>
      </c>
      <c r="W41" s="231">
        <v>1.1261543242272281</v>
      </c>
      <c r="DA41" s="73" t="s">
        <v>1728</v>
      </c>
    </row>
    <row r="42" spans="1:105" ht="12" customHeight="1" x14ac:dyDescent="0.25">
      <c r="A42" s="64" t="s">
        <v>162</v>
      </c>
      <c r="B42" s="231">
        <v>0.87116096308472268</v>
      </c>
      <c r="C42" s="231">
        <v>1.5547234386749551</v>
      </c>
      <c r="D42" s="231">
        <v>1.099796381333122</v>
      </c>
      <c r="E42" s="231">
        <v>1.0171827414160159</v>
      </c>
      <c r="F42" s="231">
        <v>0.8247164618943047</v>
      </c>
      <c r="G42" s="231">
        <v>0.38262067423364432</v>
      </c>
      <c r="H42" s="231">
        <v>0.49308489838417158</v>
      </c>
      <c r="I42" s="231">
        <v>0.59081687790904036</v>
      </c>
      <c r="J42" s="231">
        <v>0.61944226971263749</v>
      </c>
      <c r="K42" s="231">
        <v>0.71497586685961045</v>
      </c>
      <c r="L42" s="231">
        <v>1.045226694920016</v>
      </c>
      <c r="M42" s="231">
        <v>1.144458709899876</v>
      </c>
      <c r="N42" s="231">
        <v>1.197148092734706</v>
      </c>
      <c r="O42" s="231">
        <v>1.065850699333819</v>
      </c>
      <c r="P42" s="231">
        <v>1.288331058024454</v>
      </c>
      <c r="Q42" s="231">
        <v>1.3113521243147439</v>
      </c>
      <c r="R42" s="231">
        <v>1.285979786561388</v>
      </c>
      <c r="S42" s="231">
        <v>1.2555504193849949</v>
      </c>
      <c r="T42" s="231">
        <v>1.630943143363311</v>
      </c>
      <c r="U42" s="231">
        <v>1.6302846470521459</v>
      </c>
      <c r="V42" s="231">
        <v>0.8779366529063708</v>
      </c>
      <c r="W42" s="231">
        <v>0.98434863071506329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1687.8337568967511</v>
      </c>
      <c r="C46" s="281">
        <v>1729.062427974274</v>
      </c>
      <c r="D46" s="281">
        <v>1740.6090562299421</v>
      </c>
      <c r="E46" s="281">
        <v>1653.766733427756</v>
      </c>
      <c r="F46" s="281">
        <v>1734.657927391354</v>
      </c>
      <c r="G46" s="281">
        <v>1860.70666705182</v>
      </c>
      <c r="H46" s="281">
        <v>1935.02810041933</v>
      </c>
      <c r="I46" s="281">
        <v>1878.427253510386</v>
      </c>
      <c r="J46" s="281">
        <v>1908.2263694496601</v>
      </c>
      <c r="K46" s="281">
        <v>1631.206252155072</v>
      </c>
      <c r="L46" s="281">
        <v>1822.6245692939749</v>
      </c>
      <c r="M46" s="281">
        <v>1858.2559110875241</v>
      </c>
      <c r="N46" s="281">
        <v>1935.1745279217259</v>
      </c>
      <c r="O46" s="281">
        <v>1881.6197658291201</v>
      </c>
      <c r="P46" s="281">
        <v>1814.3317119999999</v>
      </c>
      <c r="Q46" s="281">
        <v>1956.981671</v>
      </c>
      <c r="R46" s="281">
        <v>1981.414178</v>
      </c>
      <c r="S46" s="281">
        <v>1949.2067669999999</v>
      </c>
      <c r="T46" s="281">
        <v>1995.387743</v>
      </c>
      <c r="U46" s="281">
        <v>1729.6081301767399</v>
      </c>
      <c r="V46" s="281">
        <v>1660.33608527358</v>
      </c>
      <c r="W46" s="281">
        <v>1633.5039685163499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523.95701728879396</v>
      </c>
      <c r="C48" s="225">
        <f t="shared" si="2"/>
        <v>517.92531652950061</v>
      </c>
      <c r="D48" s="225">
        <f t="shared" si="2"/>
        <v>571.55673992808897</v>
      </c>
      <c r="E48" s="225">
        <f t="shared" si="2"/>
        <v>527.6636598330233</v>
      </c>
      <c r="F48" s="225">
        <f t="shared" si="2"/>
        <v>547.13783584776525</v>
      </c>
      <c r="G48" s="225">
        <f t="shared" si="2"/>
        <v>639.54799271281718</v>
      </c>
      <c r="H48" s="225">
        <f t="shared" si="2"/>
        <v>605.53252221781418</v>
      </c>
      <c r="I48" s="225">
        <f t="shared" si="2"/>
        <v>613.44423090934322</v>
      </c>
      <c r="J48" s="225">
        <f t="shared" si="2"/>
        <v>631.09374422127667</v>
      </c>
      <c r="K48" s="225">
        <f t="shared" si="2"/>
        <v>662.09971517644851</v>
      </c>
      <c r="L48" s="225">
        <f t="shared" si="2"/>
        <v>689.89982116249655</v>
      </c>
      <c r="M48" s="225">
        <f t="shared" si="2"/>
        <v>819.42114125487365</v>
      </c>
      <c r="N48" s="225">
        <f t="shared" si="2"/>
        <v>759.35888493835012</v>
      </c>
      <c r="O48" s="225">
        <f t="shared" si="2"/>
        <v>271.71233786244295</v>
      </c>
      <c r="P48" s="225">
        <f t="shared" si="2"/>
        <v>242.4811803838036</v>
      </c>
      <c r="Q48" s="225">
        <f t="shared" si="2"/>
        <v>354.08658437417955</v>
      </c>
      <c r="R48" s="225">
        <f t="shared" si="2"/>
        <v>177.97378604065926</v>
      </c>
      <c r="S48" s="225">
        <f t="shared" si="2"/>
        <v>154.00054527479872</v>
      </c>
      <c r="T48" s="225">
        <f t="shared" si="2"/>
        <v>207.32748174924168</v>
      </c>
      <c r="U48" s="225">
        <f t="shared" si="2"/>
        <v>136.71553106876581</v>
      </c>
      <c r="V48" s="225">
        <f t="shared" si="2"/>
        <v>160.59835877214439</v>
      </c>
      <c r="W48" s="225">
        <f t="shared" si="2"/>
        <v>169.47584558978772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1.27533392429857</v>
      </c>
      <c r="C53" s="262">
        <v>1.0435655768654699</v>
      </c>
      <c r="D53" s="262">
        <v>1.4558190629237771</v>
      </c>
      <c r="E53" s="262">
        <v>1.2569253454331131</v>
      </c>
      <c r="F53" s="262">
        <v>1.1650200867854541</v>
      </c>
      <c r="G53" s="262">
        <v>0.94974318400329882</v>
      </c>
      <c r="H53" s="262">
        <v>0.95577329518825394</v>
      </c>
      <c r="I53" s="262">
        <v>0.94126856303429018</v>
      </c>
      <c r="J53" s="262">
        <v>0.7835625261752488</v>
      </c>
      <c r="K53" s="262">
        <v>1.358976599136031</v>
      </c>
      <c r="L53" s="262">
        <v>1.647557090549965</v>
      </c>
      <c r="M53" s="262">
        <v>2.267024449830056</v>
      </c>
      <c r="N53" s="262">
        <v>1.998346935273154</v>
      </c>
      <c r="O53" s="262">
        <v>0.39517540078575758</v>
      </c>
      <c r="P53" s="262">
        <v>0.32178281738059972</v>
      </c>
      <c r="Q53" s="262">
        <v>0.5772100336589453</v>
      </c>
      <c r="R53" s="262">
        <v>0.22607654226022941</v>
      </c>
      <c r="S53" s="262">
        <v>0.1678528938051084</v>
      </c>
      <c r="T53" s="262">
        <v>0.3067364959668461</v>
      </c>
      <c r="U53" s="262">
        <v>0.20087248800431459</v>
      </c>
      <c r="V53" s="262">
        <v>0.28170343726483738</v>
      </c>
      <c r="W53" s="262">
        <v>0.2461831379223943</v>
      </c>
      <c r="DA53" s="68" t="s">
        <v>1738</v>
      </c>
    </row>
    <row r="54" spans="1:105" ht="12" customHeight="1" x14ac:dyDescent="0.25">
      <c r="A54" s="37" t="s">
        <v>160</v>
      </c>
      <c r="B54" s="228">
        <v>0.73266213345837916</v>
      </c>
      <c r="C54" s="228">
        <v>0.41670225173602271</v>
      </c>
      <c r="D54" s="228">
        <v>0.72112995389326973</v>
      </c>
      <c r="E54" s="228">
        <v>0.62554166423718061</v>
      </c>
      <c r="F54" s="228">
        <v>0.63374786427319785</v>
      </c>
      <c r="G54" s="228">
        <v>0.57900135884432569</v>
      </c>
      <c r="H54" s="228">
        <v>0.5373231547565428</v>
      </c>
      <c r="I54" s="228">
        <v>0.50584371381342197</v>
      </c>
      <c r="J54" s="228">
        <v>0.39319196076768198</v>
      </c>
      <c r="K54" s="228">
        <v>0.55026336021247335</v>
      </c>
      <c r="L54" s="228">
        <v>0.58717762321128764</v>
      </c>
      <c r="M54" s="228">
        <v>0.54934772998953763</v>
      </c>
      <c r="N54" s="228">
        <v>0.48690585907162498</v>
      </c>
      <c r="O54" s="228">
        <v>0.14847598333456111</v>
      </c>
      <c r="P54" s="228">
        <v>8.9958968186431496E-2</v>
      </c>
      <c r="Q54" s="228">
        <v>0.1350635020512127</v>
      </c>
      <c r="R54" s="228">
        <v>6.5777211531113669E-2</v>
      </c>
      <c r="S54" s="228">
        <v>5.1143633444461753E-2</v>
      </c>
      <c r="T54" s="228">
        <v>7.6934588666689757E-2</v>
      </c>
      <c r="U54" s="228">
        <v>4.3028789440856537E-2</v>
      </c>
      <c r="V54" s="228">
        <v>6.1375228734510727E-2</v>
      </c>
      <c r="W54" s="228">
        <v>4.8251628230442933E-2</v>
      </c>
      <c r="DA54" s="69" t="s">
        <v>1739</v>
      </c>
    </row>
    <row r="55" spans="1:105" ht="12" customHeight="1" x14ac:dyDescent="0.25">
      <c r="A55" s="37" t="s">
        <v>162</v>
      </c>
      <c r="B55" s="228">
        <v>0.54267179084019046</v>
      </c>
      <c r="C55" s="228">
        <v>0.62686332512944776</v>
      </c>
      <c r="D55" s="228">
        <v>0.73468910903050733</v>
      </c>
      <c r="E55" s="228">
        <v>0.63138368119593202</v>
      </c>
      <c r="F55" s="228">
        <v>0.5312722225122557</v>
      </c>
      <c r="G55" s="228">
        <v>0.37074182515897308</v>
      </c>
      <c r="H55" s="228">
        <v>0.41845014043171108</v>
      </c>
      <c r="I55" s="228">
        <v>0.43542484922086822</v>
      </c>
      <c r="J55" s="228">
        <v>0.39037056540756682</v>
      </c>
      <c r="K55" s="228">
        <v>0.80871323892355795</v>
      </c>
      <c r="L55" s="228">
        <v>1.0603794673386771</v>
      </c>
      <c r="M55" s="228">
        <v>1.717676719840519</v>
      </c>
      <c r="N55" s="228">
        <v>1.5114410762015289</v>
      </c>
      <c r="O55" s="228">
        <v>0.2466994174511965</v>
      </c>
      <c r="P55" s="228">
        <v>0.23182384919416821</v>
      </c>
      <c r="Q55" s="228">
        <v>0.44214653160773248</v>
      </c>
      <c r="R55" s="228">
        <v>0.1602993307291157</v>
      </c>
      <c r="S55" s="228">
        <v>0.11670926036064661</v>
      </c>
      <c r="T55" s="228">
        <v>0.22980190730015629</v>
      </c>
      <c r="U55" s="228">
        <v>0.15784369856345801</v>
      </c>
      <c r="V55" s="228">
        <v>0.2203282085303267</v>
      </c>
      <c r="W55" s="228">
        <v>0.19793150969195139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93.205223315182252</v>
      </c>
      <c r="C60" s="263">
        <f t="shared" si="3"/>
        <v>92.140246941479063</v>
      </c>
      <c r="D60" s="263">
        <f t="shared" si="3"/>
        <v>100.54152422048136</v>
      </c>
      <c r="E60" s="263">
        <f t="shared" si="3"/>
        <v>91.870443009566131</v>
      </c>
      <c r="F60" s="263">
        <f t="shared" si="3"/>
        <v>95.58692282673772</v>
      </c>
      <c r="G60" s="263">
        <f t="shared" si="3"/>
        <v>111.01870183794952</v>
      </c>
      <c r="H60" s="263">
        <f t="shared" si="3"/>
        <v>104.75924668913227</v>
      </c>
      <c r="I60" s="263">
        <f t="shared" si="3"/>
        <v>106.01741754527387</v>
      </c>
      <c r="J60" s="263">
        <f t="shared" si="3"/>
        <v>110.545776119656</v>
      </c>
      <c r="K60" s="263">
        <f t="shared" si="3"/>
        <v>114.78049610597247</v>
      </c>
      <c r="L60" s="263">
        <f t="shared" si="3"/>
        <v>120.20134730808351</v>
      </c>
      <c r="M60" s="263">
        <f t="shared" si="3"/>
        <v>143.64654134145235</v>
      </c>
      <c r="N60" s="263">
        <f t="shared" si="3"/>
        <v>133.41000939635359</v>
      </c>
      <c r="O60" s="263">
        <f t="shared" si="3"/>
        <v>45.412244566665791</v>
      </c>
      <c r="P60" s="263">
        <f t="shared" si="3"/>
        <v>40.495504150350769</v>
      </c>
      <c r="Q60" s="263">
        <f t="shared" si="3"/>
        <v>60.735087431064755</v>
      </c>
      <c r="R60" s="263">
        <f t="shared" si="3"/>
        <v>29.540204873097085</v>
      </c>
      <c r="S60" s="263">
        <f t="shared" si="3"/>
        <v>24.664007195644913</v>
      </c>
      <c r="T60" s="263">
        <f t="shared" si="3"/>
        <v>34.062980367134209</v>
      </c>
      <c r="U60" s="263">
        <f t="shared" si="3"/>
        <v>22.699942860851802</v>
      </c>
      <c r="V60" s="263">
        <f t="shared" si="3"/>
        <v>28.853279261614894</v>
      </c>
      <c r="W60" s="263">
        <f t="shared" si="3"/>
        <v>27.858072484269435</v>
      </c>
      <c r="DA60" s="70"/>
    </row>
    <row r="61" spans="1:105" ht="12" customHeight="1" x14ac:dyDescent="0.25">
      <c r="A61" s="60" t="s">
        <v>1501</v>
      </c>
      <c r="B61" s="264">
        <v>78.042673635580925</v>
      </c>
      <c r="C61" s="264">
        <v>77.231242658188407</v>
      </c>
      <c r="D61" s="264">
        <v>84.187877614704618</v>
      </c>
      <c r="E61" s="264">
        <v>76.816074367487644</v>
      </c>
      <c r="F61" s="264">
        <v>79.923552471097025</v>
      </c>
      <c r="G61" s="264">
        <v>92.45261315638021</v>
      </c>
      <c r="H61" s="264">
        <v>87.218965084137281</v>
      </c>
      <c r="I61" s="264">
        <v>88.307250458632154</v>
      </c>
      <c r="J61" s="264">
        <v>92.095622333043579</v>
      </c>
      <c r="K61" s="264">
        <v>95.217487406130886</v>
      </c>
      <c r="L61" s="264">
        <v>99.932344545925787</v>
      </c>
      <c r="M61" s="264">
        <v>119.4671223797336</v>
      </c>
      <c r="N61" s="264">
        <v>110.9815472533685</v>
      </c>
      <c r="O61" s="264">
        <v>37.819056862605059</v>
      </c>
      <c r="P61" s="264">
        <v>33.718493902779883</v>
      </c>
      <c r="Q61" s="264">
        <v>50.625209980506092</v>
      </c>
      <c r="R61" s="264">
        <v>24.592253741236458</v>
      </c>
      <c r="S61" s="264">
        <v>20.53497591610429</v>
      </c>
      <c r="T61" s="264">
        <v>28.342463551367789</v>
      </c>
      <c r="U61" s="264">
        <v>18.86424693629252</v>
      </c>
      <c r="V61" s="264">
        <v>25.88683473708231</v>
      </c>
      <c r="W61" s="264">
        <v>24.66582913175408</v>
      </c>
      <c r="DA61" s="72" t="s">
        <v>1745</v>
      </c>
    </row>
    <row r="62" spans="1:105" ht="12" customHeight="1" x14ac:dyDescent="0.25">
      <c r="A62" s="59" t="s">
        <v>30</v>
      </c>
      <c r="B62" s="232">
        <v>42.308406691732117</v>
      </c>
      <c r="C62" s="232">
        <v>43.747454767981132</v>
      </c>
      <c r="D62" s="232">
        <v>44.785313162901652</v>
      </c>
      <c r="E62" s="232">
        <v>38.805984189109473</v>
      </c>
      <c r="F62" s="232">
        <v>45.75279451683047</v>
      </c>
      <c r="G62" s="232">
        <v>57.928626627689319</v>
      </c>
      <c r="H62" s="232">
        <v>56.44543697889516</v>
      </c>
      <c r="I62" s="232">
        <v>56.745391921069938</v>
      </c>
      <c r="J62" s="232">
        <v>64.793798621441411</v>
      </c>
      <c r="K62" s="232">
        <v>59.562401550594608</v>
      </c>
      <c r="L62" s="232">
        <v>62.339382075837356</v>
      </c>
      <c r="M62" s="232">
        <v>82.174670606311722</v>
      </c>
      <c r="N62" s="232">
        <v>77.217797835606547</v>
      </c>
      <c r="O62" s="232">
        <v>27.81057518267669</v>
      </c>
      <c r="P62" s="232">
        <v>25.322485410953629</v>
      </c>
      <c r="Q62" s="232">
        <v>38.445537336234352</v>
      </c>
      <c r="R62" s="232">
        <v>18.026543767797019</v>
      </c>
      <c r="S62" s="232">
        <v>15.03004805573355</v>
      </c>
      <c r="T62" s="232">
        <v>20.3971081373376</v>
      </c>
      <c r="U62" s="232">
        <v>12.798503248700049</v>
      </c>
      <c r="V62" s="232">
        <v>17.15273363998395</v>
      </c>
      <c r="W62" s="232">
        <v>16.112660096039519</v>
      </c>
      <c r="DA62" s="71" t="s">
        <v>1746</v>
      </c>
    </row>
    <row r="63" spans="1:105" ht="12" customHeight="1" x14ac:dyDescent="0.25">
      <c r="A63" s="59" t="s">
        <v>33</v>
      </c>
      <c r="B63" s="297">
        <v>6.8753801345098404</v>
      </c>
      <c r="C63" s="297">
        <v>5.2617914853259036</v>
      </c>
      <c r="D63" s="297">
        <v>6.3135008273303406</v>
      </c>
      <c r="E63" s="297">
        <v>6.1986493713563098</v>
      </c>
      <c r="F63" s="297">
        <v>4.9823269061200008</v>
      </c>
      <c r="G63" s="297">
        <v>4.7559462593519592</v>
      </c>
      <c r="H63" s="297">
        <v>4.7470778500040636</v>
      </c>
      <c r="I63" s="297">
        <v>5.3943117572013817</v>
      </c>
      <c r="J63" s="297">
        <v>4.5363396785751497</v>
      </c>
      <c r="K63" s="297">
        <v>4.7370149318043726</v>
      </c>
      <c r="L63" s="297">
        <v>4.8582134607564083</v>
      </c>
      <c r="M63" s="297">
        <v>4.9890669293478593</v>
      </c>
      <c r="N63" s="297">
        <v>5.0515920064818616</v>
      </c>
      <c r="O63" s="297">
        <v>2.134018723943945</v>
      </c>
      <c r="P63" s="297">
        <v>1.952215560498447</v>
      </c>
      <c r="Q63" s="297">
        <v>2.5092977452082361</v>
      </c>
      <c r="R63" s="297">
        <v>1.468023347378246</v>
      </c>
      <c r="S63" s="297">
        <v>1.2870522521504419</v>
      </c>
      <c r="T63" s="297">
        <v>1.6800418194712321</v>
      </c>
      <c r="U63" s="297">
        <v>1.1907391022754701</v>
      </c>
      <c r="V63" s="297">
        <v>1.4686876823871839</v>
      </c>
      <c r="W63" s="297">
        <v>1.7134558102581019</v>
      </c>
      <c r="DA63" s="122" t="s">
        <v>1747</v>
      </c>
    </row>
    <row r="64" spans="1:105" ht="12" customHeight="1" x14ac:dyDescent="0.25">
      <c r="A64" s="59" t="s">
        <v>160</v>
      </c>
      <c r="B64" s="297">
        <v>6.3370779301082134</v>
      </c>
      <c r="C64" s="297">
        <v>5.9558306003413257</v>
      </c>
      <c r="D64" s="297">
        <v>6.8588424684917193</v>
      </c>
      <c r="E64" s="297">
        <v>6.9697781570367914</v>
      </c>
      <c r="F64" s="297">
        <v>6.2671892624357808</v>
      </c>
      <c r="G64" s="297">
        <v>4.4926455539231398</v>
      </c>
      <c r="H64" s="297">
        <v>4.0824860822047553</v>
      </c>
      <c r="I64" s="297">
        <v>4.6953064719271653</v>
      </c>
      <c r="J64" s="297">
        <v>4.3390175936203077</v>
      </c>
      <c r="K64" s="297">
        <v>5.1731466023531416</v>
      </c>
      <c r="L64" s="297">
        <v>6.030533506837874</v>
      </c>
      <c r="M64" s="297">
        <v>5.2369197423017209</v>
      </c>
      <c r="N64" s="297">
        <v>4.687789421177369</v>
      </c>
      <c r="O64" s="297">
        <v>2.0031270361039279</v>
      </c>
      <c r="P64" s="297">
        <v>1.416603750441241</v>
      </c>
      <c r="Q64" s="297">
        <v>1.5892662670454121</v>
      </c>
      <c r="R64" s="297">
        <v>0.98239944313300898</v>
      </c>
      <c r="S64" s="297">
        <v>0.77928818139896994</v>
      </c>
      <c r="T64" s="297">
        <v>1.1031560492914689</v>
      </c>
      <c r="U64" s="297">
        <v>0.67884277199411802</v>
      </c>
      <c r="V64" s="297">
        <v>0.99934752468750765</v>
      </c>
      <c r="W64" s="297">
        <v>0.89042505088920565</v>
      </c>
      <c r="DA64" s="122" t="s">
        <v>1748</v>
      </c>
    </row>
    <row r="65" spans="1:105" ht="12" customHeight="1" x14ac:dyDescent="0.25">
      <c r="A65" s="59" t="s">
        <v>70</v>
      </c>
      <c r="B65" s="297">
        <v>17.828030844336549</v>
      </c>
      <c r="C65" s="297">
        <v>13.306550735306351</v>
      </c>
      <c r="D65" s="297">
        <v>19.242414263545829</v>
      </c>
      <c r="E65" s="297">
        <v>17.8067928059832</v>
      </c>
      <c r="F65" s="297">
        <v>17.667443302022509</v>
      </c>
      <c r="G65" s="297">
        <v>22.398697472807701</v>
      </c>
      <c r="H65" s="297">
        <v>18.764654181854699</v>
      </c>
      <c r="I65" s="297">
        <v>17.430570803099581</v>
      </c>
      <c r="J65" s="297">
        <v>14.118583979073961</v>
      </c>
      <c r="K65" s="297">
        <v>18.142033693516488</v>
      </c>
      <c r="L65" s="297">
        <v>15.813722311053571</v>
      </c>
      <c r="M65" s="297">
        <v>10.691890976934889</v>
      </c>
      <c r="N65" s="297">
        <v>9.4726484826399666</v>
      </c>
      <c r="O65" s="297">
        <v>2.543051696471339</v>
      </c>
      <c r="P65" s="297">
        <v>1.3766078010556979</v>
      </c>
      <c r="Q65" s="297">
        <v>2.8784553829645079</v>
      </c>
      <c r="R65" s="297">
        <v>1.7211757638330289</v>
      </c>
      <c r="S65" s="297">
        <v>1.6602595855342479</v>
      </c>
      <c r="T65" s="297">
        <v>1.8670549318620031</v>
      </c>
      <c r="U65" s="297">
        <v>1.7059440947439799</v>
      </c>
      <c r="V65" s="297">
        <v>2.6785525828869829</v>
      </c>
      <c r="W65" s="297">
        <v>2.2967031519785741</v>
      </c>
      <c r="DA65" s="122" t="s">
        <v>1749</v>
      </c>
    </row>
    <row r="66" spans="1:105" ht="12" customHeight="1" x14ac:dyDescent="0.25">
      <c r="A66" s="59" t="s">
        <v>162</v>
      </c>
      <c r="B66" s="297">
        <v>4.693778034894212</v>
      </c>
      <c r="C66" s="297">
        <v>8.9596150692336902</v>
      </c>
      <c r="D66" s="297">
        <v>6.9878068924350876</v>
      </c>
      <c r="E66" s="297">
        <v>7.0348698440018786</v>
      </c>
      <c r="F66" s="297">
        <v>5.2537984836882661</v>
      </c>
      <c r="G66" s="297">
        <v>2.8766972426080928</v>
      </c>
      <c r="H66" s="297">
        <v>3.179309991178608</v>
      </c>
      <c r="I66" s="297">
        <v>4.0416695053340916</v>
      </c>
      <c r="J66" s="297">
        <v>4.3078824603327526</v>
      </c>
      <c r="K66" s="297">
        <v>7.6028906278622603</v>
      </c>
      <c r="L66" s="297">
        <v>10.89049319144058</v>
      </c>
      <c r="M66" s="297">
        <v>16.374574124837441</v>
      </c>
      <c r="N66" s="297">
        <v>14.551719507462741</v>
      </c>
      <c r="O66" s="297">
        <v>3.328284223409157</v>
      </c>
      <c r="P66" s="297">
        <v>3.6505813798308582</v>
      </c>
      <c r="Q66" s="297">
        <v>5.2026532490535846</v>
      </c>
      <c r="R66" s="297">
        <v>2.394111419095164</v>
      </c>
      <c r="S66" s="297">
        <v>1.778327841287076</v>
      </c>
      <c r="T66" s="297">
        <v>3.2951026134054762</v>
      </c>
      <c r="U66" s="297">
        <v>2.490217718578903</v>
      </c>
      <c r="V66" s="297">
        <v>3.5875133071366849</v>
      </c>
      <c r="W66" s="297">
        <v>3.6525850225886818</v>
      </c>
      <c r="DA66" s="122" t="s">
        <v>1750</v>
      </c>
    </row>
    <row r="67" spans="1:105" ht="12" customHeight="1" x14ac:dyDescent="0.25">
      <c r="A67" s="60" t="s">
        <v>1508</v>
      </c>
      <c r="B67" s="264">
        <v>15.16254967960133</v>
      </c>
      <c r="C67" s="264">
        <v>14.909004283290651</v>
      </c>
      <c r="D67" s="264">
        <v>16.353646605776738</v>
      </c>
      <c r="E67" s="264">
        <v>15.05436864207849</v>
      </c>
      <c r="F67" s="264">
        <v>15.6633703556407</v>
      </c>
      <c r="G67" s="264">
        <v>18.566088681569319</v>
      </c>
      <c r="H67" s="264">
        <v>17.540281604994991</v>
      </c>
      <c r="I67" s="264">
        <v>17.710167086641711</v>
      </c>
      <c r="J67" s="264">
        <v>18.450153786612422</v>
      </c>
      <c r="K67" s="264">
        <v>19.563008699841589</v>
      </c>
      <c r="L67" s="264">
        <v>20.269002762157719</v>
      </c>
      <c r="M67" s="264">
        <v>24.179418961718739</v>
      </c>
      <c r="N67" s="264">
        <v>22.428462142985069</v>
      </c>
      <c r="O67" s="264">
        <v>7.5931877040607301</v>
      </c>
      <c r="P67" s="264">
        <v>6.7770102475708844</v>
      </c>
      <c r="Q67" s="264">
        <v>10.10987745055866</v>
      </c>
      <c r="R67" s="264">
        <v>4.9479511318606262</v>
      </c>
      <c r="S67" s="264">
        <v>4.1290312795406212</v>
      </c>
      <c r="T67" s="264">
        <v>5.7205168157664206</v>
      </c>
      <c r="U67" s="264">
        <v>3.8356959245592819</v>
      </c>
      <c r="V67" s="264">
        <v>2.9664445245325828</v>
      </c>
      <c r="W67" s="264">
        <v>3.192243352515356</v>
      </c>
      <c r="DA67" s="72" t="s">
        <v>1751</v>
      </c>
    </row>
    <row r="68" spans="1:105" ht="12" customHeight="1" x14ac:dyDescent="0.25">
      <c r="A68" s="147" t="s">
        <v>30</v>
      </c>
      <c r="B68" s="231">
        <v>8.2199044246440796</v>
      </c>
      <c r="C68" s="231">
        <v>8.4451702195904268</v>
      </c>
      <c r="D68" s="231">
        <v>8.6996276108427537</v>
      </c>
      <c r="E68" s="231">
        <v>7.6051737388546528</v>
      </c>
      <c r="F68" s="231">
        <v>8.9666055019489352</v>
      </c>
      <c r="G68" s="231">
        <v>10.00739963456666</v>
      </c>
      <c r="H68" s="231">
        <v>9.6512430530508393</v>
      </c>
      <c r="I68" s="231">
        <v>9.7055198014222963</v>
      </c>
      <c r="J68" s="231">
        <v>11.057222915909961</v>
      </c>
      <c r="K68" s="231">
        <v>9.4335599607101361</v>
      </c>
      <c r="L68" s="231">
        <v>10.615126868807049</v>
      </c>
      <c r="M68" s="231">
        <v>14.116228197604659</v>
      </c>
      <c r="N68" s="231">
        <v>13.249995693538089</v>
      </c>
      <c r="O68" s="231">
        <v>4.7427382690327509</v>
      </c>
      <c r="P68" s="231">
        <v>4.2778539239252096</v>
      </c>
      <c r="Q68" s="231">
        <v>6.7304115749148661</v>
      </c>
      <c r="R68" s="231">
        <v>3.0584940913428138</v>
      </c>
      <c r="S68" s="231">
        <v>2.5360483741286171</v>
      </c>
      <c r="T68" s="231">
        <v>3.451273530857339</v>
      </c>
      <c r="U68" s="231">
        <v>2.138548757139132</v>
      </c>
      <c r="V68" s="231">
        <v>1.6555099074615209</v>
      </c>
      <c r="W68" s="231">
        <v>1.783194058425541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1.3357857694936921</v>
      </c>
      <c r="C70" s="231">
        <v>1.0157556591404751</v>
      </c>
      <c r="D70" s="231">
        <v>1.226408888082072</v>
      </c>
      <c r="E70" s="231">
        <v>1.2148076231149121</v>
      </c>
      <c r="F70" s="231">
        <v>0.97643346861556146</v>
      </c>
      <c r="G70" s="231">
        <v>0.82160854880525858</v>
      </c>
      <c r="H70" s="231">
        <v>0.81167237910255607</v>
      </c>
      <c r="I70" s="231">
        <v>0.92262292676356517</v>
      </c>
      <c r="J70" s="231">
        <v>0.77413765075496233</v>
      </c>
      <c r="K70" s="231">
        <v>0.75025373777108362</v>
      </c>
      <c r="L70" s="231">
        <v>0.82725478701310529</v>
      </c>
      <c r="M70" s="231">
        <v>0.85703790168144289</v>
      </c>
      <c r="N70" s="231">
        <v>0.86681534837207941</v>
      </c>
      <c r="O70" s="231">
        <v>0.36392962757511937</v>
      </c>
      <c r="P70" s="231">
        <v>0.32979752422776221</v>
      </c>
      <c r="Q70" s="231">
        <v>0.43928652736867912</v>
      </c>
      <c r="R70" s="231">
        <v>0.24907385418665709</v>
      </c>
      <c r="S70" s="231">
        <v>0.21716675551410269</v>
      </c>
      <c r="T70" s="231">
        <v>0.28426989861668228</v>
      </c>
      <c r="U70" s="231">
        <v>0.19896495533622779</v>
      </c>
      <c r="V70" s="231">
        <v>0.14175157500789801</v>
      </c>
      <c r="W70" s="231">
        <v>0.18962878891598969</v>
      </c>
      <c r="DA70" s="73" t="s">
        <v>1754</v>
      </c>
    </row>
    <row r="71" spans="1:105" ht="12" customHeight="1" x14ac:dyDescent="0.25">
      <c r="A71" s="147" t="s">
        <v>160</v>
      </c>
      <c r="B71" s="231">
        <v>1.2312015268395891</v>
      </c>
      <c r="C71" s="231">
        <v>1.149735532859872</v>
      </c>
      <c r="D71" s="231">
        <v>1.3323424824622889</v>
      </c>
      <c r="E71" s="231">
        <v>1.365932984645567</v>
      </c>
      <c r="F71" s="231">
        <v>1.228240030270503</v>
      </c>
      <c r="G71" s="231">
        <v>0.77612230932948889</v>
      </c>
      <c r="H71" s="231">
        <v>0.69803809747787693</v>
      </c>
      <c r="I71" s="231">
        <v>0.80306767464786488</v>
      </c>
      <c r="J71" s="231">
        <v>0.74046414609867273</v>
      </c>
      <c r="K71" s="231">
        <v>0.81932876090277629</v>
      </c>
      <c r="L71" s="231">
        <v>1.026877009845883</v>
      </c>
      <c r="M71" s="231">
        <v>0.89961485199058366</v>
      </c>
      <c r="N71" s="231">
        <v>0.80438954986841138</v>
      </c>
      <c r="O71" s="231">
        <v>0.34160772258252398</v>
      </c>
      <c r="P71" s="231">
        <v>0.239313946246796</v>
      </c>
      <c r="Q71" s="231">
        <v>0.27822256679094359</v>
      </c>
      <c r="R71" s="231">
        <v>0.16667992105776649</v>
      </c>
      <c r="S71" s="231">
        <v>0.13149076557081241</v>
      </c>
      <c r="T71" s="231">
        <v>0.1866584835305854</v>
      </c>
      <c r="U71" s="231">
        <v>0.1134303236972931</v>
      </c>
      <c r="V71" s="231">
        <v>9.645283153355505E-2</v>
      </c>
      <c r="W71" s="231">
        <v>9.8543670055397728E-2</v>
      </c>
      <c r="DA71" s="73" t="s">
        <v>1755</v>
      </c>
    </row>
    <row r="72" spans="1:105" ht="12" customHeight="1" x14ac:dyDescent="0.25">
      <c r="A72" s="147" t="s">
        <v>70</v>
      </c>
      <c r="B72" s="231">
        <v>3.463725559031531</v>
      </c>
      <c r="C72" s="231">
        <v>2.5687456925500189</v>
      </c>
      <c r="D72" s="231">
        <v>3.7378735706840289</v>
      </c>
      <c r="E72" s="231">
        <v>3.4897646806570322</v>
      </c>
      <c r="F72" s="231">
        <v>3.462455047614875</v>
      </c>
      <c r="G72" s="231">
        <v>3.8694636823480688</v>
      </c>
      <c r="H72" s="231">
        <v>3.208447803907343</v>
      </c>
      <c r="I72" s="231">
        <v>2.9812596997283469</v>
      </c>
      <c r="J72" s="231">
        <v>2.4093714774419088</v>
      </c>
      <c r="K72" s="231">
        <v>2.8733556438558838</v>
      </c>
      <c r="L72" s="231">
        <v>2.6927547725081218</v>
      </c>
      <c r="M72" s="231">
        <v>1.8366872879528211</v>
      </c>
      <c r="N72" s="231">
        <v>1.625435522890599</v>
      </c>
      <c r="O72" s="231">
        <v>0.43368497493342528</v>
      </c>
      <c r="P72" s="231">
        <v>0.23255723077264859</v>
      </c>
      <c r="Q72" s="231">
        <v>0.50391256748338853</v>
      </c>
      <c r="R72" s="231">
        <v>0.29202524741597219</v>
      </c>
      <c r="S72" s="231">
        <v>0.28013873321711652</v>
      </c>
      <c r="T72" s="231">
        <v>0.31591327670595309</v>
      </c>
      <c r="U72" s="231">
        <v>0.28505244345147418</v>
      </c>
      <c r="V72" s="231">
        <v>0.25852266068478358</v>
      </c>
      <c r="W72" s="231">
        <v>0.25417698816733991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2.594533666770281</v>
      </c>
      <c r="H73" s="231">
        <v>2.6272704580124531</v>
      </c>
      <c r="I73" s="231">
        <v>2.606424933841855</v>
      </c>
      <c r="J73" s="231">
        <v>2.7338067382555709</v>
      </c>
      <c r="K73" s="231">
        <v>4.482356251822039</v>
      </c>
      <c r="L73" s="231">
        <v>3.2525601807753999</v>
      </c>
      <c r="M73" s="231">
        <v>3.6569739165426021</v>
      </c>
      <c r="N73" s="231">
        <v>3.3848599633428931</v>
      </c>
      <c r="O73" s="231">
        <v>1.1436307602428131</v>
      </c>
      <c r="P73" s="231">
        <v>1.080776678473407</v>
      </c>
      <c r="Q73" s="231">
        <v>1.247249357852509</v>
      </c>
      <c r="R73" s="231">
        <v>0.77547837561652466</v>
      </c>
      <c r="S73" s="231">
        <v>0.66412603827358574</v>
      </c>
      <c r="T73" s="231">
        <v>0.92485688223564355</v>
      </c>
      <c r="U73" s="231">
        <v>0.68359985081943964</v>
      </c>
      <c r="V73" s="231">
        <v>0.46795581249665669</v>
      </c>
      <c r="W73" s="231">
        <v>0.46246691015778912</v>
      </c>
      <c r="DA73" s="73" t="s">
        <v>1757</v>
      </c>
    </row>
    <row r="74" spans="1:105" ht="12" customHeight="1" x14ac:dyDescent="0.25">
      <c r="A74" s="147" t="s">
        <v>162</v>
      </c>
      <c r="B74" s="231">
        <v>0.91193239959244032</v>
      </c>
      <c r="C74" s="231">
        <v>1.7295971791498539</v>
      </c>
      <c r="D74" s="231">
        <v>1.3573940537055951</v>
      </c>
      <c r="E74" s="231">
        <v>1.3786896148063239</v>
      </c>
      <c r="F74" s="231">
        <v>1.0296363071908301</v>
      </c>
      <c r="G74" s="231">
        <v>0.49696083974955918</v>
      </c>
      <c r="H74" s="231">
        <v>0.54360981344391868</v>
      </c>
      <c r="I74" s="231">
        <v>0.69127205023778526</v>
      </c>
      <c r="J74" s="231">
        <v>0.73515085815134174</v>
      </c>
      <c r="K74" s="231">
        <v>1.204154344779669</v>
      </c>
      <c r="L74" s="231">
        <v>1.8544291432081581</v>
      </c>
      <c r="M74" s="231">
        <v>2.8128768059466229</v>
      </c>
      <c r="N74" s="231">
        <v>2.4969660649730039</v>
      </c>
      <c r="O74" s="231">
        <v>0.56759634969409789</v>
      </c>
      <c r="P74" s="231">
        <v>0.61671094392505865</v>
      </c>
      <c r="Q74" s="231">
        <v>0.91079485614827416</v>
      </c>
      <c r="R74" s="231">
        <v>0.40619964224089161</v>
      </c>
      <c r="S74" s="231">
        <v>0.30006061283638608</v>
      </c>
      <c r="T74" s="231">
        <v>0.55754474382021701</v>
      </c>
      <c r="U74" s="231">
        <v>0.41609959411571579</v>
      </c>
      <c r="V74" s="231">
        <v>0.34625173734816878</v>
      </c>
      <c r="W74" s="231">
        <v>0.40423293679329919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368.86342926550827</v>
      </c>
      <c r="C79" s="263">
        <f t="shared" si="4"/>
        <v>362.69536213076651</v>
      </c>
      <c r="D79" s="263">
        <f t="shared" si="4"/>
        <v>397.83956494589103</v>
      </c>
      <c r="E79" s="263">
        <f t="shared" si="4"/>
        <v>366.23168003299912</v>
      </c>
      <c r="F79" s="263">
        <f t="shared" si="4"/>
        <v>381.04702872038649</v>
      </c>
      <c r="G79" s="263">
        <f t="shared" si="4"/>
        <v>451.66223912489528</v>
      </c>
      <c r="H79" s="263">
        <f t="shared" si="4"/>
        <v>426.70715412760859</v>
      </c>
      <c r="I79" s="263">
        <f t="shared" si="4"/>
        <v>430.84000398906301</v>
      </c>
      <c r="J79" s="263">
        <f t="shared" si="4"/>
        <v>448.84185971450688</v>
      </c>
      <c r="K79" s="263">
        <f t="shared" si="4"/>
        <v>475.91458087570658</v>
      </c>
      <c r="L79" s="263">
        <f t="shared" si="4"/>
        <v>493.08948855085578</v>
      </c>
      <c r="M79" s="263">
        <f t="shared" si="4"/>
        <v>588.21923649595169</v>
      </c>
      <c r="N79" s="263">
        <f t="shared" si="4"/>
        <v>545.62323844142747</v>
      </c>
      <c r="O79" s="263">
        <f t="shared" si="4"/>
        <v>184.72152208969229</v>
      </c>
      <c r="P79" s="263">
        <f t="shared" si="4"/>
        <v>164.86615331256189</v>
      </c>
      <c r="Q79" s="263">
        <f t="shared" si="4"/>
        <v>245.9457112865436</v>
      </c>
      <c r="R79" s="263">
        <f t="shared" si="4"/>
        <v>120.3701396468732</v>
      </c>
      <c r="S79" s="263">
        <f t="shared" si="4"/>
        <v>100.448055867867</v>
      </c>
      <c r="T79" s="263">
        <f t="shared" si="4"/>
        <v>139.1645530878873</v>
      </c>
      <c r="U79" s="263">
        <f t="shared" si="4"/>
        <v>93.312007693278133</v>
      </c>
      <c r="V79" s="263">
        <f t="shared" si="4"/>
        <v>112.1031044818793</v>
      </c>
      <c r="W79" s="263">
        <f t="shared" si="4"/>
        <v>121.3542542876946</v>
      </c>
      <c r="DA79" s="70"/>
    </row>
    <row r="80" spans="1:105" ht="12" customHeight="1" x14ac:dyDescent="0.25">
      <c r="A80" s="60" t="s">
        <v>1523</v>
      </c>
      <c r="B80" s="264">
        <v>368.86342926550827</v>
      </c>
      <c r="C80" s="264">
        <v>362.69536213076651</v>
      </c>
      <c r="D80" s="264">
        <v>397.83956494589103</v>
      </c>
      <c r="E80" s="264">
        <v>366.23168003299912</v>
      </c>
      <c r="F80" s="264">
        <v>381.04702872038649</v>
      </c>
      <c r="G80" s="264">
        <v>451.66223912489528</v>
      </c>
      <c r="H80" s="264">
        <v>426.70715412760859</v>
      </c>
      <c r="I80" s="264">
        <v>430.84000398906301</v>
      </c>
      <c r="J80" s="264">
        <v>448.84185971450688</v>
      </c>
      <c r="K80" s="264">
        <v>475.91458087570658</v>
      </c>
      <c r="L80" s="264">
        <v>493.08948855085578</v>
      </c>
      <c r="M80" s="264">
        <v>588.21923649595169</v>
      </c>
      <c r="N80" s="264">
        <v>545.62323844142747</v>
      </c>
      <c r="O80" s="264">
        <v>184.72152208969229</v>
      </c>
      <c r="P80" s="264">
        <v>164.86615331256189</v>
      </c>
      <c r="Q80" s="264">
        <v>245.9457112865436</v>
      </c>
      <c r="R80" s="264">
        <v>120.3701396468732</v>
      </c>
      <c r="S80" s="264">
        <v>100.448055867867</v>
      </c>
      <c r="T80" s="264">
        <v>139.1645530878873</v>
      </c>
      <c r="U80" s="264">
        <v>93.312007693278133</v>
      </c>
      <c r="V80" s="264">
        <v>112.1031044818793</v>
      </c>
      <c r="W80" s="264">
        <v>121.3542542876946</v>
      </c>
      <c r="DA80" s="72" t="s">
        <v>1763</v>
      </c>
    </row>
    <row r="81" spans="1:105" ht="12" customHeight="1" x14ac:dyDescent="0.25">
      <c r="A81" s="59" t="s">
        <v>30</v>
      </c>
      <c r="B81" s="232">
        <v>199.96782852345851</v>
      </c>
      <c r="C81" s="232">
        <v>205.44793018023461</v>
      </c>
      <c r="D81" s="232">
        <v>211.6381836615183</v>
      </c>
      <c r="E81" s="232">
        <v>185.01310958591199</v>
      </c>
      <c r="F81" s="232">
        <v>218.1330267144636</v>
      </c>
      <c r="G81" s="232">
        <v>243.45270586006819</v>
      </c>
      <c r="H81" s="232">
        <v>234.78838879008711</v>
      </c>
      <c r="I81" s="232">
        <v>236.1087938642161</v>
      </c>
      <c r="J81" s="232">
        <v>268.99203953823098</v>
      </c>
      <c r="K81" s="232">
        <v>229.4927535815882</v>
      </c>
      <c r="L81" s="232">
        <v>258.23704994578202</v>
      </c>
      <c r="M81" s="232">
        <v>343.40928480307082</v>
      </c>
      <c r="N81" s="232">
        <v>322.3362134039308</v>
      </c>
      <c r="O81" s="232">
        <v>115.3778710699123</v>
      </c>
      <c r="P81" s="232">
        <v>104.0685044151133</v>
      </c>
      <c r="Q81" s="232">
        <v>163.73253485403549</v>
      </c>
      <c r="R81" s="232">
        <v>74.40480939948803</v>
      </c>
      <c r="S81" s="232">
        <v>61.695131744418802</v>
      </c>
      <c r="T81" s="232">
        <v>83.960060598382782</v>
      </c>
      <c r="U81" s="232">
        <v>52.025051516966997</v>
      </c>
      <c r="V81" s="232">
        <v>62.562370066970288</v>
      </c>
      <c r="W81" s="232">
        <v>67.788749576364921</v>
      </c>
      <c r="DA81" s="71" t="s">
        <v>1764</v>
      </c>
    </row>
    <row r="82" spans="1:105" ht="12" customHeight="1" x14ac:dyDescent="0.25">
      <c r="A82" s="59" t="s">
        <v>33</v>
      </c>
      <c r="B82" s="297">
        <v>32.496020135873621</v>
      </c>
      <c r="C82" s="297">
        <v>24.71056145856954</v>
      </c>
      <c r="D82" s="297">
        <v>29.835179287046319</v>
      </c>
      <c r="E82" s="297">
        <v>29.552952190019109</v>
      </c>
      <c r="F82" s="297">
        <v>23.753959940372059</v>
      </c>
      <c r="G82" s="297">
        <v>19.9874924224574</v>
      </c>
      <c r="H82" s="297">
        <v>19.745772546331711</v>
      </c>
      <c r="I82" s="297">
        <v>22.44489639778952</v>
      </c>
      <c r="J82" s="297">
        <v>18.83265510187783</v>
      </c>
      <c r="K82" s="297">
        <v>18.251624718883289</v>
      </c>
      <c r="L82" s="297">
        <v>20.124849979847529</v>
      </c>
      <c r="M82" s="297">
        <v>20.849391830849701</v>
      </c>
      <c r="N82" s="297">
        <v>21.08725040951742</v>
      </c>
      <c r="O82" s="297">
        <v>8.8534140547137508</v>
      </c>
      <c r="P82" s="297">
        <v>8.0230731849529899</v>
      </c>
      <c r="Q82" s="297">
        <v>10.68664164928283</v>
      </c>
      <c r="R82" s="297">
        <v>6.0592867253235729</v>
      </c>
      <c r="S82" s="297">
        <v>5.283074143470996</v>
      </c>
      <c r="T82" s="297">
        <v>6.9155103763171857</v>
      </c>
      <c r="U82" s="297">
        <v>4.8402740488768083</v>
      </c>
      <c r="V82" s="297">
        <v>5.3568477320792729</v>
      </c>
      <c r="W82" s="297">
        <v>7.2088051345602606</v>
      </c>
      <c r="DA82" s="122" t="s">
        <v>1765</v>
      </c>
    </row>
    <row r="83" spans="1:105" ht="12" customHeight="1" x14ac:dyDescent="0.25">
      <c r="A83" s="59" t="s">
        <v>160</v>
      </c>
      <c r="B83" s="297">
        <v>29.951771100737549</v>
      </c>
      <c r="C83" s="297">
        <v>27.969925926748871</v>
      </c>
      <c r="D83" s="297">
        <v>32.412254364998233</v>
      </c>
      <c r="E83" s="297">
        <v>33.229419557389548</v>
      </c>
      <c r="F83" s="297">
        <v>29.879725976183039</v>
      </c>
      <c r="G83" s="297">
        <v>18.88093642548041</v>
      </c>
      <c r="H83" s="297">
        <v>16.981360776021599</v>
      </c>
      <c r="I83" s="297">
        <v>19.536443583852289</v>
      </c>
      <c r="J83" s="297">
        <v>18.013470685973331</v>
      </c>
      <c r="K83" s="297">
        <v>19.932031408216591</v>
      </c>
      <c r="L83" s="297">
        <v>24.981113552112241</v>
      </c>
      <c r="M83" s="297">
        <v>21.885172766810971</v>
      </c>
      <c r="N83" s="297">
        <v>19.568601198317872</v>
      </c>
      <c r="O83" s="297">
        <v>8.310383060765238</v>
      </c>
      <c r="P83" s="297">
        <v>5.8218548165690649</v>
      </c>
      <c r="Q83" s="297">
        <v>6.7683953064718194</v>
      </c>
      <c r="R83" s="297">
        <v>4.0548673257628858</v>
      </c>
      <c r="S83" s="297">
        <v>3.1988112639425279</v>
      </c>
      <c r="T83" s="297">
        <v>4.5408911951806683</v>
      </c>
      <c r="U83" s="297">
        <v>2.759450030885592</v>
      </c>
      <c r="V83" s="297">
        <v>3.6449904124476951</v>
      </c>
      <c r="W83" s="297">
        <v>3.7461722913206001</v>
      </c>
      <c r="DA83" s="122" t="s">
        <v>1766</v>
      </c>
    </row>
    <row r="84" spans="1:105" ht="12" customHeight="1" x14ac:dyDescent="0.25">
      <c r="A84" s="59" t="s">
        <v>70</v>
      </c>
      <c r="B84" s="297">
        <v>84.262984441054343</v>
      </c>
      <c r="C84" s="297">
        <v>62.490568214904357</v>
      </c>
      <c r="D84" s="297">
        <v>90.932256947412981</v>
      </c>
      <c r="E84" s="297">
        <v>84.896445165062133</v>
      </c>
      <c r="F84" s="297">
        <v>84.232076367678062</v>
      </c>
      <c r="G84" s="297">
        <v>94.133485030518855</v>
      </c>
      <c r="H84" s="297">
        <v>78.052773746939465</v>
      </c>
      <c r="I84" s="297">
        <v>72.525907555791235</v>
      </c>
      <c r="J84" s="297">
        <v>58.613428765174177</v>
      </c>
      <c r="K84" s="297">
        <v>69.900896530480622</v>
      </c>
      <c r="L84" s="297">
        <v>65.507370498160569</v>
      </c>
      <c r="M84" s="297">
        <v>44.681586266067683</v>
      </c>
      <c r="N84" s="297">
        <v>39.542407688201237</v>
      </c>
      <c r="O84" s="297">
        <v>10.55037117471627</v>
      </c>
      <c r="P84" s="297">
        <v>5.6574823796748754</v>
      </c>
      <c r="Q84" s="297">
        <v>12.258816730669849</v>
      </c>
      <c r="R84" s="297">
        <v>7.1041768350398051</v>
      </c>
      <c r="S84" s="297">
        <v>6.8150104031367604</v>
      </c>
      <c r="T84" s="297">
        <v>7.685307356521399</v>
      </c>
      <c r="U84" s="297">
        <v>6.9345475552491491</v>
      </c>
      <c r="V84" s="297">
        <v>9.7696729542738492</v>
      </c>
      <c r="W84" s="297">
        <v>9.6626276414154759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63.11791920835195</v>
      </c>
      <c r="H85" s="297">
        <v>63.914315944778288</v>
      </c>
      <c r="I85" s="297">
        <v>63.407201264669553</v>
      </c>
      <c r="J85" s="297">
        <v>66.506052724017692</v>
      </c>
      <c r="K85" s="297">
        <v>109.0434876174626</v>
      </c>
      <c r="L85" s="297">
        <v>79.125907418283333</v>
      </c>
      <c r="M85" s="297">
        <v>88.964189275183188</v>
      </c>
      <c r="N85" s="297">
        <v>82.344399856568884</v>
      </c>
      <c r="O85" s="297">
        <v>27.8214134793045</v>
      </c>
      <c r="P85" s="297">
        <v>26.292345305764481</v>
      </c>
      <c r="Q85" s="297">
        <v>30.342171007401198</v>
      </c>
      <c r="R85" s="297">
        <v>18.86527127663652</v>
      </c>
      <c r="S85" s="297">
        <v>16.156372979386159</v>
      </c>
      <c r="T85" s="297">
        <v>22.49924243415343</v>
      </c>
      <c r="U85" s="297">
        <v>16.630117661403659</v>
      </c>
      <c r="V85" s="297">
        <v>17.684234074622161</v>
      </c>
      <c r="W85" s="297">
        <v>17.580842316019119</v>
      </c>
      <c r="DA85" s="122" t="s">
        <v>1768</v>
      </c>
    </row>
    <row r="86" spans="1:105" ht="12" customHeight="1" x14ac:dyDescent="0.25">
      <c r="A86" s="59" t="s">
        <v>162</v>
      </c>
      <c r="B86" s="297">
        <v>22.18482506438427</v>
      </c>
      <c r="C86" s="297">
        <v>42.076376350309168</v>
      </c>
      <c r="D86" s="297">
        <v>33.021690684915207</v>
      </c>
      <c r="E86" s="297">
        <v>33.539753534616267</v>
      </c>
      <c r="F86" s="297">
        <v>25.04823972168974</v>
      </c>
      <c r="G86" s="297">
        <v>12.089700178018409</v>
      </c>
      <c r="H86" s="297">
        <v>13.2245423234504</v>
      </c>
      <c r="I86" s="297">
        <v>16.816761322744281</v>
      </c>
      <c r="J86" s="297">
        <v>17.88421289923286</v>
      </c>
      <c r="K86" s="297">
        <v>29.293787019075339</v>
      </c>
      <c r="L86" s="297">
        <v>45.113197156670111</v>
      </c>
      <c r="M86" s="297">
        <v>68.429611553969366</v>
      </c>
      <c r="N86" s="297">
        <v>60.744365884891288</v>
      </c>
      <c r="O86" s="297">
        <v>13.808069250280241</v>
      </c>
      <c r="P86" s="297">
        <v>15.00289321048721</v>
      </c>
      <c r="Q86" s="297">
        <v>22.157151738682469</v>
      </c>
      <c r="R86" s="297">
        <v>9.881728084622333</v>
      </c>
      <c r="S86" s="297">
        <v>7.2996553335117964</v>
      </c>
      <c r="T86" s="297">
        <v>13.56354112733182</v>
      </c>
      <c r="U86" s="297">
        <v>10.122566879895929</v>
      </c>
      <c r="V86" s="297">
        <v>13.08498924148603</v>
      </c>
      <c r="W86" s="297">
        <v>15.367057328014161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41.579237195097889</v>
      </c>
      <c r="C89" s="263">
        <f t="shared" si="5"/>
        <v>41.146926518070117</v>
      </c>
      <c r="D89" s="263">
        <f t="shared" si="5"/>
        <v>44.853252319866122</v>
      </c>
      <c r="E89" s="263">
        <f t="shared" si="5"/>
        <v>40.925734956700303</v>
      </c>
      <c r="F89" s="263">
        <f t="shared" si="5"/>
        <v>42.581323663871899</v>
      </c>
      <c r="G89" s="263">
        <f t="shared" si="5"/>
        <v>49.256502278301838</v>
      </c>
      <c r="H89" s="263">
        <f t="shared" si="5"/>
        <v>46.468141956260773</v>
      </c>
      <c r="I89" s="263">
        <f t="shared" si="5"/>
        <v>47.047953918282637</v>
      </c>
      <c r="J89" s="263">
        <f t="shared" si="5"/>
        <v>49.06630625568355</v>
      </c>
      <c r="K89" s="263">
        <f t="shared" si="5"/>
        <v>50.729559990058512</v>
      </c>
      <c r="L89" s="263">
        <f t="shared" si="5"/>
        <v>53.241521129062278</v>
      </c>
      <c r="M89" s="263">
        <f t="shared" si="5"/>
        <v>63.649175342681161</v>
      </c>
      <c r="N89" s="263">
        <f t="shared" si="5"/>
        <v>59.128267428077109</v>
      </c>
      <c r="O89" s="263">
        <f t="shared" si="5"/>
        <v>20.149073097211609</v>
      </c>
      <c r="P89" s="263">
        <f t="shared" si="5"/>
        <v>17.96439294727028</v>
      </c>
      <c r="Q89" s="263">
        <f t="shared" si="5"/>
        <v>26.971879816165281</v>
      </c>
      <c r="R89" s="263">
        <f t="shared" si="5"/>
        <v>13.10215429373395</v>
      </c>
      <c r="S89" s="263">
        <f t="shared" si="5"/>
        <v>10.940535410130391</v>
      </c>
      <c r="T89" s="263">
        <f t="shared" si="5"/>
        <v>15.100174812033339</v>
      </c>
      <c r="U89" s="263">
        <f t="shared" si="5"/>
        <v>10.050411670076381</v>
      </c>
      <c r="V89" s="263">
        <f t="shared" si="5"/>
        <v>13.79187554221255</v>
      </c>
      <c r="W89" s="263">
        <f t="shared" si="5"/>
        <v>13.14135347120369</v>
      </c>
      <c r="DA89" s="70"/>
    </row>
    <row r="90" spans="1:105" ht="12" customHeight="1" x14ac:dyDescent="0.25">
      <c r="A90" s="60" t="s">
        <v>1535</v>
      </c>
      <c r="B90" s="264">
        <v>41.579237195097889</v>
      </c>
      <c r="C90" s="264">
        <v>41.146926518070117</v>
      </c>
      <c r="D90" s="264">
        <v>44.853252319866122</v>
      </c>
      <c r="E90" s="264">
        <v>40.925734956700303</v>
      </c>
      <c r="F90" s="264">
        <v>42.581323663871899</v>
      </c>
      <c r="G90" s="264">
        <v>49.256502278301838</v>
      </c>
      <c r="H90" s="264">
        <v>46.468141956260773</v>
      </c>
      <c r="I90" s="264">
        <v>47.047953918282637</v>
      </c>
      <c r="J90" s="264">
        <v>49.06630625568355</v>
      </c>
      <c r="K90" s="264">
        <v>50.729559990058512</v>
      </c>
      <c r="L90" s="264">
        <v>53.241521129062278</v>
      </c>
      <c r="M90" s="264">
        <v>63.649175342681161</v>
      </c>
      <c r="N90" s="264">
        <v>59.128267428077109</v>
      </c>
      <c r="O90" s="264">
        <v>20.149073097211609</v>
      </c>
      <c r="P90" s="264">
        <v>17.96439294727028</v>
      </c>
      <c r="Q90" s="264">
        <v>26.971879816165281</v>
      </c>
      <c r="R90" s="264">
        <v>13.10215429373395</v>
      </c>
      <c r="S90" s="264">
        <v>10.940535410130391</v>
      </c>
      <c r="T90" s="264">
        <v>15.100174812033339</v>
      </c>
      <c r="U90" s="264">
        <v>10.050411670076381</v>
      </c>
      <c r="V90" s="264">
        <v>13.79187554221255</v>
      </c>
      <c r="W90" s="264">
        <v>13.14135347120369</v>
      </c>
      <c r="DA90" s="72" t="s">
        <v>1772</v>
      </c>
    </row>
    <row r="91" spans="1:105" ht="12" customHeight="1" x14ac:dyDescent="0.25">
      <c r="A91" s="59" t="s">
        <v>30</v>
      </c>
      <c r="B91" s="232">
        <v>22.54088942924388</v>
      </c>
      <c r="C91" s="232">
        <v>23.307579222278179</v>
      </c>
      <c r="D91" s="232">
        <v>23.860524916819958</v>
      </c>
      <c r="E91" s="232">
        <v>20.67488395800639</v>
      </c>
      <c r="F91" s="232">
        <v>24.375975436681451</v>
      </c>
      <c r="G91" s="232">
        <v>30.862962463152009</v>
      </c>
      <c r="H91" s="232">
        <v>30.072755114535369</v>
      </c>
      <c r="I91" s="232">
        <v>30.232563807748068</v>
      </c>
      <c r="J91" s="232">
        <v>34.520559024313663</v>
      </c>
      <c r="K91" s="232">
        <v>31.733397981033988</v>
      </c>
      <c r="L91" s="232">
        <v>33.212905621743438</v>
      </c>
      <c r="M91" s="232">
        <v>43.78066462104286</v>
      </c>
      <c r="N91" s="232">
        <v>41.139763443804021</v>
      </c>
      <c r="O91" s="232">
        <v>14.816797633716909</v>
      </c>
      <c r="P91" s="232">
        <v>13.491203955772949</v>
      </c>
      <c r="Q91" s="232">
        <v>20.482846646959072</v>
      </c>
      <c r="R91" s="232">
        <v>9.6041038090130542</v>
      </c>
      <c r="S91" s="232">
        <v>8.0076438190880417</v>
      </c>
      <c r="T91" s="232">
        <v>10.867082812879961</v>
      </c>
      <c r="U91" s="232">
        <v>6.8187310548175937</v>
      </c>
      <c r="V91" s="232">
        <v>9.138559038757343</v>
      </c>
      <c r="W91" s="232">
        <v>8.5844331667255158</v>
      </c>
      <c r="DA91" s="71" t="s">
        <v>1773</v>
      </c>
    </row>
    <row r="92" spans="1:105" ht="12" customHeight="1" x14ac:dyDescent="0.25">
      <c r="A92" s="59" t="s">
        <v>33</v>
      </c>
      <c r="B92" s="297">
        <v>3.663035210122715</v>
      </c>
      <c r="C92" s="297">
        <v>2.8033544476078291</v>
      </c>
      <c r="D92" s="297">
        <v>3.3636795896665959</v>
      </c>
      <c r="E92" s="297">
        <v>3.302489529053791</v>
      </c>
      <c r="F92" s="297">
        <v>2.6544625211127251</v>
      </c>
      <c r="G92" s="297">
        <v>2.5338524219213419</v>
      </c>
      <c r="H92" s="297">
        <v>2.5291275492505121</v>
      </c>
      <c r="I92" s="297">
        <v>2.873958023328449</v>
      </c>
      <c r="J92" s="297">
        <v>2.4168513802302192</v>
      </c>
      <c r="K92" s="297">
        <v>2.5237662713341038</v>
      </c>
      <c r="L92" s="297">
        <v>2.588337897961412</v>
      </c>
      <c r="M92" s="297">
        <v>2.6580534414571528</v>
      </c>
      <c r="N92" s="297">
        <v>2.6913652808866408</v>
      </c>
      <c r="O92" s="297">
        <v>1.136953240684357</v>
      </c>
      <c r="P92" s="297">
        <v>1.0400929397287899</v>
      </c>
      <c r="Q92" s="297">
        <v>1.33689277008021</v>
      </c>
      <c r="R92" s="297">
        <v>0.78212711232323606</v>
      </c>
      <c r="S92" s="297">
        <v>0.68571011706408214</v>
      </c>
      <c r="T92" s="297">
        <v>0.89508539437877765</v>
      </c>
      <c r="U92" s="297">
        <v>0.63439681477566967</v>
      </c>
      <c r="V92" s="297">
        <v>0.78248105384813327</v>
      </c>
      <c r="W92" s="297">
        <v>0.91288755547655731</v>
      </c>
      <c r="DA92" s="122" t="s">
        <v>1774</v>
      </c>
    </row>
    <row r="93" spans="1:105" ht="12" customHeight="1" x14ac:dyDescent="0.25">
      <c r="A93" s="59" t="s">
        <v>160</v>
      </c>
      <c r="B93" s="297">
        <v>3.376240896232694</v>
      </c>
      <c r="C93" s="297">
        <v>3.173121597316876</v>
      </c>
      <c r="D93" s="297">
        <v>3.654224344144037</v>
      </c>
      <c r="E93" s="297">
        <v>3.7133281791683941</v>
      </c>
      <c r="F93" s="297">
        <v>3.3390059149714069</v>
      </c>
      <c r="G93" s="297">
        <v>2.3935722139958391</v>
      </c>
      <c r="H93" s="297">
        <v>2.175049229480615</v>
      </c>
      <c r="I93" s="297">
        <v>2.5015450189667829</v>
      </c>
      <c r="J93" s="297">
        <v>2.3117229755771511</v>
      </c>
      <c r="K93" s="297">
        <v>2.7561266113029528</v>
      </c>
      <c r="L93" s="297">
        <v>3.2129214878599268</v>
      </c>
      <c r="M93" s="297">
        <v>2.7901033882260489</v>
      </c>
      <c r="N93" s="297">
        <v>2.4975401172691201</v>
      </c>
      <c r="O93" s="297">
        <v>1.0672173349031191</v>
      </c>
      <c r="P93" s="297">
        <v>0.75473200246957639</v>
      </c>
      <c r="Q93" s="297">
        <v>0.84672238924323273</v>
      </c>
      <c r="R93" s="297">
        <v>0.52339851472920884</v>
      </c>
      <c r="S93" s="297">
        <v>0.41518577757889052</v>
      </c>
      <c r="T93" s="297">
        <v>0.58773469564713821</v>
      </c>
      <c r="U93" s="297">
        <v>0.36167090797940832</v>
      </c>
      <c r="V93" s="297">
        <v>0.53242804011742018</v>
      </c>
      <c r="W93" s="297">
        <v>0.47439679691470632</v>
      </c>
      <c r="DA93" s="122" t="s">
        <v>1775</v>
      </c>
    </row>
    <row r="94" spans="1:105" ht="12" customHeight="1" x14ac:dyDescent="0.25">
      <c r="A94" s="59" t="s">
        <v>70</v>
      </c>
      <c r="B94" s="297">
        <v>9.4983409545855295</v>
      </c>
      <c r="C94" s="297">
        <v>7.0894063913727754</v>
      </c>
      <c r="D94" s="297">
        <v>10.25189001861073</v>
      </c>
      <c r="E94" s="297">
        <v>9.4870258446192057</v>
      </c>
      <c r="F94" s="297">
        <v>9.4127838202460197</v>
      </c>
      <c r="G94" s="297">
        <v>11.933480898308259</v>
      </c>
      <c r="H94" s="297">
        <v>9.9973510742923413</v>
      </c>
      <c r="I94" s="297">
        <v>9.2865839175658405</v>
      </c>
      <c r="J94" s="297">
        <v>7.5220379412678646</v>
      </c>
      <c r="K94" s="297">
        <v>9.6656340307678494</v>
      </c>
      <c r="L94" s="297">
        <v>8.4251663901085596</v>
      </c>
      <c r="M94" s="297">
        <v>5.6963793048655873</v>
      </c>
      <c r="N94" s="297">
        <v>5.0467965765065932</v>
      </c>
      <c r="O94" s="297">
        <v>1.354876053846138</v>
      </c>
      <c r="P94" s="297">
        <v>0.73342313401499215</v>
      </c>
      <c r="Q94" s="297">
        <v>1.5335709753185811</v>
      </c>
      <c r="R94" s="297">
        <v>0.91700055886142173</v>
      </c>
      <c r="S94" s="297">
        <v>0.88454590157570445</v>
      </c>
      <c r="T94" s="297">
        <v>0.9947214293383001</v>
      </c>
      <c r="U94" s="297">
        <v>0.90888549626261772</v>
      </c>
      <c r="V94" s="297">
        <v>1.4270676284547941</v>
      </c>
      <c r="W94" s="297">
        <v>1.223627544704059</v>
      </c>
      <c r="DA94" s="122" t="s">
        <v>1776</v>
      </c>
    </row>
    <row r="95" spans="1:105" ht="12" customHeight="1" x14ac:dyDescent="0.25">
      <c r="A95" s="59" t="s">
        <v>162</v>
      </c>
      <c r="B95" s="297">
        <v>2.5007307049130691</v>
      </c>
      <c r="C95" s="297">
        <v>4.7734648594944682</v>
      </c>
      <c r="D95" s="297">
        <v>3.7229334506247991</v>
      </c>
      <c r="E95" s="297">
        <v>3.7480074458525179</v>
      </c>
      <c r="F95" s="297">
        <v>2.7990959708603</v>
      </c>
      <c r="G95" s="297">
        <v>1.532634280924396</v>
      </c>
      <c r="H95" s="297">
        <v>1.69385898870193</v>
      </c>
      <c r="I95" s="297">
        <v>2.1533031506735001</v>
      </c>
      <c r="J95" s="297">
        <v>2.295134934294643</v>
      </c>
      <c r="K95" s="297">
        <v>4.0506350956196124</v>
      </c>
      <c r="L95" s="297">
        <v>5.8021897313889426</v>
      </c>
      <c r="M95" s="297">
        <v>8.7239745870895096</v>
      </c>
      <c r="N95" s="297">
        <v>7.7528020096107291</v>
      </c>
      <c r="O95" s="297">
        <v>1.7732288340610911</v>
      </c>
      <c r="P95" s="297">
        <v>1.9449409152839701</v>
      </c>
      <c r="Q95" s="297">
        <v>2.7718470345641881</v>
      </c>
      <c r="R95" s="297">
        <v>1.275524298807029</v>
      </c>
      <c r="S95" s="297">
        <v>0.9474497948236692</v>
      </c>
      <c r="T95" s="297">
        <v>1.7555504797891639</v>
      </c>
      <c r="U95" s="297">
        <v>1.326727396241093</v>
      </c>
      <c r="V95" s="297">
        <v>1.9113397810348589</v>
      </c>
      <c r="W95" s="297">
        <v>1.946008407382855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19.033793588706949</v>
      </c>
      <c r="C97" s="281">
        <v>20.899215362319438</v>
      </c>
      <c r="D97" s="281">
        <v>26.866579378926591</v>
      </c>
      <c r="E97" s="281">
        <v>27.378876488324611</v>
      </c>
      <c r="F97" s="281">
        <v>26.75754054998372</v>
      </c>
      <c r="G97" s="281">
        <v>26.660806287667231</v>
      </c>
      <c r="H97" s="281">
        <v>26.642206149624361</v>
      </c>
      <c r="I97" s="281">
        <v>28.59758689368951</v>
      </c>
      <c r="J97" s="281">
        <v>21.856239605254931</v>
      </c>
      <c r="K97" s="281">
        <v>19.31610160557484</v>
      </c>
      <c r="L97" s="281">
        <v>21.719907083945071</v>
      </c>
      <c r="M97" s="281">
        <v>21.639163624958439</v>
      </c>
      <c r="N97" s="281">
        <v>19.199022737218801</v>
      </c>
      <c r="O97" s="281">
        <v>21.034322708087529</v>
      </c>
      <c r="P97" s="281">
        <v>18.833347156240041</v>
      </c>
      <c r="Q97" s="281">
        <v>19.856695806746991</v>
      </c>
      <c r="R97" s="281">
        <v>14.73521068469482</v>
      </c>
      <c r="S97" s="281">
        <v>17.780093907351318</v>
      </c>
      <c r="T97" s="281">
        <v>18.69303698621999</v>
      </c>
      <c r="U97" s="281">
        <v>10.452296356555181</v>
      </c>
      <c r="V97" s="281">
        <v>5.5683960491728097</v>
      </c>
      <c r="W97" s="281">
        <v>6.8759822086975824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252.4025656994601</v>
      </c>
      <c r="C99" s="225">
        <f t="shared" si="6"/>
        <v>224.30874086544321</v>
      </c>
      <c r="D99" s="225">
        <f t="shared" si="6"/>
        <v>227.03258356941828</v>
      </c>
      <c r="E99" s="225">
        <f t="shared" si="6"/>
        <v>202.27358713478296</v>
      </c>
      <c r="F99" s="225">
        <f t="shared" si="6"/>
        <v>213.73554974014903</v>
      </c>
      <c r="G99" s="225">
        <f t="shared" si="6"/>
        <v>228.42066263452361</v>
      </c>
      <c r="H99" s="225">
        <f t="shared" si="6"/>
        <v>253.12727957977592</v>
      </c>
      <c r="I99" s="225">
        <f t="shared" si="6"/>
        <v>239.02985604736887</v>
      </c>
      <c r="J99" s="225">
        <f t="shared" si="6"/>
        <v>215.97463936451004</v>
      </c>
      <c r="K99" s="225">
        <f t="shared" si="6"/>
        <v>185.30470758899625</v>
      </c>
      <c r="L99" s="225">
        <f t="shared" si="6"/>
        <v>212.37420269821348</v>
      </c>
      <c r="M99" s="225">
        <f t="shared" si="6"/>
        <v>225.16253504301176</v>
      </c>
      <c r="N99" s="225">
        <f t="shared" si="6"/>
        <v>209.06909200486072</v>
      </c>
      <c r="O99" s="225">
        <f t="shared" si="6"/>
        <v>177.59314047643977</v>
      </c>
      <c r="P99" s="225">
        <f t="shared" si="6"/>
        <v>161.22856499180267</v>
      </c>
      <c r="Q99" s="225">
        <f t="shared" si="6"/>
        <v>173.89197829836624</v>
      </c>
      <c r="R99" s="225">
        <f t="shared" si="6"/>
        <v>190.59903191437391</v>
      </c>
      <c r="S99" s="225">
        <f t="shared" si="6"/>
        <v>190.95631625746341</v>
      </c>
      <c r="T99" s="225">
        <f t="shared" si="6"/>
        <v>194.81461476943281</v>
      </c>
      <c r="U99" s="225">
        <f t="shared" si="6"/>
        <v>187.27850512715429</v>
      </c>
      <c r="V99" s="225">
        <f t="shared" si="6"/>
        <v>167.32405510602126</v>
      </c>
      <c r="W99" s="225">
        <f t="shared" si="6"/>
        <v>149.10347097912819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0.54203879445652781</v>
      </c>
      <c r="C104" s="262">
        <v>0.38325947735073612</v>
      </c>
      <c r="D104" s="262">
        <v>0.49826323243618742</v>
      </c>
      <c r="E104" s="262">
        <v>0.40090655721603419</v>
      </c>
      <c r="F104" s="262">
        <v>0.38858950420492239</v>
      </c>
      <c r="G104" s="262">
        <v>0.29994126291874618</v>
      </c>
      <c r="H104" s="262">
        <v>0.35940787375736483</v>
      </c>
      <c r="I104" s="262">
        <v>0.32213768788346803</v>
      </c>
      <c r="J104" s="262">
        <v>0.22482582147647179</v>
      </c>
      <c r="K104" s="262">
        <v>0.34077433680550268</v>
      </c>
      <c r="L104" s="262">
        <v>0.44316556923013578</v>
      </c>
      <c r="M104" s="262">
        <v>0.55267795862362579</v>
      </c>
      <c r="N104" s="262">
        <v>0.4997926168415664</v>
      </c>
      <c r="O104" s="262">
        <v>0.28983334149779622</v>
      </c>
      <c r="P104" s="262">
        <v>0.23825032707632321</v>
      </c>
      <c r="Q104" s="262">
        <v>0.30885298869848887</v>
      </c>
      <c r="R104" s="262">
        <v>0.27881677607311772</v>
      </c>
      <c r="S104" s="262">
        <v>0.24635802164147499</v>
      </c>
      <c r="T104" s="262">
        <v>0.33534649078960138</v>
      </c>
      <c r="U104" s="262">
        <v>0.31530174668799171</v>
      </c>
      <c r="V104" s="262">
        <v>0.28628098318621598</v>
      </c>
      <c r="W104" s="262">
        <v>0.23180942567313281</v>
      </c>
      <c r="DA104" s="68" t="s">
        <v>1784</v>
      </c>
    </row>
    <row r="105" spans="1:105" ht="12" customHeight="1" x14ac:dyDescent="0.25">
      <c r="A105" s="37" t="s">
        <v>160</v>
      </c>
      <c r="B105" s="228">
        <v>0.3113939745483903</v>
      </c>
      <c r="C105" s="228">
        <v>0.15303790269790679</v>
      </c>
      <c r="D105" s="228">
        <v>0.24681126314680771</v>
      </c>
      <c r="E105" s="228">
        <v>0.19952159920691331</v>
      </c>
      <c r="F105" s="228">
        <v>0.21138499770279259</v>
      </c>
      <c r="G105" s="228">
        <v>0.18285616757091039</v>
      </c>
      <c r="H105" s="228">
        <v>0.20205437162126499</v>
      </c>
      <c r="I105" s="228">
        <v>0.17311884280183501</v>
      </c>
      <c r="J105" s="228">
        <v>0.11281767902944299</v>
      </c>
      <c r="K105" s="228">
        <v>0.1379829731902566</v>
      </c>
      <c r="L105" s="228">
        <v>0.1579410553492665</v>
      </c>
      <c r="M105" s="228">
        <v>0.1339254995718728</v>
      </c>
      <c r="N105" s="228">
        <v>0.1217766290554721</v>
      </c>
      <c r="O105" s="228">
        <v>0.10889668308417109</v>
      </c>
      <c r="P105" s="228">
        <v>6.6606271174869905E-2</v>
      </c>
      <c r="Q105" s="228">
        <v>7.226964855092842E-2</v>
      </c>
      <c r="R105" s="228">
        <v>8.1122038911380201E-2</v>
      </c>
      <c r="S105" s="228">
        <v>7.5063611173505559E-2</v>
      </c>
      <c r="T105" s="228">
        <v>8.4110448769371238E-2</v>
      </c>
      <c r="U105" s="228">
        <v>6.7540620437182383E-2</v>
      </c>
      <c r="V105" s="228">
        <v>6.2372546803097922E-2</v>
      </c>
      <c r="W105" s="228">
        <v>4.5434396207178353E-2</v>
      </c>
      <c r="DA105" s="69" t="s">
        <v>1785</v>
      </c>
    </row>
    <row r="106" spans="1:105" ht="12" customHeight="1" x14ac:dyDescent="0.25">
      <c r="A106" s="37" t="s">
        <v>162</v>
      </c>
      <c r="B106" s="228">
        <v>0.23064481990813751</v>
      </c>
      <c r="C106" s="228">
        <v>0.23022157465282919</v>
      </c>
      <c r="D106" s="228">
        <v>0.25145196928937968</v>
      </c>
      <c r="E106" s="228">
        <v>0.2013849580091209</v>
      </c>
      <c r="F106" s="228">
        <v>0.17720450650212971</v>
      </c>
      <c r="G106" s="228">
        <v>0.1170850953478358</v>
      </c>
      <c r="H106" s="228">
        <v>0.15735350213609969</v>
      </c>
      <c r="I106" s="228">
        <v>0.14901884508163299</v>
      </c>
      <c r="J106" s="228">
        <v>0.1120081424470287</v>
      </c>
      <c r="K106" s="228">
        <v>0.20279136361524611</v>
      </c>
      <c r="L106" s="228">
        <v>0.28522451388086928</v>
      </c>
      <c r="M106" s="228">
        <v>0.41875245905175301</v>
      </c>
      <c r="N106" s="228">
        <v>0.37801598778609441</v>
      </c>
      <c r="O106" s="228">
        <v>0.18093665841362511</v>
      </c>
      <c r="P106" s="228">
        <v>0.17164405590145329</v>
      </c>
      <c r="Q106" s="228">
        <v>0.23658334014756049</v>
      </c>
      <c r="R106" s="228">
        <v>0.19769473716173749</v>
      </c>
      <c r="S106" s="228">
        <v>0.1712944104679695</v>
      </c>
      <c r="T106" s="228">
        <v>0.2512360420202302</v>
      </c>
      <c r="U106" s="228">
        <v>0.24776112625080929</v>
      </c>
      <c r="V106" s="228">
        <v>0.22390843638311811</v>
      </c>
      <c r="W106" s="228">
        <v>0.18637502946595441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176.26334479326019</v>
      </c>
      <c r="C110" s="263">
        <f t="shared" si="7"/>
        <v>150.7264914888456</v>
      </c>
      <c r="D110" s="263">
        <f t="shared" si="7"/>
        <v>153.1173519183385</v>
      </c>
      <c r="E110" s="263">
        <f t="shared" si="7"/>
        <v>130.19946337694591</v>
      </c>
      <c r="F110" s="263">
        <f t="shared" si="7"/>
        <v>141.6628064965449</v>
      </c>
      <c r="G110" s="263">
        <f t="shared" si="7"/>
        <v>155.15744897482941</v>
      </c>
      <c r="H110" s="263">
        <f t="shared" si="7"/>
        <v>174.287818378797</v>
      </c>
      <c r="I110" s="263">
        <f t="shared" si="7"/>
        <v>160.60081880155909</v>
      </c>
      <c r="J110" s="263">
        <f t="shared" si="7"/>
        <v>140.42192665499661</v>
      </c>
      <c r="K110" s="263">
        <f t="shared" si="7"/>
        <v>126.88054318854731</v>
      </c>
      <c r="L110" s="263">
        <f t="shared" si="7"/>
        <v>142.84170482484251</v>
      </c>
      <c r="M110" s="263">
        <f t="shared" si="7"/>
        <v>154.77034582312891</v>
      </c>
      <c r="N110" s="263">
        <f t="shared" si="7"/>
        <v>147.50037756206979</v>
      </c>
      <c r="O110" s="263">
        <f t="shared" si="7"/>
        <v>147.3983238212854</v>
      </c>
      <c r="P110" s="263">
        <f t="shared" si="7"/>
        <v>132.66679357758221</v>
      </c>
      <c r="Q110" s="263">
        <f t="shared" si="7"/>
        <v>143.94884456586999</v>
      </c>
      <c r="R110" s="263">
        <f t="shared" si="7"/>
        <v>161.17034644932889</v>
      </c>
      <c r="S110" s="263">
        <f t="shared" si="7"/>
        <v>160.16052437788699</v>
      </c>
      <c r="T110" s="263">
        <f t="shared" si="7"/>
        <v>164.66045838789239</v>
      </c>
      <c r="U110" s="263">
        <f t="shared" si="7"/>
        <v>157.3507437115511</v>
      </c>
      <c r="V110" s="263">
        <f t="shared" si="7"/>
        <v>139.79856527369</v>
      </c>
      <c r="W110" s="263">
        <f t="shared" si="7"/>
        <v>123.4218113573877</v>
      </c>
      <c r="DA110" s="70"/>
    </row>
    <row r="111" spans="1:105" ht="12" customHeight="1" x14ac:dyDescent="0.25">
      <c r="A111" s="60" t="s">
        <v>1556</v>
      </c>
      <c r="B111" s="264">
        <v>176.26334479326019</v>
      </c>
      <c r="C111" s="264">
        <v>150.7264914888456</v>
      </c>
      <c r="D111" s="264">
        <v>153.1173519183385</v>
      </c>
      <c r="E111" s="264">
        <v>130.19946337694591</v>
      </c>
      <c r="F111" s="264">
        <v>141.6628064965449</v>
      </c>
      <c r="G111" s="264">
        <v>155.15744897482941</v>
      </c>
      <c r="H111" s="264">
        <v>174.287818378797</v>
      </c>
      <c r="I111" s="264">
        <v>160.60081880155909</v>
      </c>
      <c r="J111" s="264">
        <v>140.42192665499661</v>
      </c>
      <c r="K111" s="264">
        <v>126.88054318854731</v>
      </c>
      <c r="L111" s="264">
        <v>142.84170482484251</v>
      </c>
      <c r="M111" s="264">
        <v>154.77034582312891</v>
      </c>
      <c r="N111" s="264">
        <v>147.50037756206979</v>
      </c>
      <c r="O111" s="264">
        <v>147.3983238212854</v>
      </c>
      <c r="P111" s="264">
        <v>132.66679357758221</v>
      </c>
      <c r="Q111" s="264">
        <v>143.94884456586999</v>
      </c>
      <c r="R111" s="264">
        <v>161.17034644932889</v>
      </c>
      <c r="S111" s="264">
        <v>160.16052437788699</v>
      </c>
      <c r="T111" s="264">
        <v>164.66045838789239</v>
      </c>
      <c r="U111" s="264">
        <v>157.3507437115511</v>
      </c>
      <c r="V111" s="264">
        <v>139.79856527369</v>
      </c>
      <c r="W111" s="264">
        <v>123.4218113573877</v>
      </c>
      <c r="DA111" s="72" t="s">
        <v>1790</v>
      </c>
    </row>
    <row r="112" spans="1:105" ht="12" customHeight="1" x14ac:dyDescent="0.25">
      <c r="A112" s="59" t="s">
        <v>30</v>
      </c>
      <c r="B112" s="232">
        <v>95.555686766711389</v>
      </c>
      <c r="C112" s="232">
        <v>85.378664667201889</v>
      </c>
      <c r="D112" s="232">
        <v>81.453633832185645</v>
      </c>
      <c r="E112" s="232">
        <v>65.774232266349358</v>
      </c>
      <c r="F112" s="232">
        <v>81.095860680840588</v>
      </c>
      <c r="G112" s="232">
        <v>97.21799766724466</v>
      </c>
      <c r="H112" s="232">
        <v>112.7937262153862</v>
      </c>
      <c r="I112" s="232">
        <v>103.2005453505586</v>
      </c>
      <c r="J112" s="232">
        <v>98.793729899734487</v>
      </c>
      <c r="K112" s="232">
        <v>79.368927580704181</v>
      </c>
      <c r="L112" s="232">
        <v>89.106921826971941</v>
      </c>
      <c r="M112" s="232">
        <v>106.45775954337439</v>
      </c>
      <c r="N112" s="232">
        <v>102.6265592536857</v>
      </c>
      <c r="O112" s="232">
        <v>108.39065028312871</v>
      </c>
      <c r="P112" s="232">
        <v>99.632354712300952</v>
      </c>
      <c r="Q112" s="232">
        <v>109.3168933105851</v>
      </c>
      <c r="R112" s="232">
        <v>118.1406281388572</v>
      </c>
      <c r="S112" s="232">
        <v>117.22538111882059</v>
      </c>
      <c r="T112" s="232">
        <v>118.5005378800015</v>
      </c>
      <c r="U112" s="232">
        <v>106.7550701270373</v>
      </c>
      <c r="V112" s="232">
        <v>92.631160887218783</v>
      </c>
      <c r="W112" s="232">
        <v>80.623833247874174</v>
      </c>
      <c r="DA112" s="71" t="s">
        <v>1791</v>
      </c>
    </row>
    <row r="113" spans="1:105" ht="12" customHeight="1" x14ac:dyDescent="0.25">
      <c r="A113" s="59" t="s">
        <v>33</v>
      </c>
      <c r="B113" s="297">
        <v>15.528395463393309</v>
      </c>
      <c r="C113" s="297">
        <v>10.269048408804389</v>
      </c>
      <c r="D113" s="297">
        <v>11.48272833814986</v>
      </c>
      <c r="E113" s="297">
        <v>10.50640544258302</v>
      </c>
      <c r="F113" s="297">
        <v>8.8310690726547882</v>
      </c>
      <c r="G113" s="297">
        <v>7.9816077000902768</v>
      </c>
      <c r="H113" s="297">
        <v>9.4859855463016984</v>
      </c>
      <c r="I113" s="297">
        <v>9.8104162520976033</v>
      </c>
      <c r="J113" s="297">
        <v>6.9167408991868724</v>
      </c>
      <c r="K113" s="297">
        <v>6.312233645443774</v>
      </c>
      <c r="L113" s="297">
        <v>6.9442530973395007</v>
      </c>
      <c r="M113" s="297">
        <v>6.4633649711219023</v>
      </c>
      <c r="N113" s="297">
        <v>6.7138343867610146</v>
      </c>
      <c r="O113" s="297">
        <v>8.3172561403454566</v>
      </c>
      <c r="P113" s="297">
        <v>7.6810719817541697</v>
      </c>
      <c r="Q113" s="297">
        <v>7.1349928471122883</v>
      </c>
      <c r="R113" s="297">
        <v>9.6209901695963715</v>
      </c>
      <c r="S113" s="297">
        <v>10.038237417385851</v>
      </c>
      <c r="T113" s="297">
        <v>9.7604943763475926</v>
      </c>
      <c r="U113" s="297">
        <v>9.9322111262763926</v>
      </c>
      <c r="V113" s="297">
        <v>7.9314614134246506</v>
      </c>
      <c r="W113" s="297">
        <v>8.5737162393071529</v>
      </c>
      <c r="DA113" s="122" t="s">
        <v>1792</v>
      </c>
    </row>
    <row r="114" spans="1:105" ht="12" customHeight="1" x14ac:dyDescent="0.25">
      <c r="A114" s="59" t="s">
        <v>160</v>
      </c>
      <c r="B114" s="297">
        <v>14.312612576450331</v>
      </c>
      <c r="C114" s="297">
        <v>11.62355310355963</v>
      </c>
      <c r="D114" s="297">
        <v>12.474572655304209</v>
      </c>
      <c r="E114" s="297">
        <v>11.813430761395839</v>
      </c>
      <c r="F114" s="297">
        <v>11.10846042638973</v>
      </c>
      <c r="G114" s="297">
        <v>7.539726563658717</v>
      </c>
      <c r="H114" s="297">
        <v>8.1579458337172603</v>
      </c>
      <c r="I114" s="297">
        <v>8.5391636586965074</v>
      </c>
      <c r="J114" s="297">
        <v>6.6158759216883896</v>
      </c>
      <c r="K114" s="297">
        <v>6.8933939424481387</v>
      </c>
      <c r="L114" s="297">
        <v>8.6199487366593281</v>
      </c>
      <c r="M114" s="297">
        <v>6.7844597192834426</v>
      </c>
      <c r="N114" s="297">
        <v>6.2303214062836156</v>
      </c>
      <c r="O114" s="297">
        <v>7.807110806477163</v>
      </c>
      <c r="P114" s="297">
        <v>5.5736854048965316</v>
      </c>
      <c r="Q114" s="297">
        <v>4.518954942345772</v>
      </c>
      <c r="R114" s="297">
        <v>6.438354949789737</v>
      </c>
      <c r="S114" s="297">
        <v>6.0779815025966233</v>
      </c>
      <c r="T114" s="297">
        <v>6.4089764257963946</v>
      </c>
      <c r="U114" s="297">
        <v>5.6623736636411177</v>
      </c>
      <c r="V114" s="297">
        <v>5.3968494634455801</v>
      </c>
      <c r="W114" s="297">
        <v>4.4554704434103343</v>
      </c>
      <c r="DA114" s="122" t="s">
        <v>1793</v>
      </c>
    </row>
    <row r="115" spans="1:105" ht="12" customHeight="1" x14ac:dyDescent="0.25">
      <c r="A115" s="59" t="s">
        <v>70</v>
      </c>
      <c r="B115" s="297">
        <v>40.265513741542129</v>
      </c>
      <c r="C115" s="297">
        <v>25.969408714912049</v>
      </c>
      <c r="D115" s="297">
        <v>34.997289396391437</v>
      </c>
      <c r="E115" s="297">
        <v>30.181636941144561</v>
      </c>
      <c r="F115" s="297">
        <v>31.315169613965729</v>
      </c>
      <c r="G115" s="297">
        <v>37.590335649695653</v>
      </c>
      <c r="H115" s="297">
        <v>37.497012683343897</v>
      </c>
      <c r="I115" s="297">
        <v>31.700272951740391</v>
      </c>
      <c r="J115" s="297">
        <v>21.52717701187191</v>
      </c>
      <c r="K115" s="297">
        <v>24.174877454601749</v>
      </c>
      <c r="L115" s="297">
        <v>22.603883305263981</v>
      </c>
      <c r="M115" s="297">
        <v>13.85140640404444</v>
      </c>
      <c r="N115" s="297">
        <v>12.58965352602573</v>
      </c>
      <c r="O115" s="297">
        <v>9.9114464650066303</v>
      </c>
      <c r="P115" s="297">
        <v>5.4163197059311372</v>
      </c>
      <c r="Q115" s="297">
        <v>8.1846638596007999</v>
      </c>
      <c r="R115" s="297">
        <v>11.280076119742009</v>
      </c>
      <c r="S115" s="297">
        <v>12.949031297087799</v>
      </c>
      <c r="T115" s="297">
        <v>10.84697949275253</v>
      </c>
      <c r="U115" s="297">
        <v>14.22964685231428</v>
      </c>
      <c r="V115" s="297">
        <v>14.46518324472224</v>
      </c>
      <c r="W115" s="297">
        <v>11.492144117810939</v>
      </c>
      <c r="DA115" s="122" t="s">
        <v>1794</v>
      </c>
    </row>
    <row r="116" spans="1:105" ht="12" customHeight="1" x14ac:dyDescent="0.25">
      <c r="A116" s="59" t="s">
        <v>162</v>
      </c>
      <c r="B116" s="297">
        <v>10.60113624516308</v>
      </c>
      <c r="C116" s="297">
        <v>17.485816594367641</v>
      </c>
      <c r="D116" s="297">
        <v>12.709127696307331</v>
      </c>
      <c r="E116" s="297">
        <v>11.923757965473079</v>
      </c>
      <c r="F116" s="297">
        <v>9.3122467026940985</v>
      </c>
      <c r="G116" s="297">
        <v>4.8277813941400227</v>
      </c>
      <c r="H116" s="297">
        <v>6.3531481000479131</v>
      </c>
      <c r="I116" s="297">
        <v>7.3504205884659299</v>
      </c>
      <c r="J116" s="297">
        <v>6.5684029225148963</v>
      </c>
      <c r="K116" s="297">
        <v>10.131110565349431</v>
      </c>
      <c r="L116" s="297">
        <v>15.566697858607711</v>
      </c>
      <c r="M116" s="297">
        <v>21.21335518530466</v>
      </c>
      <c r="N116" s="297">
        <v>19.340008989313699</v>
      </c>
      <c r="O116" s="297">
        <v>12.97186012632748</v>
      </c>
      <c r="P116" s="297">
        <v>14.363361772699379</v>
      </c>
      <c r="Q116" s="297">
        <v>14.793339606226089</v>
      </c>
      <c r="R116" s="297">
        <v>15.69029707134365</v>
      </c>
      <c r="S116" s="297">
        <v>13.86989304199618</v>
      </c>
      <c r="T116" s="297">
        <v>19.143470212994369</v>
      </c>
      <c r="U116" s="297">
        <v>20.77144194228207</v>
      </c>
      <c r="V116" s="297">
        <v>19.37391026487877</v>
      </c>
      <c r="W116" s="297">
        <v>18.276647308985119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14.74010255540589</v>
      </c>
      <c r="C119" s="263">
        <f t="shared" si="8"/>
        <v>12.604571557222879</v>
      </c>
      <c r="D119" s="263">
        <f t="shared" si="8"/>
        <v>12.804508350478001</v>
      </c>
      <c r="E119" s="263">
        <f t="shared" si="8"/>
        <v>10.887989474419509</v>
      </c>
      <c r="F119" s="263">
        <f t="shared" si="8"/>
        <v>11.8466167681934</v>
      </c>
      <c r="G119" s="263">
        <f t="shared" si="8"/>
        <v>12.97511239677547</v>
      </c>
      <c r="H119" s="263">
        <f t="shared" si="8"/>
        <v>14.574898258481561</v>
      </c>
      <c r="I119" s="263">
        <f t="shared" si="8"/>
        <v>13.43031667981632</v>
      </c>
      <c r="J119" s="263">
        <f t="shared" si="8"/>
        <v>11.742847625806981</v>
      </c>
      <c r="K119" s="263">
        <f t="shared" si="8"/>
        <v>10.61044326078342</v>
      </c>
      <c r="L119" s="263">
        <f t="shared" si="8"/>
        <v>11.94520267828085</v>
      </c>
      <c r="M119" s="263">
        <f t="shared" si="8"/>
        <v>12.942740719259209</v>
      </c>
      <c r="N119" s="263">
        <f t="shared" si="8"/>
        <v>12.334786309519361</v>
      </c>
      <c r="O119" s="263">
        <f t="shared" si="8"/>
        <v>12.32625201892656</v>
      </c>
      <c r="P119" s="263">
        <f t="shared" si="8"/>
        <v>11.09432108714414</v>
      </c>
      <c r="Q119" s="263">
        <f t="shared" si="8"/>
        <v>12.037787743797759</v>
      </c>
      <c r="R119" s="263">
        <f t="shared" si="8"/>
        <v>13.47794368897193</v>
      </c>
      <c r="S119" s="263">
        <f t="shared" si="8"/>
        <v>13.39349685793497</v>
      </c>
      <c r="T119" s="263">
        <f t="shared" si="8"/>
        <v>13.769805890750821</v>
      </c>
      <c r="U119" s="263">
        <f t="shared" si="8"/>
        <v>13.15852766891518</v>
      </c>
      <c r="V119" s="263">
        <f t="shared" si="8"/>
        <v>11.69071874614505</v>
      </c>
      <c r="W119" s="263">
        <f t="shared" si="8"/>
        <v>10.32120523479036</v>
      </c>
      <c r="DA119" s="70"/>
    </row>
    <row r="120" spans="1:105" ht="12" customHeight="1" x14ac:dyDescent="0.25">
      <c r="A120" s="60" t="s">
        <v>1568</v>
      </c>
      <c r="B120" s="264">
        <v>14.74010255540589</v>
      </c>
      <c r="C120" s="264">
        <v>12.604571557222879</v>
      </c>
      <c r="D120" s="264">
        <v>12.804508350478001</v>
      </c>
      <c r="E120" s="264">
        <v>10.887989474419509</v>
      </c>
      <c r="F120" s="264">
        <v>11.8466167681934</v>
      </c>
      <c r="G120" s="264">
        <v>12.97511239677547</v>
      </c>
      <c r="H120" s="264">
        <v>14.574898258481561</v>
      </c>
      <c r="I120" s="264">
        <v>13.43031667981632</v>
      </c>
      <c r="J120" s="264">
        <v>11.742847625806981</v>
      </c>
      <c r="K120" s="264">
        <v>10.61044326078342</v>
      </c>
      <c r="L120" s="264">
        <v>11.94520267828085</v>
      </c>
      <c r="M120" s="264">
        <v>12.942740719259209</v>
      </c>
      <c r="N120" s="264">
        <v>12.334786309519361</v>
      </c>
      <c r="O120" s="264">
        <v>12.32625201892656</v>
      </c>
      <c r="P120" s="264">
        <v>11.09432108714414</v>
      </c>
      <c r="Q120" s="264">
        <v>12.037787743797759</v>
      </c>
      <c r="R120" s="264">
        <v>13.47794368897193</v>
      </c>
      <c r="S120" s="264">
        <v>13.39349685793497</v>
      </c>
      <c r="T120" s="264">
        <v>13.769805890750821</v>
      </c>
      <c r="U120" s="264">
        <v>13.15852766891518</v>
      </c>
      <c r="V120" s="264">
        <v>11.69071874614505</v>
      </c>
      <c r="W120" s="264">
        <v>10.32120523479036</v>
      </c>
      <c r="DA120" s="72" t="s">
        <v>1798</v>
      </c>
    </row>
    <row r="121" spans="1:105" ht="12" customHeight="1" x14ac:dyDescent="0.25">
      <c r="A121" s="59" t="s">
        <v>30</v>
      </c>
      <c r="B121" s="232">
        <v>7.9908878635294318</v>
      </c>
      <c r="C121" s="232">
        <v>7.139829751411173</v>
      </c>
      <c r="D121" s="232">
        <v>6.8115972586650004</v>
      </c>
      <c r="E121" s="232">
        <v>5.5004001554959023</v>
      </c>
      <c r="F121" s="232">
        <v>6.7816783157981071</v>
      </c>
      <c r="G121" s="232">
        <v>8.1298993703266564</v>
      </c>
      <c r="H121" s="232">
        <v>9.4324267701331994</v>
      </c>
      <c r="I121" s="232">
        <v>8.6301926474007082</v>
      </c>
      <c r="J121" s="232">
        <v>8.2616706965431277</v>
      </c>
      <c r="K121" s="232">
        <v>6.6372627481019872</v>
      </c>
      <c r="L121" s="232">
        <v>7.4516069558684768</v>
      </c>
      <c r="M121" s="232">
        <v>8.9025786690284132</v>
      </c>
      <c r="N121" s="232">
        <v>8.5821927984065347</v>
      </c>
      <c r="O121" s="232">
        <v>9.0642175382203529</v>
      </c>
      <c r="P121" s="232">
        <v>8.3318010787688603</v>
      </c>
      <c r="Q121" s="232">
        <v>9.1416750336057468</v>
      </c>
      <c r="R121" s="232">
        <v>9.8795638807905544</v>
      </c>
      <c r="S121" s="232">
        <v>9.8030259315380146</v>
      </c>
      <c r="T121" s="232">
        <v>9.9096614969533405</v>
      </c>
      <c r="U121" s="232">
        <v>8.9274414021119028</v>
      </c>
      <c r="V121" s="232">
        <v>7.7463230537544883</v>
      </c>
      <c r="W121" s="232">
        <v>6.7422048065494904</v>
      </c>
      <c r="DA121" s="71" t="s">
        <v>1799</v>
      </c>
    </row>
    <row r="122" spans="1:105" ht="12" customHeight="1" x14ac:dyDescent="0.25">
      <c r="A122" s="59" t="s">
        <v>33</v>
      </c>
      <c r="B122" s="297">
        <v>1.2985691490183791</v>
      </c>
      <c r="C122" s="297">
        <v>0.85875385418189398</v>
      </c>
      <c r="D122" s="297">
        <v>0.9602483915116663</v>
      </c>
      <c r="E122" s="297">
        <v>0.87860294432736707</v>
      </c>
      <c r="F122" s="297">
        <v>0.73850217671452056</v>
      </c>
      <c r="G122" s="297">
        <v>0.66746558221926233</v>
      </c>
      <c r="H122" s="297">
        <v>0.79326986535734578</v>
      </c>
      <c r="I122" s="297">
        <v>0.82040053101652399</v>
      </c>
      <c r="J122" s="297">
        <v>0.57841561058974766</v>
      </c>
      <c r="K122" s="297">
        <v>0.52786341593968478</v>
      </c>
      <c r="L122" s="297">
        <v>0.58071633070129458</v>
      </c>
      <c r="M122" s="297">
        <v>0.54050184194052431</v>
      </c>
      <c r="N122" s="297">
        <v>0.56144746099616738</v>
      </c>
      <c r="O122" s="297">
        <v>0.69553433603603709</v>
      </c>
      <c r="P122" s="297">
        <v>0.6423331457785908</v>
      </c>
      <c r="Q122" s="297">
        <v>0.59666702922197112</v>
      </c>
      <c r="R122" s="297">
        <v>0.80455968852024717</v>
      </c>
      <c r="S122" s="297">
        <v>0.83945217981270148</v>
      </c>
      <c r="T122" s="297">
        <v>0.81622579140077156</v>
      </c>
      <c r="U122" s="297">
        <v>0.83058568288813861</v>
      </c>
      <c r="V122" s="297">
        <v>0.66327207613839734</v>
      </c>
      <c r="W122" s="297">
        <v>0.71698092871529717</v>
      </c>
      <c r="DA122" s="122" t="s">
        <v>1800</v>
      </c>
    </row>
    <row r="123" spans="1:105" ht="12" customHeight="1" x14ac:dyDescent="0.25">
      <c r="A123" s="59" t="s">
        <v>160</v>
      </c>
      <c r="B123" s="297">
        <v>1.196898750900911</v>
      </c>
      <c r="C123" s="297">
        <v>0.97202492671196972</v>
      </c>
      <c r="D123" s="297">
        <v>1.043191824651434</v>
      </c>
      <c r="E123" s="297">
        <v>0.9879035324014771</v>
      </c>
      <c r="F123" s="297">
        <v>0.92895006678616787</v>
      </c>
      <c r="G123" s="297">
        <v>0.63051307076011542</v>
      </c>
      <c r="H123" s="297">
        <v>0.68221193902497967</v>
      </c>
      <c r="I123" s="297">
        <v>0.71409145341144264</v>
      </c>
      <c r="J123" s="297">
        <v>0.55325563970153457</v>
      </c>
      <c r="K123" s="297">
        <v>0.57646321069010198</v>
      </c>
      <c r="L123" s="297">
        <v>0.72084714238078085</v>
      </c>
      <c r="M123" s="297">
        <v>0.56735353662188082</v>
      </c>
      <c r="N123" s="297">
        <v>0.52101346760141964</v>
      </c>
      <c r="O123" s="297">
        <v>0.65287319994900705</v>
      </c>
      <c r="P123" s="297">
        <v>0.46610198266750058</v>
      </c>
      <c r="Q123" s="297">
        <v>0.37789966695322758</v>
      </c>
      <c r="R123" s="297">
        <v>0.538410367506169</v>
      </c>
      <c r="S123" s="297">
        <v>0.508273973713676</v>
      </c>
      <c r="T123" s="297">
        <v>0.53595357504545516</v>
      </c>
      <c r="U123" s="297">
        <v>0.47351857873226322</v>
      </c>
      <c r="V123" s="297">
        <v>0.45131399645558562</v>
      </c>
      <c r="W123" s="297">
        <v>0.37259074679127102</v>
      </c>
      <c r="DA123" s="122" t="s">
        <v>1801</v>
      </c>
    </row>
    <row r="124" spans="1:105" ht="12" customHeight="1" x14ac:dyDescent="0.25">
      <c r="A124" s="59" t="s">
        <v>70</v>
      </c>
      <c r="B124" s="297">
        <v>3.3672219410823878</v>
      </c>
      <c r="C124" s="297">
        <v>2.1717036415599198</v>
      </c>
      <c r="D124" s="297">
        <v>2.926664278776093</v>
      </c>
      <c r="E124" s="297">
        <v>2.523953147061285</v>
      </c>
      <c r="F124" s="297">
        <v>2.6187453335302568</v>
      </c>
      <c r="G124" s="297">
        <v>3.1435089537108918</v>
      </c>
      <c r="H124" s="297">
        <v>3.135704778109818</v>
      </c>
      <c r="I124" s="297">
        <v>2.6509497756953921</v>
      </c>
      <c r="J124" s="297">
        <v>1.800219990466793</v>
      </c>
      <c r="K124" s="297">
        <v>2.0216351469056248</v>
      </c>
      <c r="L124" s="297">
        <v>1.890260045052532</v>
      </c>
      <c r="M124" s="297">
        <v>1.158330174499377</v>
      </c>
      <c r="N124" s="297">
        <v>1.0528155149234539</v>
      </c>
      <c r="O124" s="297">
        <v>0.82884922862418697</v>
      </c>
      <c r="P124" s="297">
        <v>0.45294220435866572</v>
      </c>
      <c r="Q124" s="297">
        <v>0.68444624611851224</v>
      </c>
      <c r="R124" s="297">
        <v>0.94330150737125829</v>
      </c>
      <c r="S124" s="297">
        <v>1.082868644845624</v>
      </c>
      <c r="T124" s="297">
        <v>0.90708360451849557</v>
      </c>
      <c r="U124" s="297">
        <v>1.189960704401323</v>
      </c>
      <c r="V124" s="297">
        <v>1.2096575425822611</v>
      </c>
      <c r="W124" s="297">
        <v>0.9610357903778699</v>
      </c>
      <c r="DA124" s="122" t="s">
        <v>1802</v>
      </c>
    </row>
    <row r="125" spans="1:105" ht="12" customHeight="1" x14ac:dyDescent="0.25">
      <c r="A125" s="59" t="s">
        <v>162</v>
      </c>
      <c r="B125" s="297">
        <v>0.88652485087477595</v>
      </c>
      <c r="C125" s="297">
        <v>1.4622593833579201</v>
      </c>
      <c r="D125" s="297">
        <v>1.062806596873807</v>
      </c>
      <c r="E125" s="297">
        <v>0.99712969513348004</v>
      </c>
      <c r="F125" s="297">
        <v>0.77874087536434777</v>
      </c>
      <c r="G125" s="297">
        <v>0.4037254197585462</v>
      </c>
      <c r="H125" s="297">
        <v>0.53128490585621191</v>
      </c>
      <c r="I125" s="297">
        <v>0.61468227229225647</v>
      </c>
      <c r="J125" s="297">
        <v>0.54928568850577819</v>
      </c>
      <c r="K125" s="297">
        <v>0.84721873914602353</v>
      </c>
      <c r="L125" s="297">
        <v>1.30177220427777</v>
      </c>
      <c r="M125" s="297">
        <v>1.7739764971690151</v>
      </c>
      <c r="N125" s="297">
        <v>1.6173170675917869</v>
      </c>
      <c r="O125" s="297">
        <v>1.08477771609698</v>
      </c>
      <c r="P125" s="297">
        <v>1.2011426755705179</v>
      </c>
      <c r="Q125" s="297">
        <v>1.2370997678983009</v>
      </c>
      <c r="R125" s="297">
        <v>1.312108244783706</v>
      </c>
      <c r="S125" s="297">
        <v>1.159876128024955</v>
      </c>
      <c r="T125" s="297">
        <v>1.6008814228327539</v>
      </c>
      <c r="U125" s="297">
        <v>1.737021300781558</v>
      </c>
      <c r="V125" s="297">
        <v>1.6201520772143181</v>
      </c>
      <c r="W125" s="297">
        <v>1.5283929623564301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60.857079556337503</v>
      </c>
      <c r="C128" s="281">
        <v>60.594418342023999</v>
      </c>
      <c r="D128" s="281">
        <v>60.612460068165603</v>
      </c>
      <c r="E128" s="281">
        <v>60.785227726201498</v>
      </c>
      <c r="F128" s="281">
        <v>59.8375369712058</v>
      </c>
      <c r="G128" s="281">
        <v>59.988160000000001</v>
      </c>
      <c r="H128" s="281">
        <v>63.905155068740001</v>
      </c>
      <c r="I128" s="281">
        <v>64.676582878109997</v>
      </c>
      <c r="J128" s="281">
        <v>63.585039262229998</v>
      </c>
      <c r="K128" s="281">
        <v>47.472946802860001</v>
      </c>
      <c r="L128" s="281">
        <v>57.144129625860003</v>
      </c>
      <c r="M128" s="281">
        <v>56.896770541999999</v>
      </c>
      <c r="N128" s="281">
        <v>48.734135516430001</v>
      </c>
      <c r="O128" s="281">
        <v>17.578731294730002</v>
      </c>
      <c r="P128" s="281">
        <v>17.229199999999999</v>
      </c>
      <c r="Q128" s="281">
        <v>17.596492999999999</v>
      </c>
      <c r="R128" s="281">
        <v>15.671925</v>
      </c>
      <c r="S128" s="281">
        <v>17.155937000000002</v>
      </c>
      <c r="T128" s="281">
        <v>16.049004</v>
      </c>
      <c r="U128" s="281">
        <v>16.453931999999998</v>
      </c>
      <c r="V128" s="281">
        <v>15.548490103000001</v>
      </c>
      <c r="W128" s="281">
        <v>15.128644961277001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0.99999999999999989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0.99999999999999989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3.2488171181507559E-4</v>
      </c>
      <c r="C137" s="270">
        <f t="shared" si="14"/>
        <v>2.5103652060706549E-4</v>
      </c>
      <c r="D137" s="270">
        <f t="shared" si="14"/>
        <v>3.1501743093968586E-4</v>
      </c>
      <c r="E137" s="270">
        <f t="shared" si="14"/>
        <v>2.6883684789024678E-4</v>
      </c>
      <c r="F137" s="270">
        <f t="shared" si="14"/>
        <v>2.5334297429918976E-4</v>
      </c>
      <c r="G137" s="270">
        <f t="shared" si="14"/>
        <v>1.8227540476236154E-4</v>
      </c>
      <c r="H137" s="270">
        <f t="shared" si="14"/>
        <v>2.0407967788241149E-4</v>
      </c>
      <c r="I137" s="270">
        <f t="shared" si="14"/>
        <v>1.9615222806429683E-4</v>
      </c>
      <c r="J137" s="270">
        <f t="shared" si="14"/>
        <v>1.5800472187171491E-4</v>
      </c>
      <c r="K137" s="270">
        <f t="shared" si="14"/>
        <v>2.3385953960158656E-4</v>
      </c>
      <c r="L137" s="270">
        <f t="shared" si="14"/>
        <v>2.4815337883693126E-4</v>
      </c>
      <c r="M137" s="270">
        <f t="shared" si="14"/>
        <v>2.504047065654165E-4</v>
      </c>
      <c r="N137" s="270">
        <f t="shared" si="14"/>
        <v>2.4737774753452442E-4</v>
      </c>
      <c r="O137" s="270">
        <f t="shared" si="14"/>
        <v>1.835696733730118E-4</v>
      </c>
      <c r="P137" s="270">
        <f t="shared" si="14"/>
        <v>1.7115185942790458E-4</v>
      </c>
      <c r="Q137" s="270">
        <f t="shared" si="14"/>
        <v>1.98604461942305E-4</v>
      </c>
      <c r="R137" s="270">
        <f t="shared" si="14"/>
        <v>1.6629125516983063E-4</v>
      </c>
      <c r="S137" s="270">
        <f t="shared" si="14"/>
        <v>1.6071946823357719E-4</v>
      </c>
      <c r="T137" s="270">
        <f t="shared" si="14"/>
        <v>2.0372188233585726E-4</v>
      </c>
      <c r="U137" s="270">
        <f t="shared" si="14"/>
        <v>2.0411055466822476E-4</v>
      </c>
      <c r="V137" s="270">
        <f t="shared" si="14"/>
        <v>2.0436261616159541E-4</v>
      </c>
      <c r="W137" s="270">
        <f t="shared" si="14"/>
        <v>1.7199048781752304E-4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0.15728560395433364</v>
      </c>
      <c r="C139" s="271">
        <f t="shared" si="16"/>
        <v>0.14604314820829017</v>
      </c>
      <c r="D139" s="271">
        <f t="shared" si="16"/>
        <v>0.14409774250982196</v>
      </c>
      <c r="E139" s="271">
        <f t="shared" si="16"/>
        <v>0.13111646820027115</v>
      </c>
      <c r="F139" s="271">
        <f t="shared" si="16"/>
        <v>0.13869986977326665</v>
      </c>
      <c r="G139" s="271">
        <f t="shared" si="16"/>
        <v>0.14509675215430295</v>
      </c>
      <c r="H139" s="271">
        <f t="shared" si="16"/>
        <v>0.15250947099486167</v>
      </c>
      <c r="I139" s="271">
        <f t="shared" si="16"/>
        <v>0.15028572642940227</v>
      </c>
      <c r="J139" s="271">
        <f t="shared" si="16"/>
        <v>0.15149970368384422</v>
      </c>
      <c r="K139" s="271">
        <f t="shared" si="16"/>
        <v>0.13708632840429144</v>
      </c>
      <c r="L139" s="271">
        <f t="shared" si="16"/>
        <v>0.12431613148015991</v>
      </c>
      <c r="M139" s="271">
        <f t="shared" si="16"/>
        <v>0.10875457332081931</v>
      </c>
      <c r="N139" s="271">
        <f t="shared" si="16"/>
        <v>0.11305886549029852</v>
      </c>
      <c r="O139" s="271">
        <f t="shared" si="16"/>
        <v>0.14363178357417597</v>
      </c>
      <c r="P139" s="271">
        <f t="shared" si="16"/>
        <v>0.14678183040465262</v>
      </c>
      <c r="Q139" s="271">
        <f t="shared" si="16"/>
        <v>0.14164994349127574</v>
      </c>
      <c r="R139" s="271">
        <f t="shared" si="16"/>
        <v>0.14820221540796386</v>
      </c>
      <c r="S139" s="271">
        <f t="shared" si="16"/>
        <v>0.16099159816788311</v>
      </c>
      <c r="T139" s="271">
        <f t="shared" si="16"/>
        <v>0.15471160076438223</v>
      </c>
      <c r="U139" s="271">
        <f t="shared" si="16"/>
        <v>0.15871009811384848</v>
      </c>
      <c r="V139" s="271">
        <f t="shared" si="16"/>
        <v>0.13612847192299621</v>
      </c>
      <c r="W139" s="271">
        <f t="shared" si="16"/>
        <v>0.14191331773604718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0.11771876626475643</v>
      </c>
      <c r="C140" s="271">
        <f t="shared" si="17"/>
        <v>0.1093044677724761</v>
      </c>
      <c r="D140" s="271">
        <f t="shared" si="17"/>
        <v>0.1078484492116509</v>
      </c>
      <c r="E140" s="271">
        <f t="shared" si="17"/>
        <v>9.8132750140371747E-2</v>
      </c>
      <c r="F140" s="271">
        <f t="shared" si="17"/>
        <v>0.1038084677827978</v>
      </c>
      <c r="G140" s="271">
        <f t="shared" si="17"/>
        <v>0.10859614753799639</v>
      </c>
      <c r="H140" s="271">
        <f t="shared" si="17"/>
        <v>0.11414411947337737</v>
      </c>
      <c r="I140" s="271">
        <f t="shared" si="17"/>
        <v>0.11247978109686685</v>
      </c>
      <c r="J140" s="271">
        <f t="shared" si="17"/>
        <v>0.11338836968395627</v>
      </c>
      <c r="K140" s="271">
        <f t="shared" si="17"/>
        <v>0.10260082961059705</v>
      </c>
      <c r="L140" s="271">
        <f t="shared" si="17"/>
        <v>9.3043109202165866E-2</v>
      </c>
      <c r="M140" s="271">
        <f t="shared" si="17"/>
        <v>8.1396223653716696E-2</v>
      </c>
      <c r="N140" s="271">
        <f t="shared" si="17"/>
        <v>8.4617726137702826E-2</v>
      </c>
      <c r="O140" s="271">
        <f t="shared" si="17"/>
        <v>0.10749970711666419</v>
      </c>
      <c r="P140" s="271">
        <f t="shared" si="17"/>
        <v>0.10985732674132852</v>
      </c>
      <c r="Q140" s="271">
        <f t="shared" si="17"/>
        <v>0.10601641962163834</v>
      </c>
      <c r="R140" s="271">
        <f t="shared" si="17"/>
        <v>0.11092039905059912</v>
      </c>
      <c r="S140" s="271">
        <f t="shared" si="17"/>
        <v>0.12049247889728731</v>
      </c>
      <c r="T140" s="271">
        <f t="shared" si="17"/>
        <v>0.11579228048179434</v>
      </c>
      <c r="U140" s="271">
        <f t="shared" si="17"/>
        <v>0.11878491402903708</v>
      </c>
      <c r="V140" s="271">
        <f t="shared" si="17"/>
        <v>0.10188393193908789</v>
      </c>
      <c r="W140" s="271">
        <f t="shared" si="17"/>
        <v>0.10621353932223977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6.1660626540114985E-3</v>
      </c>
      <c r="C141" s="271">
        <f t="shared" si="18"/>
        <v>5.725325010055334E-3</v>
      </c>
      <c r="D141" s="271">
        <f t="shared" si="18"/>
        <v>5.64905933079006E-3</v>
      </c>
      <c r="E141" s="271">
        <f t="shared" si="18"/>
        <v>5.1401548366137202E-3</v>
      </c>
      <c r="F141" s="271">
        <f t="shared" si="18"/>
        <v>5.437446693300086E-3</v>
      </c>
      <c r="G141" s="271">
        <f t="shared" si="18"/>
        <v>5.6882234749009233E-3</v>
      </c>
      <c r="H141" s="271">
        <f t="shared" si="18"/>
        <v>5.9788240617208513E-3</v>
      </c>
      <c r="I141" s="271">
        <f t="shared" si="18"/>
        <v>5.8916466724848876E-3</v>
      </c>
      <c r="J141" s="271">
        <f t="shared" si="18"/>
        <v>5.9392381851423835E-3</v>
      </c>
      <c r="K141" s="271">
        <f t="shared" si="18"/>
        <v>5.3741910810519988E-3</v>
      </c>
      <c r="L141" s="271">
        <f t="shared" si="18"/>
        <v>4.8735614470702309E-3</v>
      </c>
      <c r="M141" s="271">
        <f t="shared" si="18"/>
        <v>4.2635021651514773E-3</v>
      </c>
      <c r="N141" s="271">
        <f t="shared" si="18"/>
        <v>4.4322431975849707E-3</v>
      </c>
      <c r="O141" s="271">
        <f t="shared" si="18"/>
        <v>5.6307923570864549E-3</v>
      </c>
      <c r="P141" s="271">
        <f t="shared" si="18"/>
        <v>5.7542835452909953E-3</v>
      </c>
      <c r="Q141" s="271">
        <f t="shared" si="18"/>
        <v>5.553098341778211E-3</v>
      </c>
      <c r="R141" s="271">
        <f t="shared" si="18"/>
        <v>5.8099668545262013E-3</v>
      </c>
      <c r="S141" s="271">
        <f t="shared" si="18"/>
        <v>6.3113486302333582E-3</v>
      </c>
      <c r="T141" s="271">
        <f t="shared" si="18"/>
        <v>6.0651540867819511E-3</v>
      </c>
      <c r="U141" s="271">
        <f t="shared" si="18"/>
        <v>6.2219070543699196E-3</v>
      </c>
      <c r="V141" s="271">
        <f t="shared" si="18"/>
        <v>3.4354203385635268E-3</v>
      </c>
      <c r="W141" s="271">
        <f t="shared" si="18"/>
        <v>3.5602169247902497E-3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6.1660626540114985E-3</v>
      </c>
      <c r="C143" s="329">
        <f t="shared" si="20"/>
        <v>5.725325010055334E-3</v>
      </c>
      <c r="D143" s="329">
        <f t="shared" si="20"/>
        <v>5.64905933079006E-3</v>
      </c>
      <c r="E143" s="329">
        <f t="shared" si="20"/>
        <v>5.1401548366137202E-3</v>
      </c>
      <c r="F143" s="329">
        <f t="shared" si="20"/>
        <v>5.437446693300086E-3</v>
      </c>
      <c r="G143" s="329">
        <f t="shared" si="20"/>
        <v>5.6882234749009233E-3</v>
      </c>
      <c r="H143" s="329">
        <f t="shared" si="20"/>
        <v>5.9788240617208513E-3</v>
      </c>
      <c r="I143" s="329">
        <f t="shared" si="20"/>
        <v>5.8916466724848876E-3</v>
      </c>
      <c r="J143" s="329">
        <f t="shared" si="20"/>
        <v>5.9392381851423835E-3</v>
      </c>
      <c r="K143" s="329">
        <f t="shared" si="20"/>
        <v>5.3741910810519988E-3</v>
      </c>
      <c r="L143" s="329">
        <f t="shared" si="20"/>
        <v>4.8735614470702309E-3</v>
      </c>
      <c r="M143" s="329">
        <f t="shared" si="20"/>
        <v>4.2635021651514773E-3</v>
      </c>
      <c r="N143" s="329">
        <f t="shared" si="20"/>
        <v>4.4322431975849707E-3</v>
      </c>
      <c r="O143" s="329">
        <f t="shared" si="20"/>
        <v>5.6307923570864549E-3</v>
      </c>
      <c r="P143" s="329">
        <f t="shared" si="20"/>
        <v>5.7542835452909953E-3</v>
      </c>
      <c r="Q143" s="329">
        <f t="shared" si="20"/>
        <v>5.553098341778211E-3</v>
      </c>
      <c r="R143" s="329">
        <f t="shared" si="20"/>
        <v>5.8099668545262013E-3</v>
      </c>
      <c r="S143" s="329">
        <f t="shared" si="20"/>
        <v>6.3113486302333582E-3</v>
      </c>
      <c r="T143" s="329">
        <f t="shared" si="20"/>
        <v>6.0651540867819511E-3</v>
      </c>
      <c r="U143" s="329">
        <f t="shared" si="20"/>
        <v>6.2219070543699196E-3</v>
      </c>
      <c r="V143" s="329">
        <f t="shared" si="20"/>
        <v>3.4354203385635268E-3</v>
      </c>
      <c r="W143" s="329">
        <f t="shared" si="20"/>
        <v>3.5602169247902497E-3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0.71850468541508328</v>
      </c>
      <c r="C144" s="312">
        <f t="shared" si="21"/>
        <v>0.73867602248857134</v>
      </c>
      <c r="D144" s="312">
        <f t="shared" si="21"/>
        <v>0.74208973151679736</v>
      </c>
      <c r="E144" s="312">
        <f t="shared" si="21"/>
        <v>0.76534178997485314</v>
      </c>
      <c r="F144" s="312">
        <f t="shared" si="21"/>
        <v>0.75180087277633623</v>
      </c>
      <c r="G144" s="312">
        <f t="shared" si="21"/>
        <v>0.74043660142803747</v>
      </c>
      <c r="H144" s="312">
        <f t="shared" si="21"/>
        <v>0.72716350579215772</v>
      </c>
      <c r="I144" s="312">
        <f t="shared" si="21"/>
        <v>0.73114669357318163</v>
      </c>
      <c r="J144" s="312">
        <f t="shared" si="21"/>
        <v>0.72901468372518552</v>
      </c>
      <c r="K144" s="312">
        <f t="shared" si="21"/>
        <v>0.75470479136445801</v>
      </c>
      <c r="L144" s="312">
        <f t="shared" si="21"/>
        <v>0.77751904449176701</v>
      </c>
      <c r="M144" s="312">
        <f t="shared" si="21"/>
        <v>0.8053352961537471</v>
      </c>
      <c r="N144" s="312">
        <f t="shared" si="21"/>
        <v>0.79764378742687914</v>
      </c>
      <c r="O144" s="312">
        <f t="shared" si="21"/>
        <v>0.74305414727870045</v>
      </c>
      <c r="P144" s="312">
        <f t="shared" si="21"/>
        <v>0.73743540744929992</v>
      </c>
      <c r="Q144" s="312">
        <f t="shared" si="21"/>
        <v>0.74658193408336548</v>
      </c>
      <c r="R144" s="312">
        <f t="shared" si="21"/>
        <v>0.73490112743174107</v>
      </c>
      <c r="S144" s="312">
        <f t="shared" si="21"/>
        <v>0.71204385483636268</v>
      </c>
      <c r="T144" s="312">
        <f t="shared" si="21"/>
        <v>0.72322724278470563</v>
      </c>
      <c r="U144" s="312">
        <f t="shared" si="21"/>
        <v>0.71607897024807621</v>
      </c>
      <c r="V144" s="312">
        <f t="shared" si="21"/>
        <v>0.75834781318319078</v>
      </c>
      <c r="W144" s="312">
        <f t="shared" si="21"/>
        <v>0.74814093552910521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0.99999999999999978</v>
      </c>
      <c r="E146" s="234">
        <f t="shared" si="22"/>
        <v>1</v>
      </c>
      <c r="F146" s="234">
        <f t="shared" si="22"/>
        <v>1.0000000000000002</v>
      </c>
      <c r="G146" s="234">
        <f t="shared" si="22"/>
        <v>1</v>
      </c>
      <c r="H146" s="234">
        <f t="shared" si="22"/>
        <v>1.0000000000000002</v>
      </c>
      <c r="I146" s="234">
        <f t="shared" si="22"/>
        <v>1.0000000000000002</v>
      </c>
      <c r="J146" s="234">
        <f t="shared" si="22"/>
        <v>0.99999999999999989</v>
      </c>
      <c r="K146" s="234">
        <f t="shared" si="22"/>
        <v>0.99999999999999989</v>
      </c>
      <c r="L146" s="234">
        <f t="shared" si="22"/>
        <v>1</v>
      </c>
      <c r="M146" s="234">
        <f t="shared" si="22"/>
        <v>1</v>
      </c>
      <c r="N146" s="234">
        <f t="shared" si="22"/>
        <v>0.99999999999999989</v>
      </c>
      <c r="O146" s="234">
        <f t="shared" si="22"/>
        <v>1</v>
      </c>
      <c r="P146" s="234">
        <f t="shared" si="22"/>
        <v>0.99999999999999978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0.99999999999999989</v>
      </c>
      <c r="V146" s="234">
        <f t="shared" si="22"/>
        <v>1</v>
      </c>
      <c r="W146" s="234">
        <f t="shared" si="22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2.4340430268455266E-3</v>
      </c>
      <c r="C151" s="270">
        <f t="shared" si="27"/>
        <v>2.0148958615465347E-3</v>
      </c>
      <c r="D151" s="270">
        <f t="shared" si="27"/>
        <v>2.5471120559385626E-3</v>
      </c>
      <c r="E151" s="270">
        <f t="shared" si="27"/>
        <v>2.3820578165850217E-3</v>
      </c>
      <c r="F151" s="270">
        <f t="shared" si="27"/>
        <v>2.1292990732039367E-3</v>
      </c>
      <c r="G151" s="270">
        <f t="shared" si="27"/>
        <v>1.4850225390821792E-3</v>
      </c>
      <c r="H151" s="270">
        <f t="shared" si="27"/>
        <v>1.5784012585940937E-3</v>
      </c>
      <c r="I151" s="270">
        <f t="shared" si="27"/>
        <v>1.5343995682199087E-3</v>
      </c>
      <c r="J151" s="270">
        <f t="shared" si="27"/>
        <v>1.2415945069176805E-3</v>
      </c>
      <c r="K151" s="270">
        <f t="shared" si="27"/>
        <v>2.0525255758097796E-3</v>
      </c>
      <c r="L151" s="270">
        <f t="shared" si="27"/>
        <v>2.3881106212983137E-3</v>
      </c>
      <c r="M151" s="270">
        <f t="shared" si="27"/>
        <v>2.7666169881317699E-3</v>
      </c>
      <c r="N151" s="270">
        <f t="shared" si="27"/>
        <v>2.6316238275599993E-3</v>
      </c>
      <c r="O151" s="270">
        <f t="shared" si="27"/>
        <v>1.4543888727858174E-3</v>
      </c>
      <c r="P151" s="270">
        <f t="shared" si="27"/>
        <v>1.3270424404536304E-3</v>
      </c>
      <c r="Q151" s="270">
        <f t="shared" si="27"/>
        <v>1.6301381050036648E-3</v>
      </c>
      <c r="R151" s="270">
        <f t="shared" si="27"/>
        <v>1.2702800074645868E-3</v>
      </c>
      <c r="S151" s="270">
        <f t="shared" si="27"/>
        <v>1.08994999664184E-3</v>
      </c>
      <c r="T151" s="270">
        <f t="shared" si="27"/>
        <v>1.4794782311485246E-3</v>
      </c>
      <c r="U151" s="270">
        <f t="shared" si="27"/>
        <v>1.4692733622435246E-3</v>
      </c>
      <c r="V151" s="270">
        <f t="shared" si="27"/>
        <v>1.7540866508138845E-3</v>
      </c>
      <c r="W151" s="270">
        <f t="shared" si="27"/>
        <v>1.4526148966282472E-3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0.17788715531947827</v>
      </c>
      <c r="C153" s="271">
        <f t="shared" si="29"/>
        <v>0.17790257398284726</v>
      </c>
      <c r="D153" s="271">
        <f t="shared" si="29"/>
        <v>0.17590821207555193</v>
      </c>
      <c r="E153" s="271">
        <f t="shared" si="29"/>
        <v>0.17410795929861478</v>
      </c>
      <c r="F153" s="271">
        <f t="shared" si="29"/>
        <v>0.17470355103231003</v>
      </c>
      <c r="G153" s="271">
        <f t="shared" si="29"/>
        <v>0.17358932105631891</v>
      </c>
      <c r="H153" s="271">
        <f t="shared" si="29"/>
        <v>0.17300350162108991</v>
      </c>
      <c r="I153" s="271">
        <f t="shared" si="29"/>
        <v>0.17282323674006719</v>
      </c>
      <c r="J153" s="271">
        <f t="shared" si="29"/>
        <v>0.17516538094679004</v>
      </c>
      <c r="K153" s="271">
        <f t="shared" si="29"/>
        <v>0.1733583227344897</v>
      </c>
      <c r="L153" s="271">
        <f t="shared" si="29"/>
        <v>0.17423014707489207</v>
      </c>
      <c r="M153" s="271">
        <f t="shared" si="29"/>
        <v>0.17530245939404238</v>
      </c>
      <c r="N153" s="271">
        <f t="shared" si="29"/>
        <v>0.17568769134397461</v>
      </c>
      <c r="O153" s="271">
        <f t="shared" si="29"/>
        <v>0.16713353881506915</v>
      </c>
      <c r="P153" s="271">
        <f t="shared" si="29"/>
        <v>0.167004730372286</v>
      </c>
      <c r="Q153" s="271">
        <f t="shared" si="29"/>
        <v>0.17152609025955978</v>
      </c>
      <c r="R153" s="271">
        <f t="shared" si="29"/>
        <v>0.16598065102884554</v>
      </c>
      <c r="S153" s="271">
        <f t="shared" si="29"/>
        <v>0.16015532381157765</v>
      </c>
      <c r="T153" s="271">
        <f t="shared" si="29"/>
        <v>0.16429553901750796</v>
      </c>
      <c r="U153" s="271">
        <f t="shared" si="29"/>
        <v>0.16603777700599415</v>
      </c>
      <c r="V153" s="271">
        <f t="shared" si="29"/>
        <v>0.17966110913095745</v>
      </c>
      <c r="W153" s="271">
        <f t="shared" si="29"/>
        <v>0.1643778344183586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0.14894861803628726</v>
      </c>
      <c r="C154" s="320">
        <f t="shared" si="30"/>
        <v>0.14911656216324265</v>
      </c>
      <c r="D154" s="320">
        <f t="shared" si="30"/>
        <v>0.14729574814443935</v>
      </c>
      <c r="E154" s="320">
        <f t="shared" si="30"/>
        <v>0.14557772349112641</v>
      </c>
      <c r="F154" s="320">
        <f t="shared" si="30"/>
        <v>0.14607571846545597</v>
      </c>
      <c r="G154" s="320">
        <f t="shared" si="30"/>
        <v>0.14455930471178127</v>
      </c>
      <c r="H154" s="320">
        <f t="shared" si="30"/>
        <v>0.14403679717266124</v>
      </c>
      <c r="I154" s="320">
        <f t="shared" si="30"/>
        <v>0.14395318434689541</v>
      </c>
      <c r="J154" s="320">
        <f t="shared" si="30"/>
        <v>0.14593017784811479</v>
      </c>
      <c r="K154" s="320">
        <f t="shared" si="30"/>
        <v>0.14381140064492487</v>
      </c>
      <c r="L154" s="320">
        <f t="shared" si="30"/>
        <v>0.14485051522051065</v>
      </c>
      <c r="M154" s="320">
        <f t="shared" si="30"/>
        <v>0.14579453270729612</v>
      </c>
      <c r="N154" s="320">
        <f t="shared" si="30"/>
        <v>0.14615164114709572</v>
      </c>
      <c r="O154" s="320">
        <f t="shared" si="30"/>
        <v>0.139187852712641</v>
      </c>
      <c r="P154" s="320">
        <f t="shared" si="30"/>
        <v>0.13905612736382114</v>
      </c>
      <c r="Q154" s="320">
        <f t="shared" si="30"/>
        <v>0.14297409790315047</v>
      </c>
      <c r="R154" s="320">
        <f t="shared" si="30"/>
        <v>0.13817907843809199</v>
      </c>
      <c r="S154" s="320">
        <f t="shared" si="30"/>
        <v>0.13334352731973551</v>
      </c>
      <c r="T154" s="320">
        <f t="shared" si="30"/>
        <v>0.13670384317717907</v>
      </c>
      <c r="U154" s="320">
        <f t="shared" si="30"/>
        <v>0.13798174054419679</v>
      </c>
      <c r="V154" s="320">
        <f t="shared" si="30"/>
        <v>0.16118990838387293</v>
      </c>
      <c r="W154" s="320">
        <f t="shared" si="30"/>
        <v>0.14554185610294659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2.8938537283191026E-2</v>
      </c>
      <c r="C155" s="320">
        <f t="shared" si="31"/>
        <v>2.8786011819604586E-2</v>
      </c>
      <c r="D155" s="320">
        <f t="shared" si="31"/>
        <v>2.8612463931112577E-2</v>
      </c>
      <c r="E155" s="320">
        <f t="shared" si="31"/>
        <v>2.8530235807488383E-2</v>
      </c>
      <c r="F155" s="320">
        <f t="shared" si="31"/>
        <v>2.8627832566854052E-2</v>
      </c>
      <c r="G155" s="320">
        <f t="shared" si="31"/>
        <v>2.9030016344537633E-2</v>
      </c>
      <c r="H155" s="320">
        <f t="shared" si="31"/>
        <v>2.8966704448428672E-2</v>
      </c>
      <c r="I155" s="320">
        <f t="shared" si="31"/>
        <v>2.8870052393171787E-2</v>
      </c>
      <c r="J155" s="320">
        <f t="shared" si="31"/>
        <v>2.9235203098675232E-2</v>
      </c>
      <c r="K155" s="320">
        <f t="shared" si="31"/>
        <v>2.9546922089564831E-2</v>
      </c>
      <c r="L155" s="320">
        <f t="shared" si="31"/>
        <v>2.9379631854381406E-2</v>
      </c>
      <c r="M155" s="320">
        <f t="shared" si="31"/>
        <v>2.950792668674623E-2</v>
      </c>
      <c r="N155" s="320">
        <f t="shared" si="31"/>
        <v>2.9536050196878862E-2</v>
      </c>
      <c r="O155" s="320">
        <f t="shared" si="31"/>
        <v>2.7945686102428136E-2</v>
      </c>
      <c r="P155" s="320">
        <f t="shared" si="31"/>
        <v>2.7948603008464863E-2</v>
      </c>
      <c r="Q155" s="320">
        <f t="shared" si="31"/>
        <v>2.8551992356409324E-2</v>
      </c>
      <c r="R155" s="320">
        <f t="shared" si="31"/>
        <v>2.7801572590753533E-2</v>
      </c>
      <c r="S155" s="320">
        <f t="shared" si="31"/>
        <v>2.6811796491842114E-2</v>
      </c>
      <c r="T155" s="320">
        <f t="shared" si="31"/>
        <v>2.7591695840328914E-2</v>
      </c>
      <c r="U155" s="320">
        <f t="shared" si="31"/>
        <v>2.805603646179735E-2</v>
      </c>
      <c r="V155" s="320">
        <f t="shared" si="31"/>
        <v>1.847120074708453E-2</v>
      </c>
      <c r="W155" s="320">
        <f t="shared" si="31"/>
        <v>1.8835978315412012E-2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0.70399558951263863</v>
      </c>
      <c r="C157" s="271">
        <f t="shared" si="33"/>
        <v>0.70028506148551573</v>
      </c>
      <c r="D157" s="271">
        <f t="shared" si="33"/>
        <v>0.69606311526646614</v>
      </c>
      <c r="E157" s="271">
        <f t="shared" si="33"/>
        <v>0.69406272955937776</v>
      </c>
      <c r="F157" s="271">
        <f t="shared" si="33"/>
        <v>0.69643699220685662</v>
      </c>
      <c r="G157" s="271">
        <f t="shared" si="33"/>
        <v>0.70622102527293806</v>
      </c>
      <c r="H157" s="271">
        <f t="shared" si="33"/>
        <v>0.70468081972667207</v>
      </c>
      <c r="I157" s="271">
        <f t="shared" si="33"/>
        <v>0.70232953915045282</v>
      </c>
      <c r="J157" s="271">
        <f t="shared" si="33"/>
        <v>0.71121265869675954</v>
      </c>
      <c r="K157" s="271">
        <f t="shared" si="33"/>
        <v>0.71879593053272361</v>
      </c>
      <c r="L157" s="271">
        <f t="shared" si="33"/>
        <v>0.71472621593087093</v>
      </c>
      <c r="M157" s="271">
        <f t="shared" si="33"/>
        <v>0.71784727886705979</v>
      </c>
      <c r="N157" s="271">
        <f t="shared" si="33"/>
        <v>0.71853144707159755</v>
      </c>
      <c r="O157" s="271">
        <f t="shared" si="33"/>
        <v>0.679842231467639</v>
      </c>
      <c r="P157" s="271">
        <f t="shared" si="33"/>
        <v>0.67991319182630483</v>
      </c>
      <c r="Q157" s="271">
        <f t="shared" si="33"/>
        <v>0.69459200698392309</v>
      </c>
      <c r="R157" s="271">
        <f t="shared" si="33"/>
        <v>0.67633634325997793</v>
      </c>
      <c r="S157" s="271">
        <f t="shared" si="33"/>
        <v>0.65225779355928504</v>
      </c>
      <c r="T157" s="271">
        <f t="shared" si="33"/>
        <v>0.6712306150334858</v>
      </c>
      <c r="U157" s="271">
        <f t="shared" si="33"/>
        <v>0.68252675437689392</v>
      </c>
      <c r="V157" s="271">
        <f t="shared" si="33"/>
        <v>0.69803393595653274</v>
      </c>
      <c r="W157" s="271">
        <f t="shared" si="33"/>
        <v>0.71605634340028435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0.70399558951263863</v>
      </c>
      <c r="C158" s="320">
        <f t="shared" si="34"/>
        <v>0.70028506148551573</v>
      </c>
      <c r="D158" s="320">
        <f t="shared" si="34"/>
        <v>0.69606311526646614</v>
      </c>
      <c r="E158" s="320">
        <f t="shared" si="34"/>
        <v>0.69406272955937776</v>
      </c>
      <c r="F158" s="320">
        <f t="shared" si="34"/>
        <v>0.69643699220685662</v>
      </c>
      <c r="G158" s="320">
        <f t="shared" si="34"/>
        <v>0.70622102527293806</v>
      </c>
      <c r="H158" s="320">
        <f t="shared" si="34"/>
        <v>0.70468081972667207</v>
      </c>
      <c r="I158" s="320">
        <f t="shared" si="34"/>
        <v>0.70232953915045282</v>
      </c>
      <c r="J158" s="320">
        <f t="shared" si="34"/>
        <v>0.71121265869675954</v>
      </c>
      <c r="K158" s="320">
        <f t="shared" si="34"/>
        <v>0.71879593053272361</v>
      </c>
      <c r="L158" s="320">
        <f t="shared" si="34"/>
        <v>0.71472621593087093</v>
      </c>
      <c r="M158" s="320">
        <f t="shared" si="34"/>
        <v>0.71784727886705979</v>
      </c>
      <c r="N158" s="320">
        <f t="shared" si="34"/>
        <v>0.71853144707159755</v>
      </c>
      <c r="O158" s="320">
        <f t="shared" si="34"/>
        <v>0.679842231467639</v>
      </c>
      <c r="P158" s="320">
        <f t="shared" si="34"/>
        <v>0.67991319182630483</v>
      </c>
      <c r="Q158" s="320">
        <f t="shared" si="34"/>
        <v>0.69459200698392309</v>
      </c>
      <c r="R158" s="320">
        <f t="shared" si="34"/>
        <v>0.67633634325997793</v>
      </c>
      <c r="S158" s="320">
        <f t="shared" si="34"/>
        <v>0.65225779355928504</v>
      </c>
      <c r="T158" s="320">
        <f t="shared" si="34"/>
        <v>0.6712306150334858</v>
      </c>
      <c r="U158" s="320">
        <f t="shared" si="34"/>
        <v>0.68252675437689392</v>
      </c>
      <c r="V158" s="320">
        <f t="shared" si="34"/>
        <v>0.69803393595653274</v>
      </c>
      <c r="W158" s="320">
        <f t="shared" si="34"/>
        <v>0.71605634340028435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7.9356198739829645E-2</v>
      </c>
      <c r="C160" s="271">
        <f t="shared" si="36"/>
        <v>7.944567528342944E-2</v>
      </c>
      <c r="D160" s="271">
        <f t="shared" si="36"/>
        <v>7.8475589887207667E-2</v>
      </c>
      <c r="E160" s="271">
        <f t="shared" si="36"/>
        <v>7.7560268163343035E-2</v>
      </c>
      <c r="F160" s="271">
        <f t="shared" si="36"/>
        <v>7.7825587766004289E-2</v>
      </c>
      <c r="G160" s="271">
        <f t="shared" si="36"/>
        <v>7.7017679422879515E-2</v>
      </c>
      <c r="H160" s="271">
        <f t="shared" si="36"/>
        <v>7.6739300122258117E-2</v>
      </c>
      <c r="I160" s="271">
        <f t="shared" si="36"/>
        <v>7.6694753243568337E-2</v>
      </c>
      <c r="J160" s="271">
        <f t="shared" si="36"/>
        <v>7.7748047267094639E-2</v>
      </c>
      <c r="K160" s="271">
        <f t="shared" si="36"/>
        <v>7.6619214337736372E-2</v>
      </c>
      <c r="L160" s="271">
        <f t="shared" si="36"/>
        <v>7.7172829294765044E-2</v>
      </c>
      <c r="M160" s="271">
        <f t="shared" si="36"/>
        <v>7.7675778837250742E-2</v>
      </c>
      <c r="N160" s="271">
        <f t="shared" si="36"/>
        <v>7.7866037523058068E-2</v>
      </c>
      <c r="O160" s="271">
        <f t="shared" si="36"/>
        <v>7.4155900522310012E-2</v>
      </c>
      <c r="P160" s="271">
        <f t="shared" si="36"/>
        <v>7.408572046224747E-2</v>
      </c>
      <c r="Q160" s="271">
        <f t="shared" si="36"/>
        <v>7.6173119814284901E-2</v>
      </c>
      <c r="R160" s="271">
        <f t="shared" si="36"/>
        <v>7.3618450139284433E-2</v>
      </c>
      <c r="S160" s="271">
        <f t="shared" si="36"/>
        <v>7.1042186185822184E-2</v>
      </c>
      <c r="T160" s="271">
        <f t="shared" si="36"/>
        <v>7.2832480694945634E-2</v>
      </c>
      <c r="U160" s="271">
        <f t="shared" si="36"/>
        <v>7.3513313312012649E-2</v>
      </c>
      <c r="V160" s="271">
        <f t="shared" si="36"/>
        <v>8.5878060321776681E-2</v>
      </c>
      <c r="W160" s="271">
        <f t="shared" si="36"/>
        <v>7.7541158891822407E-2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7.9356198739829645E-2</v>
      </c>
      <c r="C161" s="320">
        <f t="shared" si="37"/>
        <v>7.944567528342944E-2</v>
      </c>
      <c r="D161" s="320">
        <f t="shared" si="37"/>
        <v>7.8475589887207667E-2</v>
      </c>
      <c r="E161" s="320">
        <f t="shared" si="37"/>
        <v>7.7560268163343035E-2</v>
      </c>
      <c r="F161" s="320">
        <f t="shared" si="37"/>
        <v>7.7825587766004289E-2</v>
      </c>
      <c r="G161" s="320">
        <f t="shared" si="37"/>
        <v>7.7017679422879515E-2</v>
      </c>
      <c r="H161" s="320">
        <f t="shared" si="37"/>
        <v>7.6739300122258117E-2</v>
      </c>
      <c r="I161" s="320">
        <f t="shared" si="37"/>
        <v>7.6694753243568337E-2</v>
      </c>
      <c r="J161" s="320">
        <f t="shared" si="37"/>
        <v>7.7748047267094639E-2</v>
      </c>
      <c r="K161" s="320">
        <f t="shared" si="37"/>
        <v>7.6619214337736372E-2</v>
      </c>
      <c r="L161" s="320">
        <f t="shared" si="37"/>
        <v>7.7172829294765044E-2</v>
      </c>
      <c r="M161" s="320">
        <f t="shared" si="37"/>
        <v>7.7675778837250742E-2</v>
      </c>
      <c r="N161" s="320">
        <f t="shared" si="37"/>
        <v>7.7866037523058068E-2</v>
      </c>
      <c r="O161" s="320">
        <f t="shared" si="37"/>
        <v>7.4155900522310012E-2</v>
      </c>
      <c r="P161" s="320">
        <f t="shared" si="37"/>
        <v>7.408572046224747E-2</v>
      </c>
      <c r="Q161" s="320">
        <f t="shared" si="37"/>
        <v>7.6173119814284901E-2</v>
      </c>
      <c r="R161" s="320">
        <f t="shared" si="37"/>
        <v>7.3618450139284433E-2</v>
      </c>
      <c r="S161" s="320">
        <f t="shared" si="37"/>
        <v>7.1042186185822184E-2</v>
      </c>
      <c r="T161" s="320">
        <f t="shared" si="37"/>
        <v>7.2832480694945634E-2</v>
      </c>
      <c r="U161" s="320">
        <f t="shared" si="37"/>
        <v>7.3513313312012649E-2</v>
      </c>
      <c r="V161" s="320">
        <f t="shared" si="37"/>
        <v>8.5878060321776681E-2</v>
      </c>
      <c r="W161" s="320">
        <f t="shared" si="37"/>
        <v>7.7541158891822407E-2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3.6327013401207919E-2</v>
      </c>
      <c r="C163" s="312">
        <f t="shared" si="39"/>
        <v>4.0351793386661061E-2</v>
      </c>
      <c r="D163" s="312">
        <f t="shared" si="39"/>
        <v>4.7005970714835484E-2</v>
      </c>
      <c r="E163" s="312">
        <f t="shared" si="39"/>
        <v>5.1886985162079437E-2</v>
      </c>
      <c r="F163" s="312">
        <f t="shared" si="39"/>
        <v>4.8904569921625188E-2</v>
      </c>
      <c r="G163" s="312">
        <f t="shared" si="39"/>
        <v>4.1686951708781311E-2</v>
      </c>
      <c r="H163" s="312">
        <f t="shared" si="39"/>
        <v>4.3997977271385894E-2</v>
      </c>
      <c r="I163" s="312">
        <f t="shared" si="39"/>
        <v>4.6618071297691861E-2</v>
      </c>
      <c r="J163" s="312">
        <f t="shared" si="39"/>
        <v>3.4632318582438058E-2</v>
      </c>
      <c r="K163" s="312">
        <f t="shared" si="39"/>
        <v>2.9174006819240407E-2</v>
      </c>
      <c r="L163" s="312">
        <f t="shared" si="39"/>
        <v>3.1482697078173673E-2</v>
      </c>
      <c r="M163" s="312">
        <f t="shared" si="39"/>
        <v>2.6407865913515367E-2</v>
      </c>
      <c r="N163" s="312">
        <f t="shared" si="39"/>
        <v>2.5283200233809745E-2</v>
      </c>
      <c r="O163" s="312">
        <f t="shared" si="39"/>
        <v>7.7413940322196048E-2</v>
      </c>
      <c r="P163" s="312">
        <f t="shared" si="39"/>
        <v>7.7669314898707931E-2</v>
      </c>
      <c r="Q163" s="312">
        <f t="shared" si="39"/>
        <v>5.6078644837228596E-2</v>
      </c>
      <c r="R163" s="312">
        <f t="shared" si="39"/>
        <v>8.2794275564427589E-2</v>
      </c>
      <c r="S163" s="312">
        <f t="shared" si="39"/>
        <v>0.11545474644667329</v>
      </c>
      <c r="T163" s="312">
        <f t="shared" si="39"/>
        <v>9.0161887022912057E-2</v>
      </c>
      <c r="U163" s="312">
        <f t="shared" si="39"/>
        <v>7.6452881942855752E-2</v>
      </c>
      <c r="V163" s="312">
        <f t="shared" si="39"/>
        <v>3.467280793991926E-2</v>
      </c>
      <c r="W163" s="312">
        <f t="shared" si="39"/>
        <v>4.0572048392906297E-2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0.99999999999999978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0.99999999999999989</v>
      </c>
      <c r="R165" s="234">
        <f t="shared" si="40"/>
        <v>1</v>
      </c>
      <c r="S165" s="234">
        <f t="shared" si="40"/>
        <v>1</v>
      </c>
      <c r="T165" s="234">
        <f t="shared" si="40"/>
        <v>1.0000000000000002</v>
      </c>
      <c r="U165" s="234">
        <f t="shared" si="40"/>
        <v>0.99999999999999989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2.1475169753303633E-3</v>
      </c>
      <c r="C170" s="270">
        <f t="shared" si="45"/>
        <v>1.7086247993369245E-3</v>
      </c>
      <c r="D170" s="270">
        <f t="shared" si="45"/>
        <v>2.1946771895137982E-3</v>
      </c>
      <c r="E170" s="270">
        <f t="shared" si="45"/>
        <v>1.9820015202918913E-3</v>
      </c>
      <c r="F170" s="270">
        <f t="shared" si="45"/>
        <v>1.8180855018145258E-3</v>
      </c>
      <c r="G170" s="270">
        <f t="shared" si="45"/>
        <v>1.3131091533459763E-3</v>
      </c>
      <c r="H170" s="270">
        <f t="shared" si="45"/>
        <v>1.4198701710618803E-3</v>
      </c>
      <c r="I170" s="270">
        <f t="shared" si="45"/>
        <v>1.3476880805200736E-3</v>
      </c>
      <c r="J170" s="270">
        <f t="shared" si="45"/>
        <v>1.0409825067332244E-3</v>
      </c>
      <c r="K170" s="270">
        <f t="shared" si="45"/>
        <v>1.8389944931206837E-3</v>
      </c>
      <c r="L170" s="270">
        <f t="shared" si="45"/>
        <v>2.0867203436185696E-3</v>
      </c>
      <c r="M170" s="270">
        <f t="shared" si="45"/>
        <v>2.4545733530582708E-3</v>
      </c>
      <c r="N170" s="270">
        <f t="shared" si="45"/>
        <v>2.3905619527440553E-3</v>
      </c>
      <c r="O170" s="270">
        <f t="shared" si="45"/>
        <v>1.6320075241658711E-3</v>
      </c>
      <c r="P170" s="270">
        <f t="shared" si="45"/>
        <v>1.4777178416767311E-3</v>
      </c>
      <c r="Q170" s="270">
        <f t="shared" si="45"/>
        <v>1.776119817146221E-3</v>
      </c>
      <c r="R170" s="270">
        <f t="shared" si="45"/>
        <v>1.4628446601889112E-3</v>
      </c>
      <c r="S170" s="270">
        <f t="shared" si="45"/>
        <v>1.2901276400269176E-3</v>
      </c>
      <c r="T170" s="270">
        <f t="shared" si="45"/>
        <v>1.7213620815178111E-3</v>
      </c>
      <c r="U170" s="270">
        <f t="shared" si="45"/>
        <v>1.6835981602582473E-3</v>
      </c>
      <c r="V170" s="270">
        <f t="shared" si="45"/>
        <v>1.7109373963284612E-3</v>
      </c>
      <c r="W170" s="270">
        <f t="shared" si="45"/>
        <v>1.554688325837713E-3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0.69834212780205995</v>
      </c>
      <c r="C171" s="271">
        <f t="shared" si="46"/>
        <v>0.67195995531561725</v>
      </c>
      <c r="D171" s="271">
        <f t="shared" si="46"/>
        <v>0.67442897187275674</v>
      </c>
      <c r="E171" s="271">
        <f t="shared" si="46"/>
        <v>0.64368000400461989</v>
      </c>
      <c r="F171" s="271">
        <f t="shared" si="46"/>
        <v>0.66279477919687568</v>
      </c>
      <c r="G171" s="271">
        <f t="shared" si="46"/>
        <v>0.67926188106320129</v>
      </c>
      <c r="H171" s="271">
        <f t="shared" si="46"/>
        <v>0.68853826686770925</v>
      </c>
      <c r="I171" s="271">
        <f t="shared" si="46"/>
        <v>0.67188602067238246</v>
      </c>
      <c r="J171" s="271">
        <f t="shared" si="46"/>
        <v>0.65017784990023875</v>
      </c>
      <c r="K171" s="271">
        <f t="shared" si="46"/>
        <v>0.68471300507900168</v>
      </c>
      <c r="L171" s="271">
        <f t="shared" si="46"/>
        <v>0.6725944253588203</v>
      </c>
      <c r="M171" s="271">
        <f t="shared" si="46"/>
        <v>0.68737166151359885</v>
      </c>
      <c r="N171" s="271">
        <f t="shared" si="46"/>
        <v>0.7055102030989856</v>
      </c>
      <c r="O171" s="271">
        <f t="shared" si="46"/>
        <v>0.82997757360363733</v>
      </c>
      <c r="P171" s="271">
        <f t="shared" si="46"/>
        <v>0.82284918670787266</v>
      </c>
      <c r="Q171" s="271">
        <f t="shared" si="46"/>
        <v>0.82780612409205323</v>
      </c>
      <c r="R171" s="271">
        <f t="shared" si="46"/>
        <v>0.84559897723790234</v>
      </c>
      <c r="S171" s="271">
        <f t="shared" si="46"/>
        <v>0.83872860304838026</v>
      </c>
      <c r="T171" s="271">
        <f t="shared" si="46"/>
        <v>0.84521614860759553</v>
      </c>
      <c r="U171" s="271">
        <f t="shared" si="46"/>
        <v>0.84019649561339949</v>
      </c>
      <c r="V171" s="271">
        <f t="shared" si="46"/>
        <v>0.83549591949053392</v>
      </c>
      <c r="W171" s="271">
        <f t="shared" si="46"/>
        <v>0.82775947834684904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0.69834212780205995</v>
      </c>
      <c r="C172" s="320">
        <f t="shared" si="47"/>
        <v>0.67195995531561725</v>
      </c>
      <c r="D172" s="320">
        <f t="shared" si="47"/>
        <v>0.67442897187275674</v>
      </c>
      <c r="E172" s="320">
        <f t="shared" si="47"/>
        <v>0.64368000400461989</v>
      </c>
      <c r="F172" s="320">
        <f t="shared" si="47"/>
        <v>0.66279477919687568</v>
      </c>
      <c r="G172" s="320">
        <f t="shared" si="47"/>
        <v>0.67926188106320129</v>
      </c>
      <c r="H172" s="320">
        <f t="shared" si="47"/>
        <v>0.68853826686770925</v>
      </c>
      <c r="I172" s="320">
        <f t="shared" si="47"/>
        <v>0.67188602067238246</v>
      </c>
      <c r="J172" s="320">
        <f t="shared" si="47"/>
        <v>0.65017784990023875</v>
      </c>
      <c r="K172" s="320">
        <f t="shared" si="47"/>
        <v>0.68471300507900168</v>
      </c>
      <c r="L172" s="320">
        <f t="shared" si="47"/>
        <v>0.6725944253588203</v>
      </c>
      <c r="M172" s="320">
        <f t="shared" si="47"/>
        <v>0.68737166151359885</v>
      </c>
      <c r="N172" s="320">
        <f t="shared" si="47"/>
        <v>0.7055102030989856</v>
      </c>
      <c r="O172" s="320">
        <f t="shared" si="47"/>
        <v>0.82997757360363733</v>
      </c>
      <c r="P172" s="320">
        <f t="shared" si="47"/>
        <v>0.82284918670787266</v>
      </c>
      <c r="Q172" s="320">
        <f t="shared" si="47"/>
        <v>0.82780612409205323</v>
      </c>
      <c r="R172" s="320">
        <f t="shared" si="47"/>
        <v>0.84559897723790234</v>
      </c>
      <c r="S172" s="320">
        <f t="shared" si="47"/>
        <v>0.83872860304838026</v>
      </c>
      <c r="T172" s="320">
        <f t="shared" si="47"/>
        <v>0.84521614860759553</v>
      </c>
      <c r="U172" s="320">
        <f t="shared" si="47"/>
        <v>0.84019649561339949</v>
      </c>
      <c r="V172" s="320">
        <f t="shared" si="47"/>
        <v>0.83549591949053392</v>
      </c>
      <c r="W172" s="320">
        <f t="shared" si="47"/>
        <v>0.82775947834684904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5.8399178766499443E-2</v>
      </c>
      <c r="C175" s="271">
        <f t="shared" si="50"/>
        <v>5.6192957566392934E-2</v>
      </c>
      <c r="D175" s="271">
        <f t="shared" si="50"/>
        <v>5.6399430201448809E-2</v>
      </c>
      <c r="E175" s="271">
        <f t="shared" si="50"/>
        <v>5.3828033747008244E-2</v>
      </c>
      <c r="F175" s="271">
        <f t="shared" si="50"/>
        <v>5.5426515535651574E-2</v>
      </c>
      <c r="G175" s="271">
        <f t="shared" si="50"/>
        <v>5.6803584435510722E-2</v>
      </c>
      <c r="H175" s="271">
        <f t="shared" si="50"/>
        <v>5.757932642691764E-2</v>
      </c>
      <c r="I175" s="271">
        <f t="shared" si="50"/>
        <v>5.6186774748150356E-2</v>
      </c>
      <c r="J175" s="271">
        <f t="shared" si="50"/>
        <v>5.4371419071977484E-2</v>
      </c>
      <c r="K175" s="271">
        <f t="shared" si="50"/>
        <v>5.7259437166147245E-2</v>
      </c>
      <c r="L175" s="271">
        <f t="shared" si="50"/>
        <v>5.624601541296962E-2</v>
      </c>
      <c r="M175" s="271">
        <f t="shared" si="50"/>
        <v>5.7481768522400126E-2</v>
      </c>
      <c r="N175" s="271">
        <f t="shared" si="50"/>
        <v>5.8998612330667152E-2</v>
      </c>
      <c r="O175" s="271">
        <f t="shared" si="50"/>
        <v>6.9407252925750312E-2</v>
      </c>
      <c r="P175" s="271">
        <f t="shared" si="50"/>
        <v>6.8811138322221049E-2</v>
      </c>
      <c r="Q175" s="271">
        <f t="shared" si="50"/>
        <v>6.9225664470520643E-2</v>
      </c>
      <c r="R175" s="271">
        <f t="shared" si="50"/>
        <v>7.0713599925454285E-2</v>
      </c>
      <c r="S175" s="271">
        <f t="shared" si="50"/>
        <v>7.0139061752095846E-2</v>
      </c>
      <c r="T175" s="271">
        <f t="shared" si="50"/>
        <v>7.0681585706738048E-2</v>
      </c>
      <c r="U175" s="271">
        <f t="shared" si="50"/>
        <v>7.0261814936962944E-2</v>
      </c>
      <c r="V175" s="271">
        <f t="shared" si="50"/>
        <v>6.9868727115999424E-2</v>
      </c>
      <c r="W175" s="271">
        <f t="shared" si="50"/>
        <v>6.9221763698815192E-2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5.8399178766499443E-2</v>
      </c>
      <c r="C176" s="320">
        <f t="shared" si="51"/>
        <v>5.6192957566392934E-2</v>
      </c>
      <c r="D176" s="320">
        <f t="shared" si="51"/>
        <v>5.6399430201448809E-2</v>
      </c>
      <c r="E176" s="320">
        <f t="shared" si="51"/>
        <v>5.3828033747008244E-2</v>
      </c>
      <c r="F176" s="320">
        <f t="shared" si="51"/>
        <v>5.5426515535651574E-2</v>
      </c>
      <c r="G176" s="320">
        <f t="shared" si="51"/>
        <v>5.6803584435510722E-2</v>
      </c>
      <c r="H176" s="320">
        <f t="shared" si="51"/>
        <v>5.757932642691764E-2</v>
      </c>
      <c r="I176" s="320">
        <f t="shared" si="51"/>
        <v>5.6186774748150356E-2</v>
      </c>
      <c r="J176" s="320">
        <f t="shared" si="51"/>
        <v>5.4371419071977484E-2</v>
      </c>
      <c r="K176" s="320">
        <f t="shared" si="51"/>
        <v>5.7259437166147245E-2</v>
      </c>
      <c r="L176" s="320">
        <f t="shared" si="51"/>
        <v>5.624601541296962E-2</v>
      </c>
      <c r="M176" s="320">
        <f t="shared" si="51"/>
        <v>5.7481768522400126E-2</v>
      </c>
      <c r="N176" s="320">
        <f t="shared" si="51"/>
        <v>5.8998612330667152E-2</v>
      </c>
      <c r="O176" s="320">
        <f t="shared" si="51"/>
        <v>6.9407252925750312E-2</v>
      </c>
      <c r="P176" s="320">
        <f t="shared" si="51"/>
        <v>6.8811138322221049E-2</v>
      </c>
      <c r="Q176" s="320">
        <f t="shared" si="51"/>
        <v>6.9225664470520643E-2</v>
      </c>
      <c r="R176" s="320">
        <f t="shared" si="51"/>
        <v>7.0713599925454285E-2</v>
      </c>
      <c r="S176" s="320">
        <f t="shared" si="51"/>
        <v>7.0139061752095846E-2</v>
      </c>
      <c r="T176" s="320">
        <f t="shared" si="51"/>
        <v>7.0681585706738048E-2</v>
      </c>
      <c r="U176" s="320">
        <f t="shared" si="51"/>
        <v>7.0261814936962944E-2</v>
      </c>
      <c r="V176" s="320">
        <f t="shared" si="51"/>
        <v>6.9868727115999424E-2</v>
      </c>
      <c r="W176" s="320">
        <f t="shared" si="51"/>
        <v>6.9221763698815192E-2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0.24111117645611033</v>
      </c>
      <c r="C179" s="312">
        <f t="shared" si="54"/>
        <v>0.27013846231865285</v>
      </c>
      <c r="D179" s="312">
        <f t="shared" si="54"/>
        <v>0.26697692073628065</v>
      </c>
      <c r="E179" s="312">
        <f t="shared" si="54"/>
        <v>0.30050996072808001</v>
      </c>
      <c r="F179" s="312">
        <f t="shared" si="54"/>
        <v>0.27996061976565828</v>
      </c>
      <c r="G179" s="312">
        <f t="shared" si="54"/>
        <v>0.26262142534794208</v>
      </c>
      <c r="H179" s="312">
        <f t="shared" si="54"/>
        <v>0.25246253653431128</v>
      </c>
      <c r="I179" s="312">
        <f t="shared" si="54"/>
        <v>0.27057951649894713</v>
      </c>
      <c r="J179" s="312">
        <f t="shared" si="54"/>
        <v>0.29440974852105062</v>
      </c>
      <c r="K179" s="312">
        <f t="shared" si="54"/>
        <v>0.25618856326173028</v>
      </c>
      <c r="L179" s="312">
        <f t="shared" si="54"/>
        <v>0.26907283888459166</v>
      </c>
      <c r="M179" s="312">
        <f t="shared" si="54"/>
        <v>0.25269199661094272</v>
      </c>
      <c r="N179" s="312">
        <f t="shared" si="54"/>
        <v>0.2331006226176032</v>
      </c>
      <c r="O179" s="312">
        <f t="shared" si="54"/>
        <v>9.8983165946446378E-2</v>
      </c>
      <c r="P179" s="312">
        <f t="shared" si="54"/>
        <v>0.10686195712822961</v>
      </c>
      <c r="Q179" s="312">
        <f t="shared" si="54"/>
        <v>0.10119209162027989</v>
      </c>
      <c r="R179" s="312">
        <f t="shared" si="54"/>
        <v>8.222457817645458E-2</v>
      </c>
      <c r="S179" s="312">
        <f t="shared" si="54"/>
        <v>8.9842207559497123E-2</v>
      </c>
      <c r="T179" s="312">
        <f t="shared" si="54"/>
        <v>8.2380903604148667E-2</v>
      </c>
      <c r="U179" s="312">
        <f t="shared" si="54"/>
        <v>8.7858091289379228E-2</v>
      </c>
      <c r="V179" s="312">
        <f t="shared" si="54"/>
        <v>9.2924415997138229E-2</v>
      </c>
      <c r="W179" s="312">
        <f t="shared" si="54"/>
        <v>0.10146406962849805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249.43736313807005</v>
      </c>
      <c r="C183" s="322">
        <f t="shared" si="55"/>
        <v>231.265183331298</v>
      </c>
      <c r="D183" s="322">
        <f t="shared" si="55"/>
        <v>228.97108225272356</v>
      </c>
      <c r="E183" s="322">
        <f t="shared" si="55"/>
        <v>204.78773234608991</v>
      </c>
      <c r="F183" s="322">
        <f t="shared" si="55"/>
        <v>221.28246345270611</v>
      </c>
      <c r="G183" s="322">
        <f t="shared" si="55"/>
        <v>240.78225746184242</v>
      </c>
      <c r="H183" s="322">
        <f t="shared" si="55"/>
        <v>245.94687496769191</v>
      </c>
      <c r="I183" s="322">
        <f t="shared" si="55"/>
        <v>234.14410399244821</v>
      </c>
      <c r="J183" s="322">
        <f t="shared" si="55"/>
        <v>241.75711602075609</v>
      </c>
      <c r="K183" s="322">
        <f t="shared" si="55"/>
        <v>237.00355002498461</v>
      </c>
      <c r="L183" s="322">
        <f t="shared" si="55"/>
        <v>222.49559575610746</v>
      </c>
      <c r="M183" s="322">
        <f t="shared" si="55"/>
        <v>217.62376005390257</v>
      </c>
      <c r="N183" s="322">
        <f t="shared" si="55"/>
        <v>229.30368122976179</v>
      </c>
      <c r="O183" s="322">
        <f t="shared" si="55"/>
        <v>254.16342312020794</v>
      </c>
      <c r="P183" s="322">
        <f t="shared" si="55"/>
        <v>224.01509409161605</v>
      </c>
      <c r="Q183" s="322">
        <f t="shared" si="55"/>
        <v>240.0713654898436</v>
      </c>
      <c r="R183" s="322">
        <f t="shared" si="55"/>
        <v>255.72454887031381</v>
      </c>
      <c r="S183" s="322">
        <f t="shared" si="55"/>
        <v>256.98460408758473</v>
      </c>
      <c r="T183" s="322">
        <f t="shared" si="55"/>
        <v>242.24137416810149</v>
      </c>
      <c r="U183" s="322">
        <f t="shared" si="55"/>
        <v>241.13195535987251</v>
      </c>
      <c r="V183" s="322">
        <f t="shared" si="55"/>
        <v>210.36830528670291</v>
      </c>
      <c r="W183" s="322">
        <f t="shared" si="55"/>
        <v>228.92010328982147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0.28788272247596786</v>
      </c>
      <c r="C188" s="277">
        <f>IF(C$10=0,0,C$10/NMM!C$9*1000)</f>
        <v>0.22216104130171205</v>
      </c>
      <c r="D188" s="277">
        <f>IF(D$10=0,0,D$10/NMM!D$9*1000)</f>
        <v>0.27967045482498964</v>
      </c>
      <c r="E188" s="277">
        <f>IF(E$10=0,0,E$10/NMM!E$9*1000)</f>
        <v>0.23461564990466136</v>
      </c>
      <c r="F188" s="277">
        <f>IF(F$10=0,0,F$10/NMM!F$9*1000)</f>
        <v>0.22586847132964219</v>
      </c>
      <c r="G188" s="277">
        <f>IF(G$10=0,0,G$10/NMM!G$9*1000)</f>
        <v>0.16908656490057694</v>
      </c>
      <c r="H188" s="277">
        <f>IF(H$10=0,0,H$10/NMM!H$9*1000)</f>
        <v>0.183966441752313</v>
      </c>
      <c r="I188" s="277">
        <f>IF(I$10=0,0,I$10/NMM!I$9*1000)</f>
        <v>0.17082879990073208</v>
      </c>
      <c r="J188" s="277">
        <f>IF(J$10=0,0,J$10/NMM!J$9*1000)</f>
        <v>0.14096249347558351</v>
      </c>
      <c r="K188" s="277">
        <f>IF(K$10=0,0,K$10/NMM!K$9*1000)</f>
        <v>0.22595443833204001</v>
      </c>
      <c r="L188" s="277">
        <f>IF(L$10=0,0,L$10/NMM!L$9*1000)</f>
        <v>0.24816970844576805</v>
      </c>
      <c r="M188" s="277">
        <f>IF(M$10=0,0,M$10/NMM!M$9*1000)</f>
        <v>0.27993782489197272</v>
      </c>
      <c r="N188" s="277">
        <f>IF(N$10=0,0,N$10/NMM!N$9*1000)</f>
        <v>0.28032066543791329</v>
      </c>
      <c r="O188" s="277">
        <f>IF(O$10=0,0,O$10/NMM!O$9*1000)</f>
        <v>0.18158182384111132</v>
      </c>
      <c r="P188" s="277">
        <f>IF(P$10=0,0,P$10/NMM!P$9*1000)</f>
        <v>0.14602349662319258</v>
      </c>
      <c r="Q188" s="277">
        <f>IF(Q$10=0,0,Q$10/NMM!Q$9*1000)</f>
        <v>0.18814461470378988</v>
      </c>
      <c r="R188" s="277">
        <f>IF(R$10=0,0,R$10/NMM!R$9*1000)</f>
        <v>0.16041092818466696</v>
      </c>
      <c r="S188" s="277">
        <f>IF(S$10=0,0,S$10/NMM!S$9*1000)</f>
        <v>0.14343305259105332</v>
      </c>
      <c r="T188" s="277">
        <f>IF(T$10=0,0,T$10/NMM!T$9*1000)</f>
        <v>0.17830464682173308</v>
      </c>
      <c r="U188" s="277">
        <f>IF(U$10=0,0,U$10/NMM!U$9*1000)</f>
        <v>0.1733495303244747</v>
      </c>
      <c r="V188" s="277">
        <f>IF(V$10=0,0,V$10/NMM!V$9*1000)</f>
        <v>0.17790617909227757</v>
      </c>
      <c r="W188" s="277">
        <f>IF(W$10=0,0,W$10/NMM!W$9*1000)</f>
        <v>0.15632584167167851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139.37321254458283</v>
      </c>
      <c r="C190" s="278">
        <f>IF(C$17=0,0,C$17/NMM!C$9*1000)</f>
        <v>129.24453303636503</v>
      </c>
      <c r="D190" s="278">
        <f>IF(D$17=0,0,D$17/NMM!D$9*1000)</f>
        <v>127.92905162981947</v>
      </c>
      <c r="E190" s="278">
        <f>IF(E$17=0,0,E$17/NMM!E$9*1000)</f>
        <v>114.42618689149754</v>
      </c>
      <c r="F190" s="278">
        <f>IF(F$17=0,0,F$17/NMM!F$9*1000)</f>
        <v>123.65816595454876</v>
      </c>
      <c r="G190" s="278">
        <f>IF(G$17=0,0,G$17/NMM!G$9*1000)</f>
        <v>134.59803549462498</v>
      </c>
      <c r="H190" s="278">
        <f>IF(H$17=0,0,H$17/NMM!H$9*1000)</f>
        <v>137.47877791446834</v>
      </c>
      <c r="I190" s="278">
        <f>IF(I$17=0,0,I$17/NMM!I$9*1000)</f>
        <v>130.88370466905482</v>
      </c>
      <c r="J190" s="278">
        <f>IF(J$17=0,0,J$17/NMM!J$9*1000)</f>
        <v>135.15909992503654</v>
      </c>
      <c r="K190" s="278">
        <f>IF(K$17=0,0,K$17/NMM!K$9*1000)</f>
        <v>132.4524301654065</v>
      </c>
      <c r="L190" s="278">
        <f>IF(L$17=0,0,L$17/NMM!L$9*1000)</f>
        <v>124.32431204094325</v>
      </c>
      <c r="M190" s="278">
        <f>IF(M$17=0,0,M$17/NMM!M$9*1000)</f>
        <v>121.58125587999405</v>
      </c>
      <c r="N190" s="278">
        <f>IF(N$17=0,0,N$17/NMM!N$9*1000)</f>
        <v>128.11474242837031</v>
      </c>
      <c r="O190" s="278">
        <f>IF(O$17=0,0,O$17/NMM!O$9*1000)</f>
        <v>142.0764156939718</v>
      </c>
      <c r="P190" s="278">
        <f>IF(P$17=0,0,P$17/NMM!P$9*1000)</f>
        <v>125.23145344774028</v>
      </c>
      <c r="Q190" s="278">
        <f>IF(Q$17=0,0,Q$17/NMM!Q$9*1000)</f>
        <v>134.18970440211839</v>
      </c>
      <c r="R190" s="278">
        <f>IF(R$17=0,0,R$17/NMM!R$9*1000)</f>
        <v>142.961546043634</v>
      </c>
      <c r="S190" s="278">
        <f>IF(S$17=0,0,S$17/NMM!S$9*1000)</f>
        <v>143.67591319535904</v>
      </c>
      <c r="T190" s="278">
        <f>IF(T$17=0,0,T$17/NMM!T$9*1000)</f>
        <v>135.40910292611576</v>
      </c>
      <c r="U190" s="278">
        <f>IF(U$17=0,0,U$17/NMM!U$9*1000)</f>
        <v>134.79127040004053</v>
      </c>
      <c r="V190" s="278">
        <f>IF(V$17=0,0,V$17/NMM!V$9*1000)</f>
        <v>118.50551123470008</v>
      </c>
      <c r="W190" s="278">
        <f>IF(W$17=0,0,W$17/NMM!W$9*1000)</f>
        <v>128.98805696187841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104.3124241419293</v>
      </c>
      <c r="C191" s="278">
        <f>IF(C$25=0,0,C$25/NMM!C$9*1000)</f>
        <v>96.731719833194902</v>
      </c>
      <c r="D191" s="278">
        <f>IF(D$25=0,0,D$25/NMM!D$9*1000)</f>
        <v>95.747161524427256</v>
      </c>
      <c r="E191" s="278">
        <f>IF(E$25=0,0,E$25/NMM!E$9*1000)</f>
        <v>85.641083548615526</v>
      </c>
      <c r="F191" s="278">
        <f>IF(F$25=0,0,F$25/NMM!F$9*1000)</f>
        <v>92.550661781852867</v>
      </c>
      <c r="G191" s="278">
        <f>IF(G$25=0,0,G$25/NMM!G$9*1000)</f>
        <v>100.73849279103452</v>
      </c>
      <c r="H191" s="278">
        <f>IF(H$25=0,0,H$25/NMM!H$9*1000)</f>
        <v>102.89455434444261</v>
      </c>
      <c r="I191" s="278">
        <f>IF(I$25=0,0,I$25/NMM!I$9*1000)</f>
        <v>97.958540708374642</v>
      </c>
      <c r="J191" s="278">
        <f>IF(J$25=0,0,J$25/NMM!J$9*1000)</f>
        <v>101.15841559949615</v>
      </c>
      <c r="K191" s="278">
        <f>IF(K$25=0,0,K$25/NMM!K$9*1000)</f>
        <v>99.132636909144566</v>
      </c>
      <c r="L191" s="278">
        <f>IF(L$25=0,0,L$25/NMM!L$9*1000)</f>
        <v>93.049231857377521</v>
      </c>
      <c r="M191" s="278">
        <f>IF(M$25=0,0,M$25/NMM!M$9*1000)</f>
        <v>90.996220145284454</v>
      </c>
      <c r="N191" s="278">
        <f>IF(N$25=0,0,N$25/NMM!N$9*1000)</f>
        <v>95.886139861684825</v>
      </c>
      <c r="O191" s="278">
        <f>IF(O$25=0,0,O$25/NMM!O$9*1000)</f>
        <v>106.33560828408046</v>
      </c>
      <c r="P191" s="278">
        <f>IF(P$25=0,0,P$25/NMM!P$9*1000)</f>
        <v>93.728172361473653</v>
      </c>
      <c r="Q191" s="278">
        <f>IF(Q$25=0,0,Q$25/NMM!Q$9*1000)</f>
        <v>100.43288165289522</v>
      </c>
      <c r="R191" s="278">
        <f>IF(R$25=0,0,R$25/NMM!R$9*1000)</f>
        <v>106.9980748425328</v>
      </c>
      <c r="S191" s="278">
        <f>IF(S$25=0,0,S$25/NMM!S$9*1000)</f>
        <v>107.53273547037749</v>
      </c>
      <c r="T191" s="278">
        <f>IF(T$25=0,0,T$25/NMM!T$9*1000)</f>
        <v>101.34552773251802</v>
      </c>
      <c r="U191" s="278">
        <f>IF(U$25=0,0,U$25/NMM!U$9*1000)</f>
        <v>100.88311743622081</v>
      </c>
      <c r="V191" s="278">
        <f>IF(V$25=0,0,V$25/NMM!V$9*1000)</f>
        <v>88.694211214482664</v>
      </c>
      <c r="W191" s="278">
        <f>IF(W$25=0,0,W$25/NMM!W$9*1000)</f>
        <v>96.539762996040437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5.4638437290819875</v>
      </c>
      <c r="C192" s="279">
        <f>IF(C$33=0,0,C$33/NMM!C$9*1000)</f>
        <v>5.066769420436386</v>
      </c>
      <c r="D192" s="279">
        <f>IF(D$33=0,0,D$33/NMM!D$9*1000)</f>
        <v>5.0151986436518667</v>
      </c>
      <c r="E192" s="279">
        <f>IF(E$33=0,0,E$33/NMM!E$9*1000)</f>
        <v>4.4858462560722048</v>
      </c>
      <c r="F192" s="279">
        <f>IF(F$33=0,0,F$33/NMM!F$9*1000)</f>
        <v>4.8477672449748148</v>
      </c>
      <c r="G192" s="279">
        <f>IF(G$33=0,0,G$33/NMM!G$9*1000)</f>
        <v>5.2766426112823801</v>
      </c>
      <c r="H192" s="279">
        <f>IF(H$33=0,0,H$33/NMM!H$9*1000)</f>
        <v>5.389576267028648</v>
      </c>
      <c r="I192" s="279">
        <f>IF(I$33=0,0,I$33/NMM!I$9*1000)</f>
        <v>5.1310298151180103</v>
      </c>
      <c r="J192" s="279">
        <f>IF(J$33=0,0,J$33/NMM!J$9*1000)</f>
        <v>5.2986380027478281</v>
      </c>
      <c r="K192" s="279">
        <f>IF(K$33=0,0,K$33/NMM!K$9*1000)</f>
        <v>5.1925285121014797</v>
      </c>
      <c r="L192" s="279">
        <f>IF(L$33=0,0,L$33/NMM!L$9*1000)</f>
        <v>4.873882149340921</v>
      </c>
      <c r="M192" s="279">
        <f>IF(M$33=0,0,M$33/NMM!M$9*1000)</f>
        <v>4.7663462037320903</v>
      </c>
      <c r="N192" s="279">
        <f>IF(N$33=0,0,N$33/NMM!N$9*1000)</f>
        <v>5.0224782742687299</v>
      </c>
      <c r="O192" s="279">
        <f>IF(O$33=0,0,O$33/NMM!O$9*1000)</f>
        <v>5.5698173183145627</v>
      </c>
      <c r="P192" s="279">
        <f>IF(P$33=0,0,P$33/NMM!P$9*1000)</f>
        <v>4.9094447857789163</v>
      </c>
      <c r="Q192" s="279">
        <f>IF(Q$33=0,0,Q$33/NMM!Q$9*1000)</f>
        <v>5.2606348201261879</v>
      </c>
      <c r="R192" s="279">
        <f>IF(R$33=0,0,R$33/NMM!R$9*1000)</f>
        <v>5.6045170559623188</v>
      </c>
      <c r="S192" s="279">
        <f>IF(S$33=0,0,S$33/NMM!S$9*1000)</f>
        <v>5.6325223692571269</v>
      </c>
      <c r="T192" s="279">
        <f>IF(T$33=0,0,T$33/NMM!T$9*1000)</f>
        <v>5.308438862645934</v>
      </c>
      <c r="U192" s="279">
        <f>IF(U$33=0,0,U$33/NMM!U$9*1000)</f>
        <v>5.2842179932866982</v>
      </c>
      <c r="V192" s="279">
        <f>IF(V$33=0,0,V$33/NMM!V$9*1000)</f>
        <v>2.9906766584278608</v>
      </c>
      <c r="W192" s="279">
        <f>IF(W$33=0,0,W$33/NMM!W$9*1000)</f>
        <v>3.235957490230962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165.23274335622858</v>
      </c>
      <c r="C194" s="322">
        <f t="shared" si="56"/>
        <v>143.56782437556328</v>
      </c>
      <c r="D194" s="322">
        <f t="shared" si="56"/>
        <v>140.7524170582536</v>
      </c>
      <c r="E194" s="322">
        <f t="shared" si="56"/>
        <v>124.52737312330399</v>
      </c>
      <c r="F194" s="322">
        <f t="shared" si="56"/>
        <v>137.41605863509147</v>
      </c>
      <c r="G194" s="322">
        <f t="shared" si="56"/>
        <v>146.9964210036614</v>
      </c>
      <c r="H194" s="322">
        <f t="shared" si="56"/>
        <v>153.68656296305582</v>
      </c>
      <c r="I194" s="322">
        <f t="shared" si="56"/>
        <v>145.06721486579607</v>
      </c>
      <c r="J194" s="322">
        <f t="shared" si="56"/>
        <v>151.85094574135951</v>
      </c>
      <c r="K194" s="322">
        <f t="shared" si="56"/>
        <v>148.80180325410933</v>
      </c>
      <c r="L194" s="322">
        <f t="shared" si="56"/>
        <v>135.15048831037433</v>
      </c>
      <c r="M194" s="322">
        <f t="shared" si="56"/>
        <v>126.46836471004848</v>
      </c>
      <c r="N194" s="322">
        <f t="shared" si="56"/>
        <v>132.91057401753039</v>
      </c>
      <c r="O194" s="322">
        <f t="shared" si="56"/>
        <v>142.79253970536442</v>
      </c>
      <c r="P194" s="322">
        <f t="shared" si="56"/>
        <v>130.39893143997006</v>
      </c>
      <c r="Q194" s="322">
        <f t="shared" si="56"/>
        <v>142.33560379944694</v>
      </c>
      <c r="R194" s="322">
        <f t="shared" si="56"/>
        <v>135.5181933815708</v>
      </c>
      <c r="S194" s="322">
        <f t="shared" si="56"/>
        <v>135.61277054264582</v>
      </c>
      <c r="T194" s="322">
        <f t="shared" si="56"/>
        <v>142.82772296498135</v>
      </c>
      <c r="U194" s="322">
        <f t="shared" si="56"/>
        <v>141.38653199816918</v>
      </c>
      <c r="V194" s="322">
        <f t="shared" si="56"/>
        <v>114.16760191587727</v>
      </c>
      <c r="W194" s="322">
        <f t="shared" si="56"/>
        <v>118.12170886353684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0.41734448549010394</v>
      </c>
      <c r="C199" s="277">
        <f>IF(C$53=0,0,C$53/NMM!C$10*1000)</f>
        <v>0.30143776979110892</v>
      </c>
      <c r="D199" s="277">
        <f>IF(D$53=0,0,D$53/NMM!D$10*1000)</f>
        <v>0.3761956186236427</v>
      </c>
      <c r="E199" s="277">
        <f>IF(E$53=0,0,E$53/NMM!E$10*1000)</f>
        <v>0.31286502546099404</v>
      </c>
      <c r="F199" s="277">
        <f>IF(F$53=0,0,F$53/NMM!F$10*1000)</f>
        <v>0.30764513953234573</v>
      </c>
      <c r="G199" s="277">
        <f>IF(G$53=0,0,G$53/NMM!G$10*1000)</f>
        <v>0.22778881988937905</v>
      </c>
      <c r="H199" s="277">
        <f>IF(H$53=0,0,H$53/NMM!H$10*1000)</f>
        <v>0.25374325434743367</v>
      </c>
      <c r="I199" s="277">
        <f>IF(I$53=0,0,I$53/NMM!I$10*1000)</f>
        <v>0.23347523710242871</v>
      </c>
      <c r="J199" s="277">
        <f>IF(J$53=0,0,J$53/NMM!J$10*1000)</f>
        <v>0.19530102750682049</v>
      </c>
      <c r="K199" s="277">
        <f>IF(K$53=0,0,K$53/NMM!K$10*1000)</f>
        <v>0.31459757881534983</v>
      </c>
      <c r="L199" s="277">
        <f>IF(L$53=0,0,L$53/NMM!L$10*1000)</f>
        <v>0.33324579295999374</v>
      </c>
      <c r="M199" s="277">
        <f>IF(M$53=0,0,M$53/NMM!M$10*1000)</f>
        <v>0.35937998471645788</v>
      </c>
      <c r="N199" s="277">
        <f>IF(N$53=0,0,N$53/NMM!N$10*1000)</f>
        <v>0.35884334157686726</v>
      </c>
      <c r="O199" s="277">
        <f>IF(O$53=0,0,O$53/NMM!O$10*1000)</f>
        <v>0.22510190641384281</v>
      </c>
      <c r="P199" s="277">
        <f>IF(P$53=0,0,P$53/NMM!P$10*1000)</f>
        <v>0.18761700006938334</v>
      </c>
      <c r="Q199" s="277">
        <f>IF(Q$53=0,0,Q$53/NMM!Q$10*1000)</f>
        <v>0.24581146531235307</v>
      </c>
      <c r="R199" s="277">
        <f>IF(R$53=0,0,R$53/NMM!R$10*1000)</f>
        <v>0.18768532196663273</v>
      </c>
      <c r="S199" s="277">
        <f>IF(S$53=0,0,S$53/NMM!S$10*1000)</f>
        <v>0.16710410033152284</v>
      </c>
      <c r="T199" s="277">
        <f>IF(T$53=0,0,T$53/NMM!T$10*1000)</f>
        <v>0.23225066516478571</v>
      </c>
      <c r="U199" s="277">
        <f>IF(U$53=0,0,U$53/NMM!U$10*1000)</f>
        <v>0.22493217853563605</v>
      </c>
      <c r="V199" s="277">
        <f>IF(V$53=0,0,V$53/NMM!V$10*1000)</f>
        <v>0.20745283891641378</v>
      </c>
      <c r="W199" s="277">
        <f>IF(W$53=0,0,W$53/NMM!W$10*1000)</f>
        <v>0.17884131228712252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30.500785110738072</v>
      </c>
      <c r="C201" s="278">
        <f>IF(C$60=0,0,C$60/NMM!C$10*1000)</f>
        <v>26.615050516966235</v>
      </c>
      <c r="D201" s="278">
        <f>IF(D$60=0,0,D$60/NMM!D$10*1000)</f>
        <v>25.980756719537666</v>
      </c>
      <c r="E201" s="278">
        <f>IF(E$60=0,0,E$60/NMM!E$10*1000)</f>
        <v>22.867745165403115</v>
      </c>
      <c r="F201" s="278">
        <f>IF(F$60=0,0,F$60/NMM!F$10*1000)</f>
        <v>25.241498017119383</v>
      </c>
      <c r="G201" s="278">
        <f>IF(G$60=0,0,G$60/NMM!G$10*1000)</f>
        <v>26.62700770404215</v>
      </c>
      <c r="H201" s="278">
        <f>IF(H$60=0,0,H$60/NMM!H$10*1000)</f>
        <v>27.811984611528949</v>
      </c>
      <c r="I201" s="278">
        <f>IF(I$60=0,0,I$60/NMM!I$10*1000)</f>
        <v>26.296896199930003</v>
      </c>
      <c r="J201" s="278">
        <f>IF(J$60=0,0,J$60/NMM!J$10*1000)</f>
        <v>27.55326210926922</v>
      </c>
      <c r="K201" s="278">
        <f>IF(K$60=0,0,K$60/NMM!K$10*1000)</f>
        <v>26.57121998503899</v>
      </c>
      <c r="L201" s="278">
        <f>IF(L$60=0,0,L$60/NMM!L$10*1000)</f>
        <v>24.3127194367333</v>
      </c>
      <c r="M201" s="278">
        <f>IF(M$60=0,0,M$60/NMM!M$10*1000)</f>
        <v>22.771563771944795</v>
      </c>
      <c r="N201" s="278">
        <f>IF(N$60=0,0,N$60/NMM!N$10*1000)</f>
        <v>23.956447565019523</v>
      </c>
      <c r="O201" s="278">
        <f>IF(O$60=0,0,O$60/NMM!O$10*1000)</f>
        <v>25.867963456637725</v>
      </c>
      <c r="P201" s="278">
        <f>IF(P$60=0,0,P$60/NMM!P$10*1000)</f>
        <v>23.611096039350347</v>
      </c>
      <c r="Q201" s="278">
        <f>IF(Q$60=0,0,Q$60/NMM!Q$10*1000)</f>
        <v>25.864728550656469</v>
      </c>
      <c r="R201" s="278">
        <f>IF(R$60=0,0,R$60/NMM!R$10*1000)</f>
        <v>24.523830766067263</v>
      </c>
      <c r="S201" s="278">
        <f>IF(S$60=0,0,S$60/NMM!S$10*1000)</f>
        <v>24.553980807645853</v>
      </c>
      <c r="T201" s="278">
        <f>IF(T$60=0,0,T$60/NMM!T$10*1000)</f>
        <v>25.791354963567947</v>
      </c>
      <c r="U201" s="278">
        <f>IF(U$60=0,0,U$60/NMM!U$10*1000)</f>
        <v>25.41884979398564</v>
      </c>
      <c r="V201" s="278">
        <f>IF(V$60=0,0,V$60/NMM!V$10*1000)</f>
        <v>21.24821320246361</v>
      </c>
      <c r="W201" s="278">
        <f>IF(W$60=0,0,W$60/NMM!W$10*1000)</f>
        <v>20.237674614607783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120.70808685466214</v>
      </c>
      <c r="C202" s="278">
        <f>IF(C$79=0,0,C$79/NMM!C$10*1000)</f>
        <v>104.76589444687197</v>
      </c>
      <c r="D202" s="278">
        <f>IF(D$79=0,0,D$79/NMM!D$10*1000)</f>
        <v>102.80501544415927</v>
      </c>
      <c r="E202" s="278">
        <f>IF(E$79=0,0,E$79/NMM!E$10*1000)</f>
        <v>91.159816543172965</v>
      </c>
      <c r="F202" s="278">
        <f>IF(F$79=0,0,F$79/NMM!F$10*1000)</f>
        <v>100.62252801367984</v>
      </c>
      <c r="G202" s="278">
        <f>IF(G$79=0,0,G$79/NMM!G$10*1000)</f>
        <v>108.32781974300231</v>
      </c>
      <c r="H202" s="278">
        <f>IF(H$79=0,0,H$79/NMM!H$10*1000)</f>
        <v>113.28425107372888</v>
      </c>
      <c r="I202" s="278">
        <f>IF(I$79=0,0,I$79/NMM!I$10*1000)</f>
        <v>106.86691985153797</v>
      </c>
      <c r="J202" s="278">
        <f>IF(J$79=0,0,J$79/NMM!J$10*1000)</f>
        <v>111.87272676017409</v>
      </c>
      <c r="K202" s="278">
        <f>IF(K$79=0,0,K$79/NMM!K$10*1000)</f>
        <v>110.17229800837244</v>
      </c>
      <c r="L202" s="278">
        <f>IF(L$79=0,0,L$79/NMM!L$10*1000)</f>
        <v>99.735540913800207</v>
      </c>
      <c r="M202" s="278">
        <f>IF(M$79=0,0,M$79/NMM!M$10*1000)</f>
        <v>93.247437290624944</v>
      </c>
      <c r="N202" s="278">
        <f>IF(N$79=0,0,N$79/NMM!N$10*1000)</f>
        <v>97.97761473162349</v>
      </c>
      <c r="O202" s="278">
        <f>IF(O$79=0,0,O$79/NMM!O$10*1000)</f>
        <v>105.22205252497368</v>
      </c>
      <c r="P202" s="278">
        <f>IF(P$79=0,0,P$79/NMM!P$10*1000)</f>
        <v>96.12599376583978</v>
      </c>
      <c r="Q202" s="278">
        <f>IF(Q$79=0,0,Q$79/NMM!Q$10*1000)</f>
        <v>104.73878164487326</v>
      </c>
      <c r="R202" s="278">
        <f>IF(R$79=0,0,R$79/NMM!R$10*1000)</f>
        <v>99.929467201366492</v>
      </c>
      <c r="S202" s="278">
        <f>IF(S$79=0,0,S$79/NMM!S$10*1000)</f>
        <v>99.9999560647409</v>
      </c>
      <c r="T202" s="278">
        <f>IF(T$79=0,0,T$79/NMM!T$10*1000)</f>
        <v>105.37076757085798</v>
      </c>
      <c r="U202" s="278">
        <f>IF(U$79=0,0,U$79/NMM!U$10*1000)</f>
        <v>104.48854087739609</v>
      </c>
      <c r="V202" s="278">
        <f>IF(V$79=0,0,V$79/NMM!V$10*1000)</f>
        <v>82.555284031715544</v>
      </c>
      <c r="W202" s="278">
        <f>IF(W$79=0,0,W$79/NMM!W$10*1000)</f>
        <v>88.158572807200443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13.60652690533826</v>
      </c>
      <c r="C203" s="279">
        <f>IF(C$89=0,0,C$89/NMM!C$10*1000)</f>
        <v>11.885441641933964</v>
      </c>
      <c r="D203" s="279">
        <f>IF(D$89=0,0,D$89/NMM!D$10*1000)</f>
        <v>11.590449275933016</v>
      </c>
      <c r="E203" s="279">
        <f>IF(E$89=0,0,E$89/NMM!E$10*1000)</f>
        <v>10.186946389266927</v>
      </c>
      <c r="F203" s="279">
        <f>IF(F$89=0,0,F$89/NMM!F$10*1000)</f>
        <v>11.244387464759898</v>
      </c>
      <c r="G203" s="279">
        <f>IF(G$89=0,0,G$89/NMM!G$10*1000)</f>
        <v>11.81380473672756</v>
      </c>
      <c r="H203" s="279">
        <f>IF(H$89=0,0,H$89/NMM!H$10*1000)</f>
        <v>12.33658402345058</v>
      </c>
      <c r="I203" s="279">
        <f>IF(I$89=0,0,I$89/NMM!I$10*1000)</f>
        <v>11.669923577225656</v>
      </c>
      <c r="J203" s="279">
        <f>IF(J$89=0,0,J$89/NMM!J$10*1000)</f>
        <v>12.229655844409407</v>
      </c>
      <c r="K203" s="279">
        <f>IF(K$89=0,0,K$89/NMM!K$10*1000)</f>
        <v>11.743687681882552</v>
      </c>
      <c r="L203" s="279">
        <f>IF(L$89=0,0,L$89/NMM!L$10*1000)</f>
        <v>10.76898216688082</v>
      </c>
      <c r="M203" s="279">
        <f>IF(M$89=0,0,M$89/NMM!M$10*1000)</f>
        <v>10.089983662762277</v>
      </c>
      <c r="N203" s="279">
        <f>IF(N$89=0,0,N$89/NMM!N$10*1000)</f>
        <v>10.617668379310507</v>
      </c>
      <c r="O203" s="279">
        <f>IF(O$89=0,0,O$89/NMM!O$10*1000)</f>
        <v>11.477421817339172</v>
      </c>
      <c r="P203" s="279">
        <f>IF(P$89=0,0,P$89/NMM!P$10*1000)</f>
        <v>10.474224634710531</v>
      </c>
      <c r="Q203" s="279">
        <f>IF(Q$89=0,0,Q$89/NMM!Q$10*1000)</f>
        <v>11.486282138604885</v>
      </c>
      <c r="R203" s="279">
        <f>IF(R$89=0,0,R$89/NMM!R$10*1000)</f>
        <v>10.877210092170403</v>
      </c>
      <c r="S203" s="279">
        <f>IF(S$89=0,0,S$89/NMM!S$10*1000)</f>
        <v>10.891729569927545</v>
      </c>
      <c r="T203" s="279">
        <f>IF(T$89=0,0,T$89/NMM!T$10*1000)</f>
        <v>11.433349765390638</v>
      </c>
      <c r="U203" s="279">
        <f>IF(U$89=0,0,U$89/NMM!U$10*1000)</f>
        <v>11.254209148251816</v>
      </c>
      <c r="V203" s="279">
        <f>IF(V$89=0,0,V$89/NMM!V$10*1000)</f>
        <v>10.156651842781692</v>
      </c>
      <c r="W203" s="279">
        <f>IF(W$89=0,0,W$89/NMM!W$10*1000)</f>
        <v>9.546620129441493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506.7392701524069</v>
      </c>
      <c r="C205" s="322">
        <f t="shared" si="57"/>
        <v>432.60315162299207</v>
      </c>
      <c r="D205" s="322">
        <f t="shared" si="57"/>
        <v>438.72216107036604</v>
      </c>
      <c r="E205" s="322">
        <f t="shared" si="57"/>
        <v>371.24951973253155</v>
      </c>
      <c r="F205" s="322">
        <f t="shared" si="57"/>
        <v>400.03787906890676</v>
      </c>
      <c r="G205" s="322">
        <f t="shared" si="57"/>
        <v>429.67475161868271</v>
      </c>
      <c r="H205" s="322">
        <f t="shared" si="57"/>
        <v>464.91922484284009</v>
      </c>
      <c r="I205" s="322">
        <f t="shared" si="57"/>
        <v>425.25188577868016</v>
      </c>
      <c r="J205" s="322">
        <f t="shared" si="57"/>
        <v>423.30444472855578</v>
      </c>
      <c r="K205" s="322">
        <f t="shared" si="57"/>
        <v>430.72425245667569</v>
      </c>
      <c r="L205" s="322">
        <f t="shared" si="57"/>
        <v>408.50019229566709</v>
      </c>
      <c r="M205" s="322">
        <f t="shared" si="57"/>
        <v>400.63277262145658</v>
      </c>
      <c r="N205" s="322">
        <f t="shared" si="57"/>
        <v>411.11527304725826</v>
      </c>
      <c r="O205" s="322">
        <f t="shared" si="57"/>
        <v>410.29335687617885</v>
      </c>
      <c r="P205" s="322">
        <f t="shared" si="57"/>
        <v>374.02432465403291</v>
      </c>
      <c r="Q205" s="322">
        <f t="shared" si="57"/>
        <v>411.30390867991116</v>
      </c>
      <c r="R205" s="322">
        <f t="shared" si="57"/>
        <v>388.72690425416425</v>
      </c>
      <c r="S205" s="322">
        <f t="shared" si="57"/>
        <v>377.82691142926831</v>
      </c>
      <c r="T205" s="322">
        <f t="shared" si="57"/>
        <v>388.62089297702784</v>
      </c>
      <c r="U205" s="322">
        <f t="shared" si="57"/>
        <v>371.35776766772676</v>
      </c>
      <c r="V205" s="322">
        <f t="shared" si="57"/>
        <v>379.43891250755325</v>
      </c>
      <c r="W205" s="322">
        <f t="shared" si="57"/>
        <v>334.93706504462796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1.4339797226647066</v>
      </c>
      <c r="C210" s="277">
        <f>IF(C$104=0,0,C$104/NMM!C$11*1000)</f>
        <v>1.0127352038340551</v>
      </c>
      <c r="D210" s="277">
        <f>IF(D$104=0,0,D$104/NMM!D$11*1000)</f>
        <v>1.3135377952935168</v>
      </c>
      <c r="E210" s="277">
        <f>IF(E$104=0,0,E$104/NMM!E$11*1000)</f>
        <v>1.0519336533846912</v>
      </c>
      <c r="F210" s="277">
        <f>IF(F$104=0,0,F$104/NMM!F$11*1000)</f>
        <v>1.0100879036298074</v>
      </c>
      <c r="G210" s="277">
        <f>IF(G$104=0,0,G$104/NMM!G$11*1000)</f>
        <v>0.76515628295598515</v>
      </c>
      <c r="H210" s="277">
        <f>IF(H$104=0,0,H$104/NMM!H$11*1000)</f>
        <v>0.88306602888787422</v>
      </c>
      <c r="I210" s="277">
        <f>IF(I$104=0,0,I$104/NMM!I$11*1000)</f>
        <v>0.78570167776455613</v>
      </c>
      <c r="J210" s="277">
        <f>IF(J$104=0,0,J$104/NMM!J$11*1000)</f>
        <v>0.62451617076797716</v>
      </c>
      <c r="K210" s="277">
        <f>IF(K$104=0,0,K$104/NMM!K$11*1000)</f>
        <v>1.0649198025171958</v>
      </c>
      <c r="L210" s="277">
        <f>IF(L$104=0,0,L$104/NMM!L$11*1000)</f>
        <v>1.1662251821845679</v>
      </c>
      <c r="M210" s="277">
        <f>IF(M$104=0,0,M$104/NMM!M$11*1000)</f>
        <v>1.3158999014848234</v>
      </c>
      <c r="N210" s="277">
        <f>IF(N$104=0,0,N$104/NMM!N$11*1000)</f>
        <v>1.2815195303629907</v>
      </c>
      <c r="O210" s="277">
        <f>IF(O$104=0,0,O$104/NMM!O$11*1000)</f>
        <v>0.7431624140969133</v>
      </c>
      <c r="P210" s="277">
        <f>IF(P$104=0,0,P$104/NMM!P$11*1000)</f>
        <v>0.6188320183800603</v>
      </c>
      <c r="Q210" s="277">
        <f>IF(Q$104=0,0,Q$104/NMM!Q$11*1000)</f>
        <v>0.8127710228907602</v>
      </c>
      <c r="R210" s="277">
        <f>IF(R$104=0,0,R$104/NMM!R$11*1000)</f>
        <v>0.61959283571803936</v>
      </c>
      <c r="S210" s="277">
        <f>IF(S$104=0,0,S$104/NMM!S$11*1000)</f>
        <v>0.53556091661190219</v>
      </c>
      <c r="T210" s="277">
        <f>IF(T$104=0,0,T$104/NMM!T$11*1000)</f>
        <v>0.72901411041217701</v>
      </c>
      <c r="U210" s="277">
        <f>IF(U$104=0,0,U$104/NMM!U$11*1000)</f>
        <v>0.68543857975650369</v>
      </c>
      <c r="V210" s="277">
        <f>IF(V$104=0,0,V$104/NMM!V$11*1000)</f>
        <v>0.71570245796554</v>
      </c>
      <c r="W210" s="277">
        <f>IF(W$104=0,0,W$104/NMM!W$11*1000)</f>
        <v>0.57952356418283202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466.30991151845376</v>
      </c>
      <c r="C211" s="278">
        <f>IF(C$110=0,0,C$110/NMM!C$11*1000)</f>
        <v>398.28375578943746</v>
      </c>
      <c r="D211" s="278">
        <f>IF(D$110=0,0,D$110/NMM!D$11*1000)</f>
        <v>403.65296045751086</v>
      </c>
      <c r="E211" s="278">
        <f>IF(E$110=0,0,E$110/NMM!E$11*1000)</f>
        <v>341.62872797571521</v>
      </c>
      <c r="F211" s="278">
        <f>IF(F$110=0,0,F$110/NMM!F$11*1000)</f>
        <v>368.23405081201236</v>
      </c>
      <c r="G211" s="278">
        <f>IF(G$110=0,0,G$110/NMM!G$11*1000)</f>
        <v>395.80981881334031</v>
      </c>
      <c r="H211" s="278">
        <f>IF(H$110=0,0,H$110/NMM!H$11*1000)</f>
        <v>428.22559798230219</v>
      </c>
      <c r="I211" s="278">
        <f>IF(I$110=0,0,I$110/NMM!I$11*1000)</f>
        <v>391.70931415014411</v>
      </c>
      <c r="J211" s="278">
        <f>IF(J$110=0,0,J$110/NMM!J$11*1000)</f>
        <v>390.06090737499062</v>
      </c>
      <c r="K211" s="278">
        <f>IF(K$110=0,0,K$110/NMM!K$11*1000)</f>
        <v>396.50169746421034</v>
      </c>
      <c r="L211" s="278">
        <f>IF(L$110=0,0,L$110/NMM!L$11*1000)</f>
        <v>375.89922322326976</v>
      </c>
      <c r="M211" s="278">
        <f>IF(M$110=0,0,M$110/NMM!M$11*1000)</f>
        <v>368.50082338840218</v>
      </c>
      <c r="N211" s="278">
        <f>IF(N$110=0,0,N$110/NMM!N$11*1000)</f>
        <v>378.20609631299948</v>
      </c>
      <c r="O211" s="278">
        <f>IF(O$110=0,0,O$110/NMM!O$11*1000)</f>
        <v>377.94442005457796</v>
      </c>
      <c r="P211" s="278">
        <f>IF(P$110=0,0,P$110/NMM!P$11*1000)</f>
        <v>344.58907422748626</v>
      </c>
      <c r="Q211" s="278">
        <f>IF(Q$110=0,0,Q$110/NMM!Q$11*1000)</f>
        <v>378.81274885755261</v>
      </c>
      <c r="R211" s="278">
        <f>IF(R$110=0,0,R$110/NMM!R$11*1000)</f>
        <v>358.15632544295306</v>
      </c>
      <c r="S211" s="278">
        <f>IF(S$110=0,0,S$110/NMM!S$11*1000)</f>
        <v>348.17505299540647</v>
      </c>
      <c r="T211" s="278">
        <f>IF(T$110=0,0,T$110/NMM!T$11*1000)</f>
        <v>357.95751823454867</v>
      </c>
      <c r="U211" s="278">
        <f>IF(U$110=0,0,U$110/NMM!U$11*1000)</f>
        <v>342.06683415554591</v>
      </c>
      <c r="V211" s="278">
        <f>IF(V$110=0,0,V$110/NMM!V$11*1000)</f>
        <v>349.49641318422505</v>
      </c>
      <c r="W211" s="278">
        <f>IF(W$110=0,0,W$110/NMM!W$11*1000)</f>
        <v>308.55452839346924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38.995378911288405</v>
      </c>
      <c r="C213" s="278">
        <f>IF(C$119=0,0,C$119/NMM!C$11*1000)</f>
        <v>33.306660629720575</v>
      </c>
      <c r="D213" s="278">
        <f>IF(D$119=0,0,D$119/NMM!D$11*1000)</f>
        <v>33.755662817561671</v>
      </c>
      <c r="E213" s="278">
        <f>IF(E$119=0,0,E$119/NMM!E$11*1000)</f>
        <v>28.568858103431644</v>
      </c>
      <c r="F213" s="278">
        <f>IF(F$119=0,0,F$119/NMM!F$11*1000)</f>
        <v>30.793740353264578</v>
      </c>
      <c r="G213" s="278">
        <f>IF(G$119=0,0,G$119/NMM!G$11*1000)</f>
        <v>33.099776522386399</v>
      </c>
      <c r="H213" s="278">
        <f>IF(H$119=0,0,H$119/NMM!H$11*1000)</f>
        <v>35.810560831650022</v>
      </c>
      <c r="I213" s="278">
        <f>IF(I$119=0,0,I$119/NMM!I$11*1000)</f>
        <v>32.75686995077151</v>
      </c>
      <c r="J213" s="278">
        <f>IF(J$119=0,0,J$119/NMM!J$11*1000)</f>
        <v>32.619021182797169</v>
      </c>
      <c r="K213" s="278">
        <f>IF(K$119=0,0,K$119/NMM!K$11*1000)</f>
        <v>33.157635189948188</v>
      </c>
      <c r="L213" s="278">
        <f>IF(L$119=0,0,L$119/NMM!L$11*1000)</f>
        <v>31.434743890212765</v>
      </c>
      <c r="M213" s="278">
        <f>IF(M$119=0,0,M$119/NMM!M$11*1000)</f>
        <v>30.816049331569545</v>
      </c>
      <c r="N213" s="278">
        <f>IF(N$119=0,0,N$119/NMM!N$11*1000)</f>
        <v>31.627657203895801</v>
      </c>
      <c r="O213" s="278">
        <f>IF(O$119=0,0,O$119/NMM!O$11*1000)</f>
        <v>31.605774407504001</v>
      </c>
      <c r="P213" s="278">
        <f>IF(P$119=0,0,P$119/NMM!P$11*1000)</f>
        <v>28.816418408166598</v>
      </c>
      <c r="Q213" s="278">
        <f>IF(Q$119=0,0,Q$119/NMM!Q$11*1000)</f>
        <v>31.678388799467786</v>
      </c>
      <c r="R213" s="278">
        <f>IF(R$119=0,0,R$119/NMM!R$11*1000)</f>
        <v>29.950985975493179</v>
      </c>
      <c r="S213" s="278">
        <f>IF(S$119=0,0,S$119/NMM!S$11*1000)</f>
        <v>29.116297517249933</v>
      </c>
      <c r="T213" s="278">
        <f>IF(T$119=0,0,T$119/NMM!T$11*1000)</f>
        <v>29.934360632067001</v>
      </c>
      <c r="U213" s="278">
        <f>IF(U$119=0,0,U$119/NMM!U$11*1000)</f>
        <v>28.605494932424307</v>
      </c>
      <c r="V213" s="278">
        <f>IF(V$119=0,0,V$119/NMM!V$11*1000)</f>
        <v>29.226796865362626</v>
      </c>
      <c r="W213" s="278">
        <f>IF(W$119=0,0,W$119/NMM!W$11*1000)</f>
        <v>25.803013086975902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SE: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8148.250651537166</v>
      </c>
      <c r="C3" s="205">
        <f t="shared" si="0"/>
        <v>8196.7799201144044</v>
      </c>
      <c r="D3" s="205">
        <f t="shared" si="0"/>
        <v>7474.8810153358017</v>
      </c>
      <c r="E3" s="205">
        <f t="shared" si="0"/>
        <v>7028.3790623491896</v>
      </c>
      <c r="F3" s="205">
        <f t="shared" si="0"/>
        <v>6544.3698031662525</v>
      </c>
      <c r="G3" s="205">
        <f t="shared" si="0"/>
        <v>6110.8666959964812</v>
      </c>
      <c r="H3" s="205">
        <f t="shared" si="0"/>
        <v>6125.4861774227375</v>
      </c>
      <c r="I3" s="205">
        <f t="shared" si="0"/>
        <v>5986.7632085077494</v>
      </c>
      <c r="J3" s="205">
        <f t="shared" si="0"/>
        <v>5196.0862574266448</v>
      </c>
      <c r="K3" s="205">
        <f t="shared" si="0"/>
        <v>4950.9870241682547</v>
      </c>
      <c r="L3" s="205">
        <f t="shared" si="0"/>
        <v>5173.0482782791551</v>
      </c>
      <c r="M3" s="205">
        <f t="shared" si="0"/>
        <v>5178.4028889162455</v>
      </c>
      <c r="N3" s="205">
        <f t="shared" si="0"/>
        <v>4915.2442843720637</v>
      </c>
      <c r="O3" s="205">
        <f t="shared" si="0"/>
        <v>4569.8266976215482</v>
      </c>
      <c r="P3" s="205">
        <f t="shared" si="0"/>
        <v>4849.7597947065315</v>
      </c>
      <c r="Q3" s="205">
        <f t="shared" si="0"/>
        <v>4822.8999999999996</v>
      </c>
      <c r="R3" s="205">
        <f t="shared" si="0"/>
        <v>4712.051279495181</v>
      </c>
      <c r="S3" s="205">
        <f t="shared" si="0"/>
        <v>4733.8384139672689</v>
      </c>
      <c r="T3" s="205">
        <f t="shared" si="0"/>
        <v>5357.5752558543827</v>
      </c>
      <c r="U3" s="205">
        <f t="shared" si="0"/>
        <v>4824.3898379143166</v>
      </c>
      <c r="V3" s="205">
        <f t="shared" si="0"/>
        <v>4419.2178411126533</v>
      </c>
      <c r="W3" s="205">
        <f t="shared" si="0"/>
        <v>4911.9284388828091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6502.8021863972872</v>
      </c>
      <c r="C4" s="243">
        <f t="shared" si="1"/>
        <v>6593.7669510330879</v>
      </c>
      <c r="D4" s="243">
        <f t="shared" si="1"/>
        <v>5961.6124224796886</v>
      </c>
      <c r="E4" s="243">
        <f t="shared" si="1"/>
        <v>5609.8967713078382</v>
      </c>
      <c r="F4" s="243">
        <f t="shared" si="1"/>
        <v>5109.9262460656737</v>
      </c>
      <c r="G4" s="243">
        <f t="shared" si="1"/>
        <v>4715.8773379626882</v>
      </c>
      <c r="H4" s="243">
        <f t="shared" si="1"/>
        <v>4773.3889186482529</v>
      </c>
      <c r="I4" s="243">
        <f t="shared" si="1"/>
        <v>4644.6430591695889</v>
      </c>
      <c r="J4" s="243">
        <f t="shared" si="1"/>
        <v>3922.8655164155953</v>
      </c>
      <c r="K4" s="243">
        <f t="shared" si="1"/>
        <v>3882.4180554701429</v>
      </c>
      <c r="L4" s="243">
        <f t="shared" si="1"/>
        <v>4105.1870673793055</v>
      </c>
      <c r="M4" s="243">
        <f t="shared" si="1"/>
        <v>4102.9586770076739</v>
      </c>
      <c r="N4" s="243">
        <f t="shared" si="1"/>
        <v>3860.0062637018477</v>
      </c>
      <c r="O4" s="243">
        <f t="shared" si="1"/>
        <v>3656.0154902848553</v>
      </c>
      <c r="P4" s="243">
        <f t="shared" si="1"/>
        <v>3931.2107739285257</v>
      </c>
      <c r="Q4" s="243">
        <f t="shared" si="1"/>
        <v>3939.3999999999996</v>
      </c>
      <c r="R4" s="243">
        <f t="shared" si="1"/>
        <v>3852.4418569876289</v>
      </c>
      <c r="S4" s="243">
        <f t="shared" si="1"/>
        <v>3899.2622641134244</v>
      </c>
      <c r="T4" s="243">
        <f t="shared" si="1"/>
        <v>4591.5125676500729</v>
      </c>
      <c r="U4" s="243">
        <f t="shared" si="1"/>
        <v>4194.5652400074896</v>
      </c>
      <c r="V4" s="243">
        <f t="shared" si="1"/>
        <v>3840.1465289938205</v>
      </c>
      <c r="W4" s="243">
        <f t="shared" si="1"/>
        <v>4315.4589142123041</v>
      </c>
      <c r="DA4" s="83"/>
    </row>
    <row r="5" spans="1:105" ht="12" customHeight="1" x14ac:dyDescent="0.25">
      <c r="A5" s="99" t="s">
        <v>52</v>
      </c>
      <c r="B5" s="284">
        <v>1140.598547879843</v>
      </c>
      <c r="C5" s="284">
        <v>1131.061669790329</v>
      </c>
      <c r="D5" s="284">
        <v>1036.8337921203499</v>
      </c>
      <c r="E5" s="284">
        <v>977.86263215382439</v>
      </c>
      <c r="F5" s="284">
        <v>876.84465481465611</v>
      </c>
      <c r="G5" s="284">
        <v>796.57618306187499</v>
      </c>
      <c r="H5" s="284">
        <v>806.73065681466267</v>
      </c>
      <c r="I5" s="284">
        <v>834.34481604618713</v>
      </c>
      <c r="J5" s="284">
        <v>675.53507988635249</v>
      </c>
      <c r="K5" s="284">
        <v>413.20259012052401</v>
      </c>
      <c r="L5" s="284">
        <v>1111.100936293456</v>
      </c>
      <c r="M5" s="284">
        <v>811.19846951357192</v>
      </c>
      <c r="N5" s="284">
        <v>487.89615599887969</v>
      </c>
      <c r="O5" s="284">
        <v>626.36721415680324</v>
      </c>
      <c r="P5" s="284">
        <v>870.03746716471039</v>
      </c>
      <c r="Q5" s="284">
        <v>821.02274273031185</v>
      </c>
      <c r="R5" s="284">
        <v>797.47829563490416</v>
      </c>
      <c r="S5" s="284">
        <v>949.66968802997235</v>
      </c>
      <c r="T5" s="284">
        <v>916.03334373127882</v>
      </c>
      <c r="U5" s="284">
        <v>933.66083777787105</v>
      </c>
      <c r="V5" s="284">
        <v>953.24364522407836</v>
      </c>
      <c r="W5" s="284">
        <v>927.87497351210413</v>
      </c>
      <c r="DA5" s="94" t="s">
        <v>1812</v>
      </c>
    </row>
    <row r="6" spans="1:105" ht="12" customHeight="1" x14ac:dyDescent="0.25">
      <c r="A6" s="99" t="s">
        <v>59</v>
      </c>
      <c r="B6" s="284">
        <v>5362.2036385174442</v>
      </c>
      <c r="C6" s="284">
        <v>5462.7052812427592</v>
      </c>
      <c r="D6" s="284">
        <v>4924.7786303593384</v>
      </c>
      <c r="E6" s="284">
        <v>4632.0341391540142</v>
      </c>
      <c r="F6" s="284">
        <v>4233.0815912510179</v>
      </c>
      <c r="G6" s="284">
        <v>3919.3011549008129</v>
      </c>
      <c r="H6" s="284">
        <v>3966.6582618335901</v>
      </c>
      <c r="I6" s="284">
        <v>3810.2982431234018</v>
      </c>
      <c r="J6" s="284">
        <v>3247.3304365292429</v>
      </c>
      <c r="K6" s="284">
        <v>3469.2154653496191</v>
      </c>
      <c r="L6" s="284">
        <v>2994.086131085849</v>
      </c>
      <c r="M6" s="284">
        <v>3291.7602074941019</v>
      </c>
      <c r="N6" s="284">
        <v>3372.110107702968</v>
      </c>
      <c r="O6" s="284">
        <v>3029.6482761280522</v>
      </c>
      <c r="P6" s="284">
        <v>3061.1733067638152</v>
      </c>
      <c r="Q6" s="284">
        <v>3118.377257269688</v>
      </c>
      <c r="R6" s="284">
        <v>3054.9635613527248</v>
      </c>
      <c r="S6" s="284">
        <v>2949.5925760834521</v>
      </c>
      <c r="T6" s="284">
        <v>3675.4792239187941</v>
      </c>
      <c r="U6" s="284">
        <v>3260.9044022296189</v>
      </c>
      <c r="V6" s="284">
        <v>2886.9028837697419</v>
      </c>
      <c r="W6" s="284">
        <v>3387.5839407001999</v>
      </c>
      <c r="DA6" s="94" t="s">
        <v>1813</v>
      </c>
    </row>
    <row r="7" spans="1:105" ht="12" customHeight="1" x14ac:dyDescent="0.25">
      <c r="A7" s="49" t="s">
        <v>60</v>
      </c>
      <c r="B7" s="244">
        <v>1645.4484651398791</v>
      </c>
      <c r="C7" s="244">
        <v>1603.012969081316</v>
      </c>
      <c r="D7" s="244">
        <v>1513.2685928561129</v>
      </c>
      <c r="E7" s="244">
        <v>1418.4822910413509</v>
      </c>
      <c r="F7" s="244">
        <v>1434.443557100579</v>
      </c>
      <c r="G7" s="244">
        <v>1394.989358033793</v>
      </c>
      <c r="H7" s="244">
        <v>1352.0972587744841</v>
      </c>
      <c r="I7" s="244">
        <v>1342.1201493381609</v>
      </c>
      <c r="J7" s="244">
        <v>1273.22074101105</v>
      </c>
      <c r="K7" s="244">
        <v>1068.568968698112</v>
      </c>
      <c r="L7" s="244">
        <v>1067.86121089985</v>
      </c>
      <c r="M7" s="244">
        <v>1075.444211908572</v>
      </c>
      <c r="N7" s="244">
        <v>1055.238020670216</v>
      </c>
      <c r="O7" s="244">
        <v>913.81120733669286</v>
      </c>
      <c r="P7" s="244">
        <v>918.54902077800625</v>
      </c>
      <c r="Q7" s="244">
        <v>883.49999999999955</v>
      </c>
      <c r="R7" s="244">
        <v>859.60942250755215</v>
      </c>
      <c r="S7" s="244">
        <v>834.57614985384453</v>
      </c>
      <c r="T7" s="244">
        <v>766.06268820430978</v>
      </c>
      <c r="U7" s="244">
        <v>629.82459790682697</v>
      </c>
      <c r="V7" s="244">
        <v>579.07131211883325</v>
      </c>
      <c r="W7" s="244">
        <v>596.46952467050505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11517</v>
      </c>
      <c r="C10" s="243">
        <v>11000</v>
      </c>
      <c r="D10" s="243">
        <v>11354</v>
      </c>
      <c r="E10" s="243">
        <v>11737.4</v>
      </c>
      <c r="F10" s="243">
        <v>12106</v>
      </c>
      <c r="G10" s="243">
        <v>12108</v>
      </c>
      <c r="H10" s="243">
        <v>12414</v>
      </c>
      <c r="I10" s="243">
        <v>12588</v>
      </c>
      <c r="J10" s="243">
        <v>12226.48</v>
      </c>
      <c r="K10" s="243">
        <v>11474.08</v>
      </c>
      <c r="L10" s="243">
        <v>11876</v>
      </c>
      <c r="M10" s="243">
        <v>11858</v>
      </c>
      <c r="N10" s="243">
        <v>11862.070018877641</v>
      </c>
      <c r="O10" s="243">
        <v>11418.43796121503</v>
      </c>
      <c r="P10" s="243">
        <v>11531</v>
      </c>
      <c r="Q10" s="243">
        <v>11622</v>
      </c>
      <c r="R10" s="243">
        <v>11569</v>
      </c>
      <c r="S10" s="243">
        <v>12160</v>
      </c>
      <c r="T10" s="243">
        <v>11999</v>
      </c>
      <c r="U10" s="243">
        <v>12079</v>
      </c>
      <c r="V10" s="243">
        <v>12034</v>
      </c>
      <c r="W10" s="243">
        <v>11697</v>
      </c>
      <c r="DA10" s="83" t="s">
        <v>1816</v>
      </c>
    </row>
    <row r="11" spans="1:105" ht="12" customHeight="1" x14ac:dyDescent="0.25">
      <c r="A11" s="107" t="s">
        <v>1817</v>
      </c>
      <c r="B11" s="284">
        <v>10786</v>
      </c>
      <c r="C11" s="284">
        <v>10534</v>
      </c>
      <c r="D11" s="284">
        <v>10724</v>
      </c>
      <c r="E11" s="284">
        <v>11061.2</v>
      </c>
      <c r="F11" s="284">
        <v>11589</v>
      </c>
      <c r="G11" s="284">
        <v>11775</v>
      </c>
      <c r="H11" s="284">
        <v>12066</v>
      </c>
      <c r="I11" s="284">
        <v>11511.1</v>
      </c>
      <c r="J11" s="284">
        <v>11663</v>
      </c>
      <c r="K11" s="284">
        <v>10932</v>
      </c>
      <c r="L11" s="284">
        <v>11397</v>
      </c>
      <c r="M11" s="284">
        <v>11298</v>
      </c>
      <c r="N11" s="284">
        <v>11417</v>
      </c>
      <c r="O11" s="284">
        <v>11774.09</v>
      </c>
      <c r="P11" s="284">
        <v>10419</v>
      </c>
      <c r="Q11" s="284">
        <v>10255</v>
      </c>
      <c r="R11" s="284">
        <v>10102</v>
      </c>
      <c r="S11" s="284">
        <v>10261</v>
      </c>
      <c r="T11" s="284">
        <v>10141</v>
      </c>
      <c r="U11" s="284">
        <v>9616</v>
      </c>
      <c r="V11" s="284">
        <v>9333</v>
      </c>
      <c r="W11" s="284">
        <v>8924</v>
      </c>
      <c r="DA11" s="94" t="s">
        <v>1818</v>
      </c>
    </row>
    <row r="12" spans="1:105" ht="12" customHeight="1" x14ac:dyDescent="0.25">
      <c r="A12" s="49" t="s">
        <v>1819</v>
      </c>
      <c r="B12" s="244">
        <v>321.26455670521381</v>
      </c>
      <c r="C12" s="244">
        <v>316.83713850837051</v>
      </c>
      <c r="D12" s="244">
        <v>297.59541907367941</v>
      </c>
      <c r="E12" s="244">
        <v>280.40997114946578</v>
      </c>
      <c r="F12" s="244">
        <v>285.3663596801922</v>
      </c>
      <c r="G12" s="244">
        <v>277.84977238239651</v>
      </c>
      <c r="H12" s="244">
        <v>272.27502527805598</v>
      </c>
      <c r="I12" s="244">
        <v>268.03852376137257</v>
      </c>
      <c r="J12" s="244">
        <v>265.70705763397132</v>
      </c>
      <c r="K12" s="244">
        <v>214.8993033821292</v>
      </c>
      <c r="L12" s="244">
        <v>199.5163893091264</v>
      </c>
      <c r="M12" s="244">
        <v>198.51336359051831</v>
      </c>
      <c r="N12" s="244">
        <v>187.73443563611019</v>
      </c>
      <c r="O12" s="244">
        <v>163.49214071349991</v>
      </c>
      <c r="P12" s="244">
        <v>210.52498738010999</v>
      </c>
      <c r="Q12" s="244">
        <v>198.68113017154411</v>
      </c>
      <c r="R12" s="244">
        <v>196.81029263370351</v>
      </c>
      <c r="S12" s="244">
        <v>203.6215943491425</v>
      </c>
      <c r="T12" s="244">
        <v>201.06962663975801</v>
      </c>
      <c r="U12" s="244">
        <v>174.95967741935499</v>
      </c>
      <c r="V12" s="244">
        <v>172.3145161290324</v>
      </c>
      <c r="W12" s="244">
        <v>166.29838709677429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12796.66666666667</v>
      </c>
      <c r="C15" s="243">
        <v>12796.66666666667</v>
      </c>
      <c r="D15" s="243">
        <v>12796.66666666667</v>
      </c>
      <c r="E15" s="243">
        <v>12796.66666666667</v>
      </c>
      <c r="F15" s="243">
        <v>12796.66666666667</v>
      </c>
      <c r="G15" s="243">
        <v>12796.66666666667</v>
      </c>
      <c r="H15" s="243">
        <v>14041.10330628428</v>
      </c>
      <c r="I15" s="243">
        <v>14041.10330628428</v>
      </c>
      <c r="J15" s="243">
        <v>14041.10330628428</v>
      </c>
      <c r="K15" s="243">
        <v>12796.66666666667</v>
      </c>
      <c r="L15" s="243">
        <v>12796.66666666667</v>
      </c>
      <c r="M15" s="243">
        <v>12796.66666666667</v>
      </c>
      <c r="N15" s="243">
        <v>12796.66666666667</v>
      </c>
      <c r="O15" s="243">
        <v>12796.66666666667</v>
      </c>
      <c r="P15" s="243">
        <v>12796.66666666667</v>
      </c>
      <c r="Q15" s="243">
        <v>12796.66666666667</v>
      </c>
      <c r="R15" s="243">
        <v>12796.66666666667</v>
      </c>
      <c r="S15" s="243">
        <v>14041.10330628428</v>
      </c>
      <c r="T15" s="243">
        <v>12796.66666666667</v>
      </c>
      <c r="U15" s="243">
        <v>12796.66666666667</v>
      </c>
      <c r="V15" s="243">
        <v>12796.66666666667</v>
      </c>
      <c r="W15" s="243">
        <v>12796.66666666667</v>
      </c>
      <c r="DA15" s="83" t="s">
        <v>1821</v>
      </c>
    </row>
    <row r="16" spans="1:105" ht="12" customHeight="1" x14ac:dyDescent="0.25">
      <c r="A16" s="107" t="s">
        <v>1817</v>
      </c>
      <c r="B16" s="284">
        <v>11353.68421052632</v>
      </c>
      <c r="C16" s="284">
        <v>11353.68421052632</v>
      </c>
      <c r="D16" s="284">
        <v>11353.68421052632</v>
      </c>
      <c r="E16" s="284">
        <v>12247.89357922721</v>
      </c>
      <c r="F16" s="284">
        <v>12247.89357922721</v>
      </c>
      <c r="G16" s="284">
        <v>13142.102947928101</v>
      </c>
      <c r="H16" s="284">
        <v>13142.102947928101</v>
      </c>
      <c r="I16" s="284">
        <v>13142.102947928101</v>
      </c>
      <c r="J16" s="284">
        <v>13142.102947928101</v>
      </c>
      <c r="K16" s="284">
        <v>13142.102947928101</v>
      </c>
      <c r="L16" s="284">
        <v>12247.89357922721</v>
      </c>
      <c r="M16" s="284">
        <v>12247.89357922721</v>
      </c>
      <c r="N16" s="284">
        <v>12247.89357922721</v>
      </c>
      <c r="O16" s="284">
        <v>13142.102947928101</v>
      </c>
      <c r="P16" s="284">
        <v>13142.102947928101</v>
      </c>
      <c r="Q16" s="284">
        <v>12247.89357922721</v>
      </c>
      <c r="R16" s="284">
        <v>12247.89357922721</v>
      </c>
      <c r="S16" s="284">
        <v>11353.68421052632</v>
      </c>
      <c r="T16" s="284">
        <v>11353.68421052632</v>
      </c>
      <c r="U16" s="284">
        <v>10459.47484182542</v>
      </c>
      <c r="V16" s="284">
        <v>10459.47484182542</v>
      </c>
      <c r="W16" s="284">
        <v>10459.47484182542</v>
      </c>
      <c r="DA16" s="94" t="s">
        <v>1822</v>
      </c>
    </row>
    <row r="17" spans="1:105" ht="12" customHeight="1" x14ac:dyDescent="0.25">
      <c r="A17" s="49" t="s">
        <v>1819</v>
      </c>
      <c r="B17" s="244">
        <v>356.96061856134872</v>
      </c>
      <c r="C17" s="244">
        <v>356.96061856134872</v>
      </c>
      <c r="D17" s="244">
        <v>325.84802251981421</v>
      </c>
      <c r="E17" s="244">
        <v>325.84802251981421</v>
      </c>
      <c r="F17" s="244">
        <v>325.84802251981421</v>
      </c>
      <c r="G17" s="244">
        <v>294.73542647827969</v>
      </c>
      <c r="H17" s="244">
        <v>294.73542647827969</v>
      </c>
      <c r="I17" s="244">
        <v>294.73542647827969</v>
      </c>
      <c r="J17" s="244">
        <v>294.73542647827969</v>
      </c>
      <c r="K17" s="244">
        <v>263.62283043674529</v>
      </c>
      <c r="L17" s="244">
        <v>263.62283043674529</v>
      </c>
      <c r="M17" s="244">
        <v>232.5102343952108</v>
      </c>
      <c r="N17" s="244">
        <v>201.39763835367631</v>
      </c>
      <c r="O17" s="244">
        <v>201.39763835367631</v>
      </c>
      <c r="P17" s="244">
        <v>232.5102343952108</v>
      </c>
      <c r="Q17" s="244">
        <v>232.5102343952108</v>
      </c>
      <c r="R17" s="244">
        <v>232.5102343952108</v>
      </c>
      <c r="S17" s="244">
        <v>232.5102343952108</v>
      </c>
      <c r="T17" s="244">
        <v>232.5102343952108</v>
      </c>
      <c r="U17" s="244">
        <v>201.39763835367631</v>
      </c>
      <c r="V17" s="244">
        <v>201.39763835367631</v>
      </c>
      <c r="W17" s="244">
        <v>201.39763835367631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1244.4366396176099</v>
      </c>
      <c r="F19" s="243">
        <v>0</v>
      </c>
      <c r="G19" s="243">
        <v>0</v>
      </c>
      <c r="H19" s="243">
        <v>2488.8732792352198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1244.4366396176099</v>
      </c>
      <c r="O19" s="243">
        <v>0</v>
      </c>
      <c r="P19" s="243">
        <v>0</v>
      </c>
      <c r="Q19" s="243">
        <v>1244.4366396176099</v>
      </c>
      <c r="R19" s="243">
        <v>0</v>
      </c>
      <c r="S19" s="243">
        <v>1244.4366396176099</v>
      </c>
      <c r="T19" s="243">
        <v>0</v>
      </c>
      <c r="U19" s="243">
        <v>0</v>
      </c>
      <c r="V19" s="243">
        <v>1244.4366396176099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1788.418737401787</v>
      </c>
      <c r="F20" s="284">
        <v>0</v>
      </c>
      <c r="G20" s="284">
        <v>1788.418737401787</v>
      </c>
      <c r="H20" s="284">
        <v>0</v>
      </c>
      <c r="I20" s="284">
        <v>0</v>
      </c>
      <c r="J20" s="284">
        <v>894.20936870089349</v>
      </c>
      <c r="K20" s="284">
        <v>0</v>
      </c>
      <c r="L20" s="284">
        <v>0</v>
      </c>
      <c r="M20" s="284">
        <v>0</v>
      </c>
      <c r="N20" s="284">
        <v>894.20936870089349</v>
      </c>
      <c r="O20" s="284">
        <v>894.20936870089349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0</v>
      </c>
      <c r="E21" s="244">
        <v>0</v>
      </c>
      <c r="F21" s="244">
        <v>31.112596041534481</v>
      </c>
      <c r="G21" s="244">
        <v>0</v>
      </c>
      <c r="H21" s="244">
        <v>0</v>
      </c>
      <c r="I21" s="244">
        <v>31.112596041534481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62.225192083068947</v>
      </c>
      <c r="Q21" s="244">
        <v>0</v>
      </c>
      <c r="R21" s="244">
        <v>31.112596041534481</v>
      </c>
      <c r="S21" s="244">
        <v>0</v>
      </c>
      <c r="T21" s="244">
        <v>31.112596041534481</v>
      </c>
      <c r="U21" s="244">
        <v>0</v>
      </c>
      <c r="V21" s="244">
        <v>0</v>
      </c>
      <c r="W21" s="244">
        <v>31.112596041534481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1244.4366396176101</v>
      </c>
      <c r="F23" s="243">
        <f t="shared" si="2"/>
        <v>0</v>
      </c>
      <c r="G23" s="243">
        <f t="shared" si="2"/>
        <v>0</v>
      </c>
      <c r="H23" s="243">
        <f t="shared" si="2"/>
        <v>1244.4366396176101</v>
      </c>
      <c r="I23" s="243">
        <f t="shared" si="2"/>
        <v>0</v>
      </c>
      <c r="J23" s="243">
        <f t="shared" si="2"/>
        <v>0</v>
      </c>
      <c r="K23" s="243">
        <f t="shared" si="2"/>
        <v>1244.4366396176101</v>
      </c>
      <c r="L23" s="243">
        <f t="shared" si="2"/>
        <v>0</v>
      </c>
      <c r="M23" s="243">
        <f t="shared" si="2"/>
        <v>0</v>
      </c>
      <c r="N23" s="243">
        <f t="shared" si="2"/>
        <v>1244.4366396176101</v>
      </c>
      <c r="O23" s="243">
        <f t="shared" si="2"/>
        <v>0</v>
      </c>
      <c r="P23" s="243">
        <f t="shared" si="2"/>
        <v>0</v>
      </c>
      <c r="Q23" s="243">
        <f t="shared" si="2"/>
        <v>1244.4366396176101</v>
      </c>
      <c r="R23" s="243">
        <f t="shared" si="2"/>
        <v>0</v>
      </c>
      <c r="S23" s="243">
        <f t="shared" si="2"/>
        <v>0</v>
      </c>
      <c r="T23" s="243">
        <f t="shared" si="2"/>
        <v>1244.4366396176101</v>
      </c>
      <c r="U23" s="243">
        <f t="shared" si="2"/>
        <v>0</v>
      </c>
      <c r="V23" s="243">
        <f t="shared" si="2"/>
        <v>1244.4366396176101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894.20936870089827</v>
      </c>
      <c r="F24" s="284">
        <f t="shared" si="3"/>
        <v>0</v>
      </c>
      <c r="G24" s="284">
        <f t="shared" si="3"/>
        <v>894.20936870089645</v>
      </c>
      <c r="H24" s="284">
        <f t="shared" si="3"/>
        <v>0</v>
      </c>
      <c r="I24" s="284">
        <f t="shared" si="3"/>
        <v>0</v>
      </c>
      <c r="J24" s="284">
        <f t="shared" si="3"/>
        <v>894.20936870089281</v>
      </c>
      <c r="K24" s="284">
        <f t="shared" si="3"/>
        <v>0</v>
      </c>
      <c r="L24" s="284">
        <f t="shared" si="3"/>
        <v>894.20936870089099</v>
      </c>
      <c r="M24" s="284">
        <f t="shared" si="3"/>
        <v>0</v>
      </c>
      <c r="N24" s="284">
        <f t="shared" si="3"/>
        <v>894.20936870089281</v>
      </c>
      <c r="O24" s="284">
        <f t="shared" si="3"/>
        <v>0</v>
      </c>
      <c r="P24" s="284">
        <f t="shared" si="3"/>
        <v>0</v>
      </c>
      <c r="Q24" s="284">
        <f t="shared" si="3"/>
        <v>894.20936870089099</v>
      </c>
      <c r="R24" s="284">
        <f t="shared" si="3"/>
        <v>0</v>
      </c>
      <c r="S24" s="284">
        <f t="shared" si="3"/>
        <v>894.20936870088917</v>
      </c>
      <c r="T24" s="284">
        <f t="shared" si="3"/>
        <v>0</v>
      </c>
      <c r="U24" s="284">
        <f t="shared" si="3"/>
        <v>894.20936870090009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31.112596041534516</v>
      </c>
      <c r="E25" s="244">
        <f t="shared" si="4"/>
        <v>0</v>
      </c>
      <c r="F25" s="244">
        <f t="shared" si="4"/>
        <v>31.112596041534459</v>
      </c>
      <c r="G25" s="244">
        <f t="shared" si="4"/>
        <v>31.112596041534516</v>
      </c>
      <c r="H25" s="244">
        <f t="shared" si="4"/>
        <v>0</v>
      </c>
      <c r="I25" s="244">
        <f t="shared" si="4"/>
        <v>31.112596041534459</v>
      </c>
      <c r="J25" s="244">
        <f t="shared" si="4"/>
        <v>0</v>
      </c>
      <c r="K25" s="244">
        <f t="shared" si="4"/>
        <v>31.112596041534403</v>
      </c>
      <c r="L25" s="244">
        <f t="shared" si="4"/>
        <v>0</v>
      </c>
      <c r="M25" s="244">
        <f t="shared" si="4"/>
        <v>31.112596041534488</v>
      </c>
      <c r="N25" s="244">
        <f t="shared" si="4"/>
        <v>31.112596041534488</v>
      </c>
      <c r="O25" s="244">
        <f t="shared" si="4"/>
        <v>0</v>
      </c>
      <c r="P25" s="244">
        <f t="shared" si="4"/>
        <v>31.112596041534488</v>
      </c>
      <c r="Q25" s="244">
        <f t="shared" si="4"/>
        <v>0</v>
      </c>
      <c r="R25" s="244">
        <f t="shared" si="4"/>
        <v>31.112596041534488</v>
      </c>
      <c r="S25" s="244">
        <f t="shared" si="4"/>
        <v>0</v>
      </c>
      <c r="T25" s="244">
        <f t="shared" si="4"/>
        <v>31.112596041534488</v>
      </c>
      <c r="U25" s="244">
        <f t="shared" si="4"/>
        <v>31.112596041534488</v>
      </c>
      <c r="V25" s="244">
        <f t="shared" si="4"/>
        <v>0</v>
      </c>
      <c r="W25" s="244">
        <f t="shared" si="4"/>
        <v>31.112596041534488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1279.6666666666697</v>
      </c>
      <c r="C27" s="243">
        <f t="shared" si="5"/>
        <v>1796.6666666666697</v>
      </c>
      <c r="D27" s="243">
        <f t="shared" si="5"/>
        <v>1442.6666666666697</v>
      </c>
      <c r="E27" s="243">
        <f t="shared" si="5"/>
        <v>1059.2666666666701</v>
      </c>
      <c r="F27" s="243">
        <f t="shared" si="5"/>
        <v>690.6666666666697</v>
      </c>
      <c r="G27" s="243">
        <f t="shared" si="5"/>
        <v>688.6666666666697</v>
      </c>
      <c r="H27" s="243">
        <f t="shared" si="5"/>
        <v>1627.1033062842798</v>
      </c>
      <c r="I27" s="243">
        <f t="shared" si="5"/>
        <v>1453.1033062842798</v>
      </c>
      <c r="J27" s="243">
        <f t="shared" si="5"/>
        <v>1814.6233062842803</v>
      </c>
      <c r="K27" s="243">
        <f t="shared" si="5"/>
        <v>1322.5866666666698</v>
      </c>
      <c r="L27" s="243">
        <f t="shared" si="5"/>
        <v>920.6666666666697</v>
      </c>
      <c r="M27" s="243">
        <f t="shared" si="5"/>
        <v>938.6666666666697</v>
      </c>
      <c r="N27" s="243">
        <f t="shared" si="5"/>
        <v>934.59664778902879</v>
      </c>
      <c r="O27" s="243">
        <f t="shared" si="5"/>
        <v>1378.2287054516401</v>
      </c>
      <c r="P27" s="243">
        <f t="shared" si="5"/>
        <v>1265.6666666666697</v>
      </c>
      <c r="Q27" s="243">
        <f t="shared" si="5"/>
        <v>1174.6666666666697</v>
      </c>
      <c r="R27" s="243">
        <f t="shared" si="5"/>
        <v>1227.6666666666697</v>
      </c>
      <c r="S27" s="243">
        <f t="shared" si="5"/>
        <v>1881.1033062842798</v>
      </c>
      <c r="T27" s="243">
        <f t="shared" si="5"/>
        <v>797.6666666666697</v>
      </c>
      <c r="U27" s="243">
        <f t="shared" si="5"/>
        <v>717.6666666666697</v>
      </c>
      <c r="V27" s="243">
        <f t="shared" si="5"/>
        <v>762.6666666666697</v>
      </c>
      <c r="W27" s="243">
        <f t="shared" si="5"/>
        <v>1099.6666666666697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567.68421052632038</v>
      </c>
      <c r="C28" s="284">
        <f t="shared" si="6"/>
        <v>819.68421052632038</v>
      </c>
      <c r="D28" s="284">
        <f t="shared" si="6"/>
        <v>629.68421052632038</v>
      </c>
      <c r="E28" s="284">
        <f t="shared" si="6"/>
        <v>1186.6935792272088</v>
      </c>
      <c r="F28" s="284">
        <f t="shared" si="6"/>
        <v>658.89357922720956</v>
      </c>
      <c r="G28" s="284">
        <f t="shared" si="6"/>
        <v>1367.1029479281005</v>
      </c>
      <c r="H28" s="284">
        <f t="shared" si="6"/>
        <v>1076.1029479281005</v>
      </c>
      <c r="I28" s="284">
        <f t="shared" si="6"/>
        <v>1631.0029479281002</v>
      </c>
      <c r="J28" s="284">
        <f t="shared" si="6"/>
        <v>1479.1029479281005</v>
      </c>
      <c r="K28" s="284">
        <f t="shared" si="6"/>
        <v>2210.1029479281005</v>
      </c>
      <c r="L28" s="284">
        <f t="shared" si="6"/>
        <v>850.89357922720956</v>
      </c>
      <c r="M28" s="284">
        <f t="shared" si="6"/>
        <v>949.89357922720956</v>
      </c>
      <c r="N28" s="284">
        <f t="shared" si="6"/>
        <v>830.89357922720956</v>
      </c>
      <c r="O28" s="284">
        <f t="shared" si="6"/>
        <v>1368.0129479281004</v>
      </c>
      <c r="P28" s="284">
        <f t="shared" si="6"/>
        <v>2723.1029479281005</v>
      </c>
      <c r="Q28" s="284">
        <f t="shared" si="6"/>
        <v>1992.8935792272096</v>
      </c>
      <c r="R28" s="284">
        <f t="shared" si="6"/>
        <v>2145.8935792272096</v>
      </c>
      <c r="S28" s="284">
        <f t="shared" si="6"/>
        <v>1092.6842105263204</v>
      </c>
      <c r="T28" s="284">
        <f t="shared" si="6"/>
        <v>1212.6842105263204</v>
      </c>
      <c r="U28" s="284">
        <f t="shared" si="6"/>
        <v>843.4748418254203</v>
      </c>
      <c r="V28" s="284">
        <f t="shared" si="6"/>
        <v>1126.4748418254203</v>
      </c>
      <c r="W28" s="284">
        <f t="shared" si="6"/>
        <v>1535.4748418254203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35.696061856134918</v>
      </c>
      <c r="C29" s="244">
        <f t="shared" si="7"/>
        <v>40.123480052978209</v>
      </c>
      <c r="D29" s="244">
        <f t="shared" si="7"/>
        <v>28.252603446134799</v>
      </c>
      <c r="E29" s="244">
        <f t="shared" si="7"/>
        <v>45.438051370348433</v>
      </c>
      <c r="F29" s="244">
        <f t="shared" si="7"/>
        <v>40.481662839622004</v>
      </c>
      <c r="G29" s="244">
        <f t="shared" si="7"/>
        <v>16.885654095883183</v>
      </c>
      <c r="H29" s="244">
        <f t="shared" si="7"/>
        <v>22.460401200223714</v>
      </c>
      <c r="I29" s="244">
        <f t="shared" si="7"/>
        <v>26.696902716907118</v>
      </c>
      <c r="J29" s="244">
        <f t="shared" si="7"/>
        <v>29.028368844308375</v>
      </c>
      <c r="K29" s="244">
        <f t="shared" si="7"/>
        <v>48.723527054616085</v>
      </c>
      <c r="L29" s="244">
        <f t="shared" si="7"/>
        <v>64.106441127618893</v>
      </c>
      <c r="M29" s="244">
        <f t="shared" si="7"/>
        <v>33.996870804692492</v>
      </c>
      <c r="N29" s="244">
        <f t="shared" si="7"/>
        <v>13.663202717566122</v>
      </c>
      <c r="O29" s="244">
        <f t="shared" si="7"/>
        <v>37.905497640176407</v>
      </c>
      <c r="P29" s="244">
        <f t="shared" si="7"/>
        <v>21.985247015100811</v>
      </c>
      <c r="Q29" s="244">
        <f t="shared" si="7"/>
        <v>33.82910422366669</v>
      </c>
      <c r="R29" s="244">
        <f t="shared" si="7"/>
        <v>35.69994176150729</v>
      </c>
      <c r="S29" s="244">
        <f t="shared" si="7"/>
        <v>28.888640046068303</v>
      </c>
      <c r="T29" s="244">
        <f t="shared" si="7"/>
        <v>31.440607755452788</v>
      </c>
      <c r="U29" s="244">
        <f t="shared" si="7"/>
        <v>26.437960934321325</v>
      </c>
      <c r="V29" s="244">
        <f t="shared" si="7"/>
        <v>29.083122224643915</v>
      </c>
      <c r="W29" s="244">
        <f t="shared" si="7"/>
        <v>35.099251256902022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5997.1208082545136</v>
      </c>
      <c r="C32" s="212">
        <v>5670.9683576956149</v>
      </c>
      <c r="D32" s="212">
        <v>5565.3698194325016</v>
      </c>
      <c r="E32" s="212">
        <v>5550.0109200343932</v>
      </c>
      <c r="F32" s="212">
        <v>5519.3752364574366</v>
      </c>
      <c r="G32" s="212">
        <v>5592.1238177128116</v>
      </c>
      <c r="H32" s="212">
        <v>6035.7398968185717</v>
      </c>
      <c r="I32" s="212">
        <v>6182.9784178847804</v>
      </c>
      <c r="J32" s="212">
        <v>5988.1129836629398</v>
      </c>
      <c r="K32" s="212">
        <v>5908.6431642304397</v>
      </c>
      <c r="L32" s="212">
        <v>6154.0531384350816</v>
      </c>
      <c r="M32" s="212">
        <v>5964.5005159071352</v>
      </c>
      <c r="N32" s="212">
        <v>5925.9264832330173</v>
      </c>
      <c r="O32" s="212">
        <v>5853.8024075666381</v>
      </c>
      <c r="P32" s="212">
        <v>5742.1579027332846</v>
      </c>
      <c r="Q32" s="212">
        <v>5810.840326741185</v>
      </c>
      <c r="R32" s="212">
        <v>5727.6843508168531</v>
      </c>
      <c r="S32" s="212">
        <v>5631.3852106620798</v>
      </c>
      <c r="T32" s="212">
        <v>5629.1721410146156</v>
      </c>
      <c r="U32" s="212">
        <v>5660.1950128976787</v>
      </c>
      <c r="V32" s="212">
        <v>6005.4875322441967</v>
      </c>
      <c r="W32" s="212">
        <v>5844.4480653482378</v>
      </c>
      <c r="DA32" s="109" t="s">
        <v>1827</v>
      </c>
    </row>
    <row r="33" spans="1:105" ht="12" customHeight="1" x14ac:dyDescent="0.25">
      <c r="A33" s="24" t="s">
        <v>30</v>
      </c>
      <c r="B33" s="215">
        <v>19.887704213241619</v>
      </c>
      <c r="C33" s="215">
        <v>9.6231298366294062</v>
      </c>
      <c r="D33" s="215">
        <v>9.6231298366294062</v>
      </c>
      <c r="E33" s="215">
        <v>7.0569217540842644</v>
      </c>
      <c r="F33" s="215">
        <v>16.03852106620808</v>
      </c>
      <c r="G33" s="215">
        <v>22.453912295786761</v>
      </c>
      <c r="H33" s="215">
        <v>22.453912295786761</v>
      </c>
      <c r="I33" s="215">
        <v>22.731900257953569</v>
      </c>
      <c r="J33" s="215">
        <v>12.19595872742906</v>
      </c>
      <c r="K33" s="215">
        <v>10.271367153912299</v>
      </c>
      <c r="L33" s="215">
        <v>7.1892519346517627</v>
      </c>
      <c r="M33" s="215">
        <v>3.5979363714531378</v>
      </c>
      <c r="N33" s="215">
        <v>7.1892519346517627</v>
      </c>
      <c r="O33" s="215">
        <v>9.2395528804815132</v>
      </c>
      <c r="P33" s="215">
        <v>11.17085124677558</v>
      </c>
      <c r="Q33" s="215">
        <v>7.8307824591573514</v>
      </c>
      <c r="R33" s="215">
        <v>6.8056749785038688</v>
      </c>
      <c r="S33" s="215">
        <v>3.339982803095443</v>
      </c>
      <c r="T33" s="215">
        <v>5.6482373172828879</v>
      </c>
      <c r="U33" s="215">
        <v>5.2713671539122959</v>
      </c>
      <c r="V33" s="215">
        <v>3.0820292347377469</v>
      </c>
      <c r="W33" s="215">
        <v>2.0569217540842648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490.77807394668957</v>
      </c>
      <c r="C34" s="206">
        <f t="shared" si="8"/>
        <v>474.98091143594149</v>
      </c>
      <c r="D34" s="206">
        <f t="shared" si="8"/>
        <v>488.31092003439375</v>
      </c>
      <c r="E34" s="206">
        <f t="shared" si="8"/>
        <v>549.76827171109187</v>
      </c>
      <c r="F34" s="206">
        <f t="shared" si="8"/>
        <v>539.35941530524508</v>
      </c>
      <c r="G34" s="206">
        <f t="shared" si="8"/>
        <v>481.2386930352535</v>
      </c>
      <c r="H34" s="206">
        <f t="shared" si="8"/>
        <v>473.06457437661214</v>
      </c>
      <c r="I34" s="206">
        <f t="shared" si="8"/>
        <v>399.02398968185713</v>
      </c>
      <c r="J34" s="206">
        <f t="shared" si="8"/>
        <v>405.27609630266551</v>
      </c>
      <c r="K34" s="206">
        <f t="shared" si="8"/>
        <v>324.33104041272566</v>
      </c>
      <c r="L34" s="206">
        <f t="shared" si="8"/>
        <v>341.49999999999994</v>
      </c>
      <c r="M34" s="206">
        <f t="shared" si="8"/>
        <v>293.0647463456578</v>
      </c>
      <c r="N34" s="206">
        <f t="shared" si="8"/>
        <v>265.53877901977643</v>
      </c>
      <c r="O34" s="206">
        <f t="shared" si="8"/>
        <v>216.26552020636282</v>
      </c>
      <c r="P34" s="206">
        <f t="shared" si="8"/>
        <v>157.01049011177986</v>
      </c>
      <c r="Q34" s="206">
        <f t="shared" si="8"/>
        <v>151.75141874462594</v>
      </c>
      <c r="R34" s="206">
        <f t="shared" si="8"/>
        <v>152.80369733447978</v>
      </c>
      <c r="S34" s="206">
        <f t="shared" si="8"/>
        <v>170.54969905417028</v>
      </c>
      <c r="T34" s="206">
        <f t="shared" si="8"/>
        <v>176.64832330180568</v>
      </c>
      <c r="U34" s="206">
        <f t="shared" si="8"/>
        <v>159.37179707652618</v>
      </c>
      <c r="V34" s="206">
        <f t="shared" si="8"/>
        <v>148.7230438521066</v>
      </c>
      <c r="W34" s="206">
        <f t="shared" si="8"/>
        <v>160.8840068787618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46.319346517626819</v>
      </c>
      <c r="C36" s="206">
        <v>44.05993121238177</v>
      </c>
      <c r="D36" s="206">
        <v>56.487016337059323</v>
      </c>
      <c r="E36" s="206">
        <v>62.135769561478931</v>
      </c>
      <c r="F36" s="206">
        <v>64.395270851246778</v>
      </c>
      <c r="G36" s="206">
        <v>58.867411865864142</v>
      </c>
      <c r="H36" s="206">
        <v>60.379019776440231</v>
      </c>
      <c r="I36" s="206">
        <v>63.410146173688737</v>
      </c>
      <c r="J36" s="206">
        <v>63.776182287188298</v>
      </c>
      <c r="K36" s="206">
        <v>58.187274290627677</v>
      </c>
      <c r="L36" s="206">
        <v>61.53138435081685</v>
      </c>
      <c r="M36" s="206">
        <v>60.083061049011171</v>
      </c>
      <c r="N36" s="206">
        <v>57.673258813413582</v>
      </c>
      <c r="O36" s="206">
        <v>59.105760963026647</v>
      </c>
      <c r="P36" s="206">
        <v>58.38280309544281</v>
      </c>
      <c r="Q36" s="206">
        <v>59.169045571797071</v>
      </c>
      <c r="R36" s="206">
        <v>50.31754084264832</v>
      </c>
      <c r="S36" s="206">
        <v>47.617712811693892</v>
      </c>
      <c r="T36" s="206">
        <v>50.418744625967321</v>
      </c>
      <c r="U36" s="206">
        <v>55.115735167669811</v>
      </c>
      <c r="V36" s="206">
        <v>50.682717110920038</v>
      </c>
      <c r="W36" s="206">
        <v>49.024333619948408</v>
      </c>
      <c r="DA36" s="71" t="s">
        <v>1830</v>
      </c>
    </row>
    <row r="37" spans="1:105" ht="12" customHeight="1" x14ac:dyDescent="0.25">
      <c r="A37" s="18" t="s">
        <v>69</v>
      </c>
      <c r="B37" s="206">
        <v>25.67592433361995</v>
      </c>
      <c r="C37" s="206">
        <v>9.2433361994840926</v>
      </c>
      <c r="D37" s="206">
        <v>8.2163370593293195</v>
      </c>
      <c r="E37" s="206">
        <v>21.56775580395529</v>
      </c>
      <c r="F37" s="206">
        <v>19.51367153912296</v>
      </c>
      <c r="G37" s="206">
        <v>11.244024075666379</v>
      </c>
      <c r="H37" s="206">
        <v>12.70859845227859</v>
      </c>
      <c r="I37" s="206">
        <v>9.1098022355975914</v>
      </c>
      <c r="J37" s="206">
        <v>8.3005159071367149</v>
      </c>
      <c r="K37" s="206">
        <v>12.12003439380911</v>
      </c>
      <c r="L37" s="206">
        <v>11.196732588134131</v>
      </c>
      <c r="M37" s="206">
        <v>10.420292347377471</v>
      </c>
      <c r="N37" s="206">
        <v>8.4771281169389496</v>
      </c>
      <c r="O37" s="206">
        <v>10.216938950988821</v>
      </c>
      <c r="P37" s="206">
        <v>9.2761822871883055</v>
      </c>
      <c r="Q37" s="206">
        <v>12.90266552020636</v>
      </c>
      <c r="R37" s="206">
        <v>19.137833190025791</v>
      </c>
      <c r="S37" s="206">
        <v>17.050558899398109</v>
      </c>
      <c r="T37" s="206">
        <v>19.35520206362855</v>
      </c>
      <c r="U37" s="206">
        <v>24.100601891659501</v>
      </c>
      <c r="V37" s="206">
        <v>17.960705073086839</v>
      </c>
      <c r="W37" s="206">
        <v>24.64350816852966</v>
      </c>
      <c r="DA37" s="71" t="s">
        <v>1831</v>
      </c>
    </row>
    <row r="38" spans="1:105" ht="12" customHeight="1" x14ac:dyDescent="0.25">
      <c r="A38" s="18" t="s">
        <v>70</v>
      </c>
      <c r="B38" s="206">
        <v>418.78280309544277</v>
      </c>
      <c r="C38" s="206">
        <v>421.67764402407562</v>
      </c>
      <c r="D38" s="206">
        <v>423.6075666380051</v>
      </c>
      <c r="E38" s="206">
        <v>466.06474634565768</v>
      </c>
      <c r="F38" s="206">
        <v>455.45047291487532</v>
      </c>
      <c r="G38" s="206">
        <v>411.03731728288898</v>
      </c>
      <c r="H38" s="206">
        <v>399.9472914875322</v>
      </c>
      <c r="I38" s="206">
        <v>326.47016337059318</v>
      </c>
      <c r="J38" s="206">
        <v>333.16973344797941</v>
      </c>
      <c r="K38" s="206">
        <v>253.9782459157351</v>
      </c>
      <c r="L38" s="206">
        <v>268.73697334479789</v>
      </c>
      <c r="M38" s="206">
        <v>222.55606190885641</v>
      </c>
      <c r="N38" s="206">
        <v>199.38306104901119</v>
      </c>
      <c r="O38" s="206">
        <v>146.9406706792777</v>
      </c>
      <c r="P38" s="206">
        <v>89.34935511607911</v>
      </c>
      <c r="Q38" s="206">
        <v>79.679707652622525</v>
      </c>
      <c r="R38" s="206">
        <v>83.337747205503007</v>
      </c>
      <c r="S38" s="206">
        <v>105.8592433361995</v>
      </c>
      <c r="T38" s="206">
        <v>106.8585554600172</v>
      </c>
      <c r="U38" s="206">
        <v>80.145915735167662</v>
      </c>
      <c r="V38" s="206">
        <v>80.073258813413574</v>
      </c>
      <c r="W38" s="206">
        <v>87.212983662940673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8.9939810834049866E-2</v>
      </c>
      <c r="H39" s="206">
        <v>2.9664660361134989E-2</v>
      </c>
      <c r="I39" s="206">
        <v>3.3877901977644023E-2</v>
      </c>
      <c r="J39" s="206">
        <v>2.9664660361134989E-2</v>
      </c>
      <c r="K39" s="206">
        <v>4.5485812553740318E-2</v>
      </c>
      <c r="L39" s="206">
        <v>3.4909716251074807E-2</v>
      </c>
      <c r="M39" s="206">
        <v>5.3310404127257091E-3</v>
      </c>
      <c r="N39" s="206">
        <v>5.3310404127257091E-3</v>
      </c>
      <c r="O39" s="206">
        <v>2.149613069647463E-3</v>
      </c>
      <c r="P39" s="206">
        <v>2.149613069647463E-3</v>
      </c>
      <c r="Q39" s="206">
        <v>0</v>
      </c>
      <c r="R39" s="206">
        <v>1.0576096302665519E-2</v>
      </c>
      <c r="S39" s="206">
        <v>2.2184006878761819E-2</v>
      </c>
      <c r="T39" s="206">
        <v>1.5821152192605329E-2</v>
      </c>
      <c r="U39" s="206">
        <v>9.5442820292347373E-3</v>
      </c>
      <c r="V39" s="206">
        <v>6.3628546861564913E-3</v>
      </c>
      <c r="W39" s="206">
        <v>3.1814273430782461E-3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29.98710232158211</v>
      </c>
      <c r="C40" s="206">
        <f t="shared" si="9"/>
        <v>49.806534823731717</v>
      </c>
      <c r="D40" s="206">
        <f t="shared" si="9"/>
        <v>30.739466895958721</v>
      </c>
      <c r="E40" s="206">
        <f t="shared" si="9"/>
        <v>49.720550300945817</v>
      </c>
      <c r="F40" s="206">
        <f t="shared" si="9"/>
        <v>32.545141874462587</v>
      </c>
      <c r="G40" s="206">
        <f t="shared" si="9"/>
        <v>27.106620808254512</v>
      </c>
      <c r="H40" s="206">
        <f t="shared" si="9"/>
        <v>25.300945829750638</v>
      </c>
      <c r="I40" s="206">
        <f t="shared" si="9"/>
        <v>17.17540842648323</v>
      </c>
      <c r="J40" s="206">
        <f t="shared" si="9"/>
        <v>17.712811693895102</v>
      </c>
      <c r="K40" s="206">
        <f t="shared" si="9"/>
        <v>14.29492691315563</v>
      </c>
      <c r="L40" s="206">
        <f t="shared" si="9"/>
        <v>11.887360275150471</v>
      </c>
      <c r="M40" s="206">
        <f t="shared" si="9"/>
        <v>11.392949269131559</v>
      </c>
      <c r="N40" s="206">
        <f t="shared" si="9"/>
        <v>14.466895958727431</v>
      </c>
      <c r="O40" s="206">
        <f t="shared" si="9"/>
        <v>11.30696474634566</v>
      </c>
      <c r="P40" s="206">
        <f t="shared" si="9"/>
        <v>11.758383490971619</v>
      </c>
      <c r="Q40" s="206">
        <f t="shared" si="9"/>
        <v>16.573516766981939</v>
      </c>
      <c r="R40" s="206">
        <f t="shared" si="9"/>
        <v>7.6311263972484946</v>
      </c>
      <c r="S40" s="206">
        <f t="shared" si="9"/>
        <v>24.284178847807389</v>
      </c>
      <c r="T40" s="206">
        <f t="shared" si="9"/>
        <v>40.766809974204641</v>
      </c>
      <c r="U40" s="206">
        <f t="shared" si="9"/>
        <v>40.28297506448839</v>
      </c>
      <c r="V40" s="206">
        <f t="shared" si="9"/>
        <v>29.946431642304379</v>
      </c>
      <c r="W40" s="206">
        <f t="shared" si="9"/>
        <v>26.606706792777299</v>
      </c>
      <c r="DA40" s="71"/>
    </row>
    <row r="41" spans="1:105" ht="12" customHeight="1" x14ac:dyDescent="0.25">
      <c r="A41" s="18" t="s">
        <v>72</v>
      </c>
      <c r="B41" s="206">
        <v>29.901117798796211</v>
      </c>
      <c r="C41" s="206">
        <v>49.720550300945817</v>
      </c>
      <c r="D41" s="206">
        <v>30.739466895958721</v>
      </c>
      <c r="E41" s="206">
        <v>49.720550300945817</v>
      </c>
      <c r="F41" s="206">
        <v>32.545141874462587</v>
      </c>
      <c r="G41" s="206">
        <v>27.106620808254512</v>
      </c>
      <c r="H41" s="206">
        <v>25.300945829750638</v>
      </c>
      <c r="I41" s="206">
        <v>17.17540842648323</v>
      </c>
      <c r="J41" s="206">
        <v>17.712811693895102</v>
      </c>
      <c r="K41" s="206">
        <v>14.29492691315563</v>
      </c>
      <c r="L41" s="206">
        <v>11.887360275150471</v>
      </c>
      <c r="M41" s="206">
        <v>11.392949269131559</v>
      </c>
      <c r="N41" s="206">
        <v>14.466895958727431</v>
      </c>
      <c r="O41" s="206">
        <v>11.30696474634566</v>
      </c>
      <c r="P41" s="206">
        <v>11.758383490971619</v>
      </c>
      <c r="Q41" s="206">
        <v>16.573516766981939</v>
      </c>
      <c r="R41" s="206">
        <v>7.6311263972484946</v>
      </c>
      <c r="S41" s="206">
        <v>24.284178847807389</v>
      </c>
      <c r="T41" s="206">
        <v>40.766809974204641</v>
      </c>
      <c r="U41" s="206">
        <v>40.28297506448839</v>
      </c>
      <c r="V41" s="206">
        <v>29.946431642304379</v>
      </c>
      <c r="W41" s="206">
        <v>26.606706792777299</v>
      </c>
      <c r="DA41" s="71" t="s">
        <v>1834</v>
      </c>
    </row>
    <row r="42" spans="1:105" ht="12" customHeight="1" x14ac:dyDescent="0.25">
      <c r="A42" s="18" t="s">
        <v>36</v>
      </c>
      <c r="B42" s="206">
        <v>8.5984522785898534E-2</v>
      </c>
      <c r="C42" s="206">
        <v>8.5984522785898534E-2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3430.3286328460881</v>
      </c>
      <c r="C43" s="206">
        <f t="shared" si="10"/>
        <v>3140.9429922613931</v>
      </c>
      <c r="D43" s="206">
        <f t="shared" si="10"/>
        <v>3082.3540842648322</v>
      </c>
      <c r="E43" s="206">
        <f t="shared" si="10"/>
        <v>3001.074806534823</v>
      </c>
      <c r="F43" s="206">
        <f t="shared" si="10"/>
        <v>2950.1767841788469</v>
      </c>
      <c r="G43" s="206">
        <f t="shared" si="10"/>
        <v>3074.7381771281171</v>
      </c>
      <c r="H43" s="206">
        <f t="shared" si="10"/>
        <v>3435.2987962166808</v>
      </c>
      <c r="I43" s="206">
        <f t="shared" si="10"/>
        <v>3614.5544282029232</v>
      </c>
      <c r="J43" s="206">
        <f t="shared" si="10"/>
        <v>3444.3296646603603</v>
      </c>
      <c r="K43" s="206">
        <f t="shared" si="10"/>
        <v>3641.8610490111782</v>
      </c>
      <c r="L43" s="206">
        <f t="shared" si="10"/>
        <v>3814.0268271711097</v>
      </c>
      <c r="M43" s="206">
        <f t="shared" si="10"/>
        <v>3691.6125537403259</v>
      </c>
      <c r="N43" s="206">
        <f t="shared" si="10"/>
        <v>3663.4950988822006</v>
      </c>
      <c r="O43" s="206">
        <f t="shared" si="10"/>
        <v>3754.9095442820289</v>
      </c>
      <c r="P43" s="206">
        <f t="shared" si="10"/>
        <v>3718.0152192605333</v>
      </c>
      <c r="Q43" s="206">
        <f t="shared" si="10"/>
        <v>3874.0655202063617</v>
      </c>
      <c r="R43" s="206">
        <f t="shared" si="10"/>
        <v>3828.7155631986243</v>
      </c>
      <c r="S43" s="206">
        <f t="shared" si="10"/>
        <v>3690.133104041272</v>
      </c>
      <c r="T43" s="206">
        <f t="shared" si="10"/>
        <v>3683.8387790197758</v>
      </c>
      <c r="U43" s="206">
        <f t="shared" si="10"/>
        <v>3771.3479793637143</v>
      </c>
      <c r="V43" s="206">
        <f t="shared" si="10"/>
        <v>4121.2281169389516</v>
      </c>
      <c r="W43" s="206">
        <f t="shared" si="10"/>
        <v>4058.9512467755808</v>
      </c>
      <c r="DA43" s="71"/>
    </row>
    <row r="44" spans="1:105" ht="12" customHeight="1" x14ac:dyDescent="0.25">
      <c r="A44" s="18" t="s">
        <v>73</v>
      </c>
      <c r="B44" s="206">
        <v>3430.3286328460881</v>
      </c>
      <c r="C44" s="206">
        <v>3140.9429922613931</v>
      </c>
      <c r="D44" s="206">
        <v>3082.3540842648322</v>
      </c>
      <c r="E44" s="206">
        <v>3001.074806534823</v>
      </c>
      <c r="F44" s="206">
        <v>2950.1767841788469</v>
      </c>
      <c r="G44" s="206">
        <v>3074.734909716251</v>
      </c>
      <c r="H44" s="206">
        <v>3435.296646603611</v>
      </c>
      <c r="I44" s="206">
        <v>3614.5504729148752</v>
      </c>
      <c r="J44" s="206">
        <v>3444.3250214961299</v>
      </c>
      <c r="K44" s="206">
        <v>3641.8266552020641</v>
      </c>
      <c r="L44" s="206">
        <v>3814.010662080826</v>
      </c>
      <c r="M44" s="206">
        <v>3691.6021496130688</v>
      </c>
      <c r="N44" s="206">
        <v>3663.466122098022</v>
      </c>
      <c r="O44" s="206">
        <v>3753.9648323301799</v>
      </c>
      <c r="P44" s="206">
        <v>3717.922957867584</v>
      </c>
      <c r="Q44" s="206">
        <v>3873.913241616508</v>
      </c>
      <c r="R44" s="206">
        <v>3827.9593293207222</v>
      </c>
      <c r="S44" s="206">
        <v>3688.6644024075658</v>
      </c>
      <c r="T44" s="206">
        <v>3682.2632846087699</v>
      </c>
      <c r="U44" s="206">
        <v>3762.6349097162511</v>
      </c>
      <c r="V44" s="206">
        <v>4063.6285468615652</v>
      </c>
      <c r="W44" s="206">
        <v>3989.7057609630269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0.88374892519346515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8.1446259673258812</v>
      </c>
      <c r="V45" s="206">
        <v>8.6700773860705063</v>
      </c>
      <c r="W45" s="206">
        <v>5.9472914875322438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3.2674118658641439E-3</v>
      </c>
      <c r="H46" s="206">
        <v>2.149613069647463E-3</v>
      </c>
      <c r="I46" s="206">
        <v>3.9552880481513331E-3</v>
      </c>
      <c r="J46" s="206">
        <v>4.6431642304385207E-3</v>
      </c>
      <c r="K46" s="206">
        <v>3.4393809114359422E-2</v>
      </c>
      <c r="L46" s="206">
        <v>1.616509028374892E-2</v>
      </c>
      <c r="M46" s="206">
        <v>1.040412725709372E-2</v>
      </c>
      <c r="N46" s="206">
        <v>2.897678417884781E-2</v>
      </c>
      <c r="O46" s="206">
        <v>6.0963026655202049E-2</v>
      </c>
      <c r="P46" s="206">
        <v>9.2261392949269133E-2</v>
      </c>
      <c r="Q46" s="206">
        <v>0.15227858985382631</v>
      </c>
      <c r="R46" s="206">
        <v>0.7562338779019776</v>
      </c>
      <c r="S46" s="206">
        <v>1.4687016337059331</v>
      </c>
      <c r="T46" s="206">
        <v>1.5754944110060189</v>
      </c>
      <c r="U46" s="206">
        <v>0.56844368013757518</v>
      </c>
      <c r="V46" s="206">
        <v>48.929492691315552</v>
      </c>
      <c r="W46" s="206">
        <v>63.298194325021477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69.575838349097154</v>
      </c>
      <c r="W50" s="206">
        <v>72.131470335339628</v>
      </c>
      <c r="DA50" s="71" t="s">
        <v>1842</v>
      </c>
    </row>
    <row r="51" spans="1:105" ht="12" customHeight="1" x14ac:dyDescent="0.25">
      <c r="A51" s="21" t="s">
        <v>38</v>
      </c>
      <c r="B51" s="209">
        <v>2026.139294926913</v>
      </c>
      <c r="C51" s="209">
        <v>1995.6147893379191</v>
      </c>
      <c r="D51" s="209">
        <v>1954.3422184006879</v>
      </c>
      <c r="E51" s="209">
        <v>1942.3903697334481</v>
      </c>
      <c r="F51" s="209">
        <v>1981.2553740326739</v>
      </c>
      <c r="G51" s="209">
        <v>1986.5864144453999</v>
      </c>
      <c r="H51" s="209">
        <v>2079.6216680997418</v>
      </c>
      <c r="I51" s="209">
        <v>2129.4926913155632</v>
      </c>
      <c r="J51" s="209">
        <v>2108.5984522785898</v>
      </c>
      <c r="K51" s="209">
        <v>1917.884780739467</v>
      </c>
      <c r="L51" s="209">
        <v>1979.44969905417</v>
      </c>
      <c r="M51" s="209">
        <v>1964.8323301805669</v>
      </c>
      <c r="N51" s="209">
        <v>1975.2364574376611</v>
      </c>
      <c r="O51" s="209">
        <v>1862.0808254514191</v>
      </c>
      <c r="P51" s="209">
        <v>1844.202958623224</v>
      </c>
      <c r="Q51" s="209">
        <v>1760.6190885640581</v>
      </c>
      <c r="R51" s="209">
        <v>1731.728288907997</v>
      </c>
      <c r="S51" s="209">
        <v>1743.0782459157349</v>
      </c>
      <c r="T51" s="209">
        <v>1722.2699914015479</v>
      </c>
      <c r="U51" s="209">
        <v>1683.9208942390369</v>
      </c>
      <c r="V51" s="209">
        <v>1632.932072226999</v>
      </c>
      <c r="W51" s="209">
        <v>1523.817712811694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5997.1208082545145</v>
      </c>
      <c r="C52" s="286">
        <f t="shared" si="11"/>
        <v>5670.9683576956149</v>
      </c>
      <c r="D52" s="286">
        <f t="shared" si="11"/>
        <v>5565.3698194325025</v>
      </c>
      <c r="E52" s="286">
        <f t="shared" si="11"/>
        <v>5550.0109200343941</v>
      </c>
      <c r="F52" s="286">
        <f t="shared" si="11"/>
        <v>5519.3752364574375</v>
      </c>
      <c r="G52" s="286">
        <f t="shared" si="11"/>
        <v>5592.1238177128107</v>
      </c>
      <c r="H52" s="286">
        <f t="shared" si="11"/>
        <v>6035.7398968185717</v>
      </c>
      <c r="I52" s="286">
        <f t="shared" si="11"/>
        <v>6182.9784178847794</v>
      </c>
      <c r="J52" s="286">
        <f t="shared" si="11"/>
        <v>5988.1129836629416</v>
      </c>
      <c r="K52" s="286">
        <f t="shared" si="11"/>
        <v>5908.6431642304397</v>
      </c>
      <c r="L52" s="286">
        <f t="shared" si="11"/>
        <v>6154.0531384350825</v>
      </c>
      <c r="M52" s="286">
        <f t="shared" si="11"/>
        <v>5964.5005159071361</v>
      </c>
      <c r="N52" s="286">
        <f t="shared" si="11"/>
        <v>5925.9264832330182</v>
      </c>
      <c r="O52" s="286">
        <f t="shared" si="11"/>
        <v>5853.8024075666399</v>
      </c>
      <c r="P52" s="286">
        <f t="shared" si="11"/>
        <v>5742.1579027332846</v>
      </c>
      <c r="Q52" s="286">
        <f t="shared" si="11"/>
        <v>5810.840326741185</v>
      </c>
      <c r="R52" s="286">
        <f t="shared" si="11"/>
        <v>5727.6843508168549</v>
      </c>
      <c r="S52" s="286">
        <f t="shared" si="11"/>
        <v>5631.3852106620807</v>
      </c>
      <c r="T52" s="286">
        <f t="shared" si="11"/>
        <v>5629.1721410146165</v>
      </c>
      <c r="U52" s="286">
        <f t="shared" si="11"/>
        <v>5660.1950128976796</v>
      </c>
      <c r="V52" s="286">
        <f t="shared" si="11"/>
        <v>6005.487532244194</v>
      </c>
      <c r="W52" s="286">
        <f t="shared" si="11"/>
        <v>5844.448065348236</v>
      </c>
      <c r="DA52" s="118"/>
    </row>
    <row r="53" spans="1:105" ht="12" customHeight="1" x14ac:dyDescent="0.25">
      <c r="A53" s="51" t="s">
        <v>52</v>
      </c>
      <c r="B53" s="243">
        <f>PPA_fec!B5</f>
        <v>3524.5226031644611</v>
      </c>
      <c r="C53" s="243">
        <f>PPA_fec!C5</f>
        <v>3301.8447863290162</v>
      </c>
      <c r="D53" s="243">
        <f>PPA_fec!D5</f>
        <v>3261.4534985254459</v>
      </c>
      <c r="E53" s="243">
        <f>PPA_fec!E5</f>
        <v>3271.584660404832</v>
      </c>
      <c r="F53" s="243">
        <f>PPA_fec!F5</f>
        <v>3233.8807527436402</v>
      </c>
      <c r="G53" s="243">
        <f>PPA_fec!G5</f>
        <v>3287.824660024462</v>
      </c>
      <c r="H53" s="243">
        <f>PPA_fec!H5</f>
        <v>3493.302553796419</v>
      </c>
      <c r="I53" s="243">
        <f>PPA_fec!I5</f>
        <v>3669.9767907930241</v>
      </c>
      <c r="J53" s="243">
        <f>PPA_fec!J5</f>
        <v>3523.955146248345</v>
      </c>
      <c r="K53" s="243">
        <f>PPA_fec!K5</f>
        <v>3482.4884996547848</v>
      </c>
      <c r="L53" s="243">
        <f>PPA_fec!L5</f>
        <v>3618.9246771077128</v>
      </c>
      <c r="M53" s="243">
        <f>PPA_fec!M5</f>
        <v>3517.7901178412808</v>
      </c>
      <c r="N53" s="243">
        <f>PPA_fec!N5</f>
        <v>3466.9075880749319</v>
      </c>
      <c r="O53" s="243">
        <f>PPA_fec!O5</f>
        <v>3365.651779430048</v>
      </c>
      <c r="P53" s="243">
        <f>PPA_fec!P5</f>
        <v>3480.0501141435579</v>
      </c>
      <c r="Q53" s="243">
        <f>PPA_fec!Q5</f>
        <v>3497.6529312590142</v>
      </c>
      <c r="R53" s="243">
        <f>PPA_fec!R5</f>
        <v>3463.0000120484942</v>
      </c>
      <c r="S53" s="243">
        <f>PPA_fec!S5</f>
        <v>3394.3700221614772</v>
      </c>
      <c r="T53" s="243">
        <f>PPA_fec!T5</f>
        <v>3391.9296813374331</v>
      </c>
      <c r="U53" s="243">
        <f>PPA_fec!U5</f>
        <v>3492.6271205838411</v>
      </c>
      <c r="V53" s="243">
        <f>PPA_fec!V5</f>
        <v>3680.5393661462458</v>
      </c>
      <c r="W53" s="243">
        <f>PPA_fec!W5</f>
        <v>3605.747023755775</v>
      </c>
      <c r="DA53" s="83"/>
    </row>
    <row r="54" spans="1:105" ht="12" customHeight="1" x14ac:dyDescent="0.25">
      <c r="A54" s="99" t="s">
        <v>59</v>
      </c>
      <c r="B54" s="284">
        <f>PPA_fec!B32</f>
        <v>2414.856150611583</v>
      </c>
      <c r="C54" s="284">
        <f>PPA_fec!C32</f>
        <v>2312.8706627211009</v>
      </c>
      <c r="D54" s="284">
        <f>PPA_fec!D32</f>
        <v>2250.8127206543259</v>
      </c>
      <c r="E54" s="284">
        <f>PPA_fec!E32</f>
        <v>2228.6488989517279</v>
      </c>
      <c r="F54" s="284">
        <f>PPA_fec!F32</f>
        <v>2235.1570105111032</v>
      </c>
      <c r="G54" s="284">
        <f>PPA_fec!G32</f>
        <v>2255.346210686374</v>
      </c>
      <c r="H54" s="284">
        <f>PPA_fec!H32</f>
        <v>2494.9895649662708</v>
      </c>
      <c r="I54" s="284">
        <f>PPA_fec!I32</f>
        <v>2465.903965620389</v>
      </c>
      <c r="J54" s="284">
        <f>PPA_fec!J32</f>
        <v>2419.4779930146501</v>
      </c>
      <c r="K54" s="284">
        <f>PPA_fec!K32</f>
        <v>2388.656457301613</v>
      </c>
      <c r="L54" s="284">
        <f>PPA_fec!L32</f>
        <v>2497.6550906800649</v>
      </c>
      <c r="M54" s="284">
        <f>PPA_fec!M32</f>
        <v>2408.970924853425</v>
      </c>
      <c r="N54" s="284">
        <f>PPA_fec!N32</f>
        <v>2421.9884973254111</v>
      </c>
      <c r="O54" s="284">
        <f>PPA_fec!O32</f>
        <v>2456.083178055384</v>
      </c>
      <c r="P54" s="284">
        <f>PPA_fec!P32</f>
        <v>2220.189271242255</v>
      </c>
      <c r="Q54" s="284">
        <f>PPA_fec!Q32</f>
        <v>2272.8683605273209</v>
      </c>
      <c r="R54" s="284">
        <f>PPA_fec!R32</f>
        <v>2225.455564174586</v>
      </c>
      <c r="S54" s="284">
        <f>PPA_fec!S32</f>
        <v>2198.9288218243828</v>
      </c>
      <c r="T54" s="284">
        <f>PPA_fec!T32</f>
        <v>2201.70935563591</v>
      </c>
      <c r="U54" s="284">
        <f>PPA_fec!U32</f>
        <v>2136.8523100075422</v>
      </c>
      <c r="V54" s="284">
        <f>PPA_fec!V32</f>
        <v>2295.6107246151928</v>
      </c>
      <c r="W54" s="284">
        <f>PPA_fec!W32</f>
        <v>2208.4821559214738</v>
      </c>
      <c r="DA54" s="94"/>
    </row>
    <row r="55" spans="1:105" ht="12" customHeight="1" x14ac:dyDescent="0.25">
      <c r="A55" s="52" t="s">
        <v>60</v>
      </c>
      <c r="B55" s="244">
        <f>PPA_fec!B83</f>
        <v>57.742054478471083</v>
      </c>
      <c r="C55" s="244">
        <f>PPA_fec!C83</f>
        <v>56.25290864549828</v>
      </c>
      <c r="D55" s="244">
        <f>PPA_fec!D83</f>
        <v>53.103600252730402</v>
      </c>
      <c r="E55" s="244">
        <f>PPA_fec!E83</f>
        <v>49.777360677834032</v>
      </c>
      <c r="F55" s="244">
        <f>PPA_fec!F83</f>
        <v>50.337473202694511</v>
      </c>
      <c r="G55" s="244">
        <f>PPA_fec!G83</f>
        <v>48.952947001975637</v>
      </c>
      <c r="H55" s="244">
        <f>PPA_fec!H83</f>
        <v>47.447778055881372</v>
      </c>
      <c r="I55" s="244">
        <f>PPA_fec!I83</f>
        <v>47.097661471366649</v>
      </c>
      <c r="J55" s="244">
        <f>PPA_fec!J83</f>
        <v>44.679844399945743</v>
      </c>
      <c r="K55" s="244">
        <f>PPA_fec!K83</f>
        <v>37.498207274042343</v>
      </c>
      <c r="L55" s="244">
        <f>PPA_fec!L83</f>
        <v>37.473370647304662</v>
      </c>
      <c r="M55" s="244">
        <f>PPA_fec!M83</f>
        <v>37.739473212430369</v>
      </c>
      <c r="N55" s="244">
        <f>PPA_fec!N83</f>
        <v>37.030397832674637</v>
      </c>
      <c r="O55" s="244">
        <f>PPA_fec!O83</f>
        <v>32.067450081207603</v>
      </c>
      <c r="P55" s="244">
        <f>PPA_fec!P83</f>
        <v>41.918517347471578</v>
      </c>
      <c r="Q55" s="244">
        <f>PPA_fec!Q83</f>
        <v>40.319034954849407</v>
      </c>
      <c r="R55" s="244">
        <f>PPA_fec!R83</f>
        <v>39.228774593774673</v>
      </c>
      <c r="S55" s="244">
        <f>PPA_fec!S83</f>
        <v>38.086366676220507</v>
      </c>
      <c r="T55" s="244">
        <f>PPA_fec!T83</f>
        <v>35.533104041272573</v>
      </c>
      <c r="U55" s="244">
        <f>PPA_fec!U83</f>
        <v>30.715582306295971</v>
      </c>
      <c r="V55" s="244">
        <f>PPA_fec!V83</f>
        <v>29.33744148275532</v>
      </c>
      <c r="W55" s="244">
        <f>PPA_fec!W83</f>
        <v>30.218885670987639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1706.9563767596314</v>
      </c>
      <c r="C57" s="205">
        <f t="shared" si="12"/>
        <v>1665.9718563596364</v>
      </c>
      <c r="D57" s="205">
        <f t="shared" si="12"/>
        <v>1657.1279930396065</v>
      </c>
      <c r="E57" s="205">
        <f t="shared" si="12"/>
        <v>1885.6495490395528</v>
      </c>
      <c r="F57" s="205">
        <f t="shared" si="12"/>
        <v>1845.4801525195323</v>
      </c>
      <c r="G57" s="205">
        <f t="shared" si="12"/>
        <v>1689.7442831995829</v>
      </c>
      <c r="H57" s="205">
        <f t="shared" si="12"/>
        <v>1657.927282319682</v>
      </c>
      <c r="I57" s="205">
        <f t="shared" si="12"/>
        <v>1398.0392391597129</v>
      </c>
      <c r="J57" s="205">
        <f t="shared" si="12"/>
        <v>1371.5032258797553</v>
      </c>
      <c r="K57" s="205">
        <f t="shared" si="12"/>
        <v>1095.1155212397821</v>
      </c>
      <c r="L57" s="205">
        <f t="shared" si="12"/>
        <v>1129.1361371997455</v>
      </c>
      <c r="M57" s="205">
        <f t="shared" si="12"/>
        <v>955.40926247984942</v>
      </c>
      <c r="N57" s="205">
        <f t="shared" si="12"/>
        <v>891.73197179981673</v>
      </c>
      <c r="O57" s="205">
        <f t="shared" si="12"/>
        <v>733.0851892798853</v>
      </c>
      <c r="P57" s="205">
        <f t="shared" si="12"/>
        <v>551.32280315991272</v>
      </c>
      <c r="Q57" s="205">
        <f t="shared" si="12"/>
        <v>529.39194983988727</v>
      </c>
      <c r="R57" s="205">
        <f t="shared" si="12"/>
        <v>511.45959491988964</v>
      </c>
      <c r="S57" s="205">
        <f t="shared" si="12"/>
        <v>594.07312787985757</v>
      </c>
      <c r="T57" s="205">
        <f t="shared" si="12"/>
        <v>661.23973115989384</v>
      </c>
      <c r="U57" s="205">
        <f t="shared" si="12"/>
        <v>598.60491047988285</v>
      </c>
      <c r="V57" s="205">
        <f t="shared" si="12"/>
        <v>533.54990519992464</v>
      </c>
      <c r="W57" s="205">
        <f t="shared" si="12"/>
        <v>609.46099991990752</v>
      </c>
      <c r="DA57" s="112"/>
    </row>
    <row r="58" spans="1:105" ht="12" customHeight="1" x14ac:dyDescent="0.25">
      <c r="A58" s="51" t="s">
        <v>52</v>
      </c>
      <c r="B58" s="243">
        <f>PPA_emi!B5</f>
        <v>886.81311963447968</v>
      </c>
      <c r="C58" s="243">
        <f>PPA_emi!C5</f>
        <v>848.09480181125923</v>
      </c>
      <c r="D58" s="243">
        <f>PPA_emi!D5</f>
        <v>850.54598597109964</v>
      </c>
      <c r="E58" s="243">
        <f>PPA_emi!E5</f>
        <v>974.73211628281774</v>
      </c>
      <c r="F58" s="243">
        <f>PPA_emi!F5</f>
        <v>941.48680002013418</v>
      </c>
      <c r="G58" s="243">
        <f>PPA_emi!G5</f>
        <v>867.46155202491957</v>
      </c>
      <c r="H58" s="243">
        <f>PPA_emi!H5</f>
        <v>838.87124099204232</v>
      </c>
      <c r="I58" s="243">
        <f>PPA_emi!I5</f>
        <v>730.1373314887345</v>
      </c>
      <c r="J58" s="243">
        <f>PPA_emi!J5</f>
        <v>704.86299680193076</v>
      </c>
      <c r="K58" s="243">
        <f>PPA_emi!K5</f>
        <v>572.74647566943224</v>
      </c>
      <c r="L58" s="243">
        <f>PPA_emi!L5</f>
        <v>589.71649084387309</v>
      </c>
      <c r="M58" s="243">
        <f>PPA_emi!M5</f>
        <v>498.59622402893359</v>
      </c>
      <c r="N58" s="243">
        <f>PPA_emi!N5</f>
        <v>459.49100486800802</v>
      </c>
      <c r="O58" s="243">
        <f>PPA_emi!O5</f>
        <v>372.80396895248902</v>
      </c>
      <c r="P58" s="243">
        <f>PPA_emi!P5</f>
        <v>299.57553571201618</v>
      </c>
      <c r="Q58" s="243">
        <f>PPA_emi!Q5</f>
        <v>288.0775398894607</v>
      </c>
      <c r="R58" s="243">
        <f>PPA_emi!R5</f>
        <v>279.90222746747003</v>
      </c>
      <c r="S58" s="243">
        <f>PPA_emi!S5</f>
        <v>322.50073860003528</v>
      </c>
      <c r="T58" s="243">
        <f>PPA_emi!T5</f>
        <v>359.28771014610948</v>
      </c>
      <c r="U58" s="243">
        <f>PPA_emi!U5</f>
        <v>335.95710204006292</v>
      </c>
      <c r="V58" s="243">
        <f>PPA_emi!V5</f>
        <v>300.8381078532978</v>
      </c>
      <c r="W58" s="243">
        <f>PPA_emi!W5</f>
        <v>348.41917791014299</v>
      </c>
      <c r="DA58" s="83"/>
    </row>
    <row r="59" spans="1:105" ht="12" customHeight="1" x14ac:dyDescent="0.25">
      <c r="A59" s="99" t="s">
        <v>59</v>
      </c>
      <c r="B59" s="284">
        <f>PPA_emi!B32</f>
        <v>819.21165931544601</v>
      </c>
      <c r="C59" s="284">
        <f>PPA_emi!C32</f>
        <v>817.11809885914784</v>
      </c>
      <c r="D59" s="284">
        <f>PPA_emi!D32</f>
        <v>806.07882033289854</v>
      </c>
      <c r="E59" s="284">
        <f>PPA_emi!E32</f>
        <v>910.02665566004964</v>
      </c>
      <c r="F59" s="284">
        <f>PPA_emi!F32</f>
        <v>903.39239475846205</v>
      </c>
      <c r="G59" s="284">
        <f>PPA_emi!G32</f>
        <v>821.8425862730852</v>
      </c>
      <c r="H59" s="284">
        <f>PPA_emi!H32</f>
        <v>818.6097176321789</v>
      </c>
      <c r="I59" s="284">
        <f>PPA_emi!I32</f>
        <v>667.58935759155088</v>
      </c>
      <c r="J59" s="284">
        <f>PPA_emi!J32</f>
        <v>666.37321663787998</v>
      </c>
      <c r="K59" s="284">
        <f>PPA_emi!K32</f>
        <v>522.01993960659752</v>
      </c>
      <c r="L59" s="284">
        <f>PPA_emi!L32</f>
        <v>539.11282110312231</v>
      </c>
      <c r="M59" s="284">
        <f>PPA_emi!M32</f>
        <v>456.54218889323857</v>
      </c>
      <c r="N59" s="284">
        <f>PPA_emi!N32</f>
        <v>431.98579657408658</v>
      </c>
      <c r="O59" s="284">
        <f>PPA_emi!O32</f>
        <v>360.02038637161019</v>
      </c>
      <c r="P59" s="284">
        <f>PPA_emi!P32</f>
        <v>251.39664845532059</v>
      </c>
      <c r="Q59" s="284">
        <f>PPA_emi!Q32</f>
        <v>240.71740535524751</v>
      </c>
      <c r="R59" s="284">
        <f>PPA_emi!R32</f>
        <v>230.97112578433911</v>
      </c>
      <c r="S59" s="284">
        <f>PPA_emi!S32</f>
        <v>270.84474948693838</v>
      </c>
      <c r="T59" s="284">
        <f>PPA_emi!T32</f>
        <v>300.95827723198499</v>
      </c>
      <c r="U59" s="284">
        <f>PPA_emi!U32</f>
        <v>261.58417133729</v>
      </c>
      <c r="V59" s="284">
        <f>PPA_emi!V32</f>
        <v>231.71435653379521</v>
      </c>
      <c r="W59" s="284">
        <f>PPA_emi!W32</f>
        <v>259.68301079967671</v>
      </c>
      <c r="DA59" s="94"/>
    </row>
    <row r="60" spans="1:105" ht="12" customHeight="1" x14ac:dyDescent="0.25">
      <c r="A60" s="52" t="s">
        <v>60</v>
      </c>
      <c r="B60" s="244">
        <f>PPA_emi!B83</f>
        <v>0.9315978097057076</v>
      </c>
      <c r="C60" s="244">
        <f>PPA_emi!C83</f>
        <v>0.75895568922922885</v>
      </c>
      <c r="D60" s="244">
        <f>PPA_emi!D83</f>
        <v>0.50318673560839722</v>
      </c>
      <c r="E60" s="244">
        <f>PPA_emi!E83</f>
        <v>0.89077709668534144</v>
      </c>
      <c r="F60" s="244">
        <f>PPA_emi!F83</f>
        <v>0.60095774093603227</v>
      </c>
      <c r="G60" s="244">
        <f>PPA_emi!G83</f>
        <v>0.44014490157826319</v>
      </c>
      <c r="H60" s="244">
        <f>PPA_emi!H83</f>
        <v>0.44632369546067441</v>
      </c>
      <c r="I60" s="244">
        <f>PPA_emi!I83</f>
        <v>0.31255007942769059</v>
      </c>
      <c r="J60" s="244">
        <f>PPA_emi!J83</f>
        <v>0.26701243994433138</v>
      </c>
      <c r="K60" s="244">
        <f>PPA_emi!K83</f>
        <v>0.34910596375221148</v>
      </c>
      <c r="L60" s="244">
        <f>PPA_emi!L83</f>
        <v>0.30682525275005929</v>
      </c>
      <c r="M60" s="244">
        <f>PPA_emi!M83</f>
        <v>0.27084955767723712</v>
      </c>
      <c r="N60" s="244">
        <f>PPA_emi!N83</f>
        <v>0.25517035772209351</v>
      </c>
      <c r="O60" s="244">
        <f>PPA_emi!O83</f>
        <v>0.26083395578607282</v>
      </c>
      <c r="P60" s="244">
        <f>PPA_emi!P83</f>
        <v>0.35061899257596291</v>
      </c>
      <c r="Q60" s="244">
        <f>PPA_emi!Q83</f>
        <v>0.59700459517914872</v>
      </c>
      <c r="R60" s="244">
        <f>PPA_emi!R83</f>
        <v>0.58624166808050193</v>
      </c>
      <c r="S60" s="244">
        <f>PPA_emi!S83</f>
        <v>0.72763979288388736</v>
      </c>
      <c r="T60" s="244">
        <f>PPA_emi!T83</f>
        <v>0.99374378179936063</v>
      </c>
      <c r="U60" s="244">
        <f>PPA_emi!U83</f>
        <v>1.063637102529875</v>
      </c>
      <c r="V60" s="244">
        <f>PPA_emi!V83</f>
        <v>0.9974408128316623</v>
      </c>
      <c r="W60" s="244">
        <f>PPA_emi!W83</f>
        <v>1.358811210087767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99.036081260731351</v>
      </c>
      <c r="C63" s="289">
        <f t="shared" si="13"/>
        <v>102.82378816275718</v>
      </c>
      <c r="D63" s="289">
        <f t="shared" si="13"/>
        <v>91.318812059217009</v>
      </c>
      <c r="E63" s="289">
        <f t="shared" si="13"/>
        <v>83.311690165950253</v>
      </c>
      <c r="F63" s="289">
        <f t="shared" si="13"/>
        <v>72.430584405638214</v>
      </c>
      <c r="G63" s="289">
        <f t="shared" si="13"/>
        <v>65.789245380068962</v>
      </c>
      <c r="H63" s="289">
        <f t="shared" si="13"/>
        <v>64.985553150850862</v>
      </c>
      <c r="I63" s="289">
        <f t="shared" si="13"/>
        <v>66.280967274085398</v>
      </c>
      <c r="J63" s="289">
        <f t="shared" si="13"/>
        <v>55.251804271249981</v>
      </c>
      <c r="K63" s="289">
        <f t="shared" si="13"/>
        <v>36.011827538288387</v>
      </c>
      <c r="L63" s="289">
        <f t="shared" si="13"/>
        <v>93.558516023362756</v>
      </c>
      <c r="M63" s="289">
        <f t="shared" si="13"/>
        <v>68.409383497518292</v>
      </c>
      <c r="N63" s="289">
        <f t="shared" si="13"/>
        <v>41.130776940485738</v>
      </c>
      <c r="O63" s="289">
        <f t="shared" si="13"/>
        <v>54.85577066533817</v>
      </c>
      <c r="P63" s="289">
        <f t="shared" si="13"/>
        <v>75.452039473134192</v>
      </c>
      <c r="Q63" s="289">
        <f t="shared" si="13"/>
        <v>70.643842947023899</v>
      </c>
      <c r="R63" s="289">
        <f t="shared" si="13"/>
        <v>68.932344682764636</v>
      </c>
      <c r="S63" s="289">
        <f t="shared" si="13"/>
        <v>78.097836186675366</v>
      </c>
      <c r="T63" s="289">
        <f t="shared" si="13"/>
        <v>76.342473850427425</v>
      </c>
      <c r="U63" s="289">
        <f t="shared" si="13"/>
        <v>77.29620314412378</v>
      </c>
      <c r="V63" s="289">
        <f t="shared" si="13"/>
        <v>79.212534919733955</v>
      </c>
      <c r="W63" s="289">
        <f t="shared" si="13"/>
        <v>79.325893264264693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497.14478384178045</v>
      </c>
      <c r="C64" s="290">
        <f t="shared" si="14"/>
        <v>518.57843945725836</v>
      </c>
      <c r="D64" s="290">
        <f t="shared" si="14"/>
        <v>459.22963729572348</v>
      </c>
      <c r="E64" s="290">
        <f t="shared" si="14"/>
        <v>418.76416113568268</v>
      </c>
      <c r="F64" s="290">
        <f t="shared" si="14"/>
        <v>365.26720090180498</v>
      </c>
      <c r="G64" s="290">
        <f t="shared" si="14"/>
        <v>332.84935498096075</v>
      </c>
      <c r="H64" s="290">
        <f t="shared" si="14"/>
        <v>328.74674803858693</v>
      </c>
      <c r="I64" s="290">
        <f t="shared" si="14"/>
        <v>331.01078464468225</v>
      </c>
      <c r="J64" s="290">
        <f t="shared" si="14"/>
        <v>278.43011545307752</v>
      </c>
      <c r="K64" s="290">
        <f t="shared" si="14"/>
        <v>317.34499317138847</v>
      </c>
      <c r="L64" s="290">
        <f t="shared" si="14"/>
        <v>262.70826806052901</v>
      </c>
      <c r="M64" s="290">
        <f t="shared" si="14"/>
        <v>291.35778080138982</v>
      </c>
      <c r="N64" s="290">
        <f t="shared" si="14"/>
        <v>295.35868509266601</v>
      </c>
      <c r="O64" s="290">
        <f t="shared" si="14"/>
        <v>257.31485627577604</v>
      </c>
      <c r="P64" s="290">
        <f t="shared" si="14"/>
        <v>293.80682472058885</v>
      </c>
      <c r="Q64" s="290">
        <f t="shared" si="14"/>
        <v>304.08359407798031</v>
      </c>
      <c r="R64" s="290">
        <f t="shared" si="14"/>
        <v>302.41175622181004</v>
      </c>
      <c r="S64" s="290">
        <f t="shared" si="14"/>
        <v>287.45663932203996</v>
      </c>
      <c r="T64" s="290">
        <f t="shared" si="14"/>
        <v>362.43755289604519</v>
      </c>
      <c r="U64" s="290">
        <f t="shared" si="14"/>
        <v>339.11235464118334</v>
      </c>
      <c r="V64" s="290">
        <f t="shared" si="14"/>
        <v>309.32207047784652</v>
      </c>
      <c r="W64" s="290">
        <f t="shared" si="14"/>
        <v>379.60375848276556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5121.7864865488764</v>
      </c>
      <c r="C65" s="291">
        <f t="shared" si="15"/>
        <v>5059.4225684151161</v>
      </c>
      <c r="D65" s="291">
        <f t="shared" si="15"/>
        <v>5084.9861787739892</v>
      </c>
      <c r="E65" s="291">
        <f t="shared" si="15"/>
        <v>5058.6014656563802</v>
      </c>
      <c r="F65" s="291">
        <f t="shared" si="15"/>
        <v>5026.6736370332801</v>
      </c>
      <c r="G65" s="291">
        <f t="shared" si="15"/>
        <v>5020.6604312560312</v>
      </c>
      <c r="H65" s="291">
        <f t="shared" si="15"/>
        <v>4965.9246469399059</v>
      </c>
      <c r="I65" s="291">
        <f t="shared" si="15"/>
        <v>5007.1912443937126</v>
      </c>
      <c r="J65" s="291">
        <f t="shared" si="15"/>
        <v>4791.821310087269</v>
      </c>
      <c r="K65" s="291">
        <f t="shared" si="15"/>
        <v>4972.4170896822598</v>
      </c>
      <c r="L65" s="291">
        <f t="shared" si="15"/>
        <v>5352.2480764491429</v>
      </c>
      <c r="M65" s="291">
        <f t="shared" si="15"/>
        <v>5417.4902508172454</v>
      </c>
      <c r="N65" s="291">
        <f t="shared" si="15"/>
        <v>5620.9081572845116</v>
      </c>
      <c r="O65" s="291">
        <f t="shared" si="15"/>
        <v>5589.3280456706225</v>
      </c>
      <c r="P65" s="291">
        <f t="shared" si="15"/>
        <v>4363.1353798375249</v>
      </c>
      <c r="Q65" s="291">
        <f t="shared" si="15"/>
        <v>4446.8239094330347</v>
      </c>
      <c r="R65" s="291">
        <f t="shared" si="15"/>
        <v>4367.7056265925448</v>
      </c>
      <c r="S65" s="291">
        <f t="shared" si="15"/>
        <v>4098.6622883564469</v>
      </c>
      <c r="T65" s="291">
        <f t="shared" si="15"/>
        <v>3809.9373883893918</v>
      </c>
      <c r="U65" s="291">
        <f t="shared" si="15"/>
        <v>3599.8271555863785</v>
      </c>
      <c r="V65" s="291">
        <f t="shared" si="15"/>
        <v>3360.5486358747257</v>
      </c>
      <c r="W65" s="291">
        <f t="shared" si="15"/>
        <v>3586.7426923593707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0.30602783738512296</v>
      </c>
      <c r="C67" s="254">
        <f t="shared" si="16"/>
        <v>0.30016770784809238</v>
      </c>
      <c r="D67" s="254">
        <f t="shared" si="16"/>
        <v>0.28725149713981379</v>
      </c>
      <c r="E67" s="254">
        <f t="shared" si="16"/>
        <v>0.27873163225286962</v>
      </c>
      <c r="F67" s="254">
        <f t="shared" si="16"/>
        <v>0.26713041076686272</v>
      </c>
      <c r="G67" s="254">
        <f t="shared" si="16"/>
        <v>0.27154151470304444</v>
      </c>
      <c r="H67" s="254">
        <f t="shared" si="16"/>
        <v>0.28140023794074587</v>
      </c>
      <c r="I67" s="254">
        <f t="shared" si="16"/>
        <v>0.29154566180433938</v>
      </c>
      <c r="J67" s="254">
        <f t="shared" si="16"/>
        <v>0.28822319639408439</v>
      </c>
      <c r="K67" s="254">
        <f t="shared" si="16"/>
        <v>0.30350917020404117</v>
      </c>
      <c r="L67" s="254">
        <f t="shared" si="16"/>
        <v>0.30472589062880706</v>
      </c>
      <c r="M67" s="254">
        <f t="shared" si="16"/>
        <v>0.29665964899993935</v>
      </c>
      <c r="N67" s="254">
        <f t="shared" si="16"/>
        <v>0.2922683462968601</v>
      </c>
      <c r="O67" s="254">
        <f t="shared" si="16"/>
        <v>0.29475588437421529</v>
      </c>
      <c r="P67" s="254">
        <f t="shared" si="16"/>
        <v>0.30179950690690815</v>
      </c>
      <c r="Q67" s="254">
        <f t="shared" si="16"/>
        <v>0.300951035214164</v>
      </c>
      <c r="R67" s="254">
        <f t="shared" si="16"/>
        <v>0.29933442925477521</v>
      </c>
      <c r="S67" s="254">
        <f t="shared" si="16"/>
        <v>0.27914227155933202</v>
      </c>
      <c r="T67" s="254">
        <f t="shared" si="16"/>
        <v>0.28268436380843681</v>
      </c>
      <c r="U67" s="254">
        <f t="shared" si="16"/>
        <v>0.28914869778821434</v>
      </c>
      <c r="V67" s="254">
        <f t="shared" si="16"/>
        <v>0.30584505286241032</v>
      </c>
      <c r="W67" s="254">
        <f t="shared" si="16"/>
        <v>0.30826254798288238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0.22388801693042676</v>
      </c>
      <c r="C68" s="293">
        <f t="shared" si="17"/>
        <v>0.2195624323828651</v>
      </c>
      <c r="D68" s="293">
        <f t="shared" si="17"/>
        <v>0.20988555768876593</v>
      </c>
      <c r="E68" s="293">
        <f t="shared" si="17"/>
        <v>0.20148346462876793</v>
      </c>
      <c r="F68" s="293">
        <f t="shared" si="17"/>
        <v>0.19286884204945234</v>
      </c>
      <c r="G68" s="293">
        <f t="shared" si="17"/>
        <v>0.19153683317930989</v>
      </c>
      <c r="H68" s="293">
        <f t="shared" si="17"/>
        <v>0.20677851524666591</v>
      </c>
      <c r="I68" s="293">
        <f t="shared" si="17"/>
        <v>0.21421966324855043</v>
      </c>
      <c r="J68" s="293">
        <f t="shared" si="17"/>
        <v>0.2074490262380734</v>
      </c>
      <c r="K68" s="293">
        <f t="shared" si="17"/>
        <v>0.21850132247544943</v>
      </c>
      <c r="L68" s="293">
        <f t="shared" si="17"/>
        <v>0.21915022292533692</v>
      </c>
      <c r="M68" s="293">
        <f t="shared" si="17"/>
        <v>0.2132210059172796</v>
      </c>
      <c r="N68" s="293">
        <f t="shared" si="17"/>
        <v>0.21213878403480871</v>
      </c>
      <c r="O68" s="293">
        <f t="shared" si="17"/>
        <v>0.20860067980246319</v>
      </c>
      <c r="P68" s="293">
        <f t="shared" si="17"/>
        <v>0.21309043778119349</v>
      </c>
      <c r="Q68" s="293">
        <f t="shared" si="17"/>
        <v>0.22163513998316148</v>
      </c>
      <c r="R68" s="293">
        <f t="shared" si="17"/>
        <v>0.22029851159914729</v>
      </c>
      <c r="S68" s="293">
        <f t="shared" si="17"/>
        <v>0.2142996610295666</v>
      </c>
      <c r="T68" s="293">
        <f t="shared" si="17"/>
        <v>0.21710968894940441</v>
      </c>
      <c r="U68" s="293">
        <f t="shared" si="17"/>
        <v>0.22221841826201563</v>
      </c>
      <c r="V68" s="293">
        <f t="shared" si="17"/>
        <v>0.24596707646150143</v>
      </c>
      <c r="W68" s="293">
        <f t="shared" si="17"/>
        <v>0.24747670953848877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0.1797336596064473</v>
      </c>
      <c r="C69" s="255">
        <f t="shared" si="18"/>
        <v>0.17754518586529949</v>
      </c>
      <c r="D69" s="255">
        <f t="shared" si="18"/>
        <v>0.17844226372175065</v>
      </c>
      <c r="E69" s="255">
        <f t="shared" si="18"/>
        <v>0.17751637173879745</v>
      </c>
      <c r="F69" s="255">
        <f t="shared" si="18"/>
        <v>0.17639596082420966</v>
      </c>
      <c r="G69" s="255">
        <f t="shared" si="18"/>
        <v>0.17618494549134678</v>
      </c>
      <c r="H69" s="255">
        <f t="shared" si="18"/>
        <v>0.17426415811522258</v>
      </c>
      <c r="I69" s="255">
        <f t="shared" si="18"/>
        <v>0.17571228497473901</v>
      </c>
      <c r="J69" s="255">
        <f t="shared" si="18"/>
        <v>0.16815452625836955</v>
      </c>
      <c r="K69" s="255">
        <f t="shared" si="18"/>
        <v>0.17449199082494865</v>
      </c>
      <c r="L69" s="255">
        <f t="shared" si="18"/>
        <v>0.18782101448941235</v>
      </c>
      <c r="M69" s="255">
        <f t="shared" si="18"/>
        <v>0.19011049195799803</v>
      </c>
      <c r="N69" s="255">
        <f t="shared" si="18"/>
        <v>0.19724883028093726</v>
      </c>
      <c r="O69" s="255">
        <f t="shared" si="18"/>
        <v>0.19614062144676367</v>
      </c>
      <c r="P69" s="255">
        <f t="shared" si="18"/>
        <v>0.19911421380012376</v>
      </c>
      <c r="Q69" s="255">
        <f t="shared" si="18"/>
        <v>0.20293338838991593</v>
      </c>
      <c r="R69" s="255">
        <f t="shared" si="18"/>
        <v>0.19932277966166081</v>
      </c>
      <c r="S69" s="255">
        <f t="shared" si="18"/>
        <v>0.1870448308685532</v>
      </c>
      <c r="T69" s="255">
        <f t="shared" si="18"/>
        <v>0.17672039598966718</v>
      </c>
      <c r="U69" s="255">
        <f t="shared" si="18"/>
        <v>0.1755580643457339</v>
      </c>
      <c r="V69" s="255">
        <f t="shared" si="18"/>
        <v>0.17025519463947475</v>
      </c>
      <c r="W69" s="255">
        <f t="shared" si="18"/>
        <v>0.18171484521616144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0.19063908245391623</v>
      </c>
      <c r="C71" s="254">
        <f>IF(PPA_ued!C$5=0,"",PPA_ued!C$5/C$10)</f>
        <v>0.18734325761261128</v>
      </c>
      <c r="D71" s="254">
        <f>IF(PPA_ued!D$5=0,"",PPA_ued!D$5/D$10)</f>
        <v>0.17922855625602044</v>
      </c>
      <c r="E71" s="254">
        <f>IF(PPA_ued!E$5=0,"",PPA_ued!E$5/E$10)</f>
        <v>0.17483920570680495</v>
      </c>
      <c r="F71" s="254">
        <f>IF(PPA_ued!F$5=0,"",PPA_ued!F$5/F$10)</f>
        <v>0.16764145430648489</v>
      </c>
      <c r="G71" s="254">
        <f>IF(PPA_ued!G$5=0,"",PPA_ued!G$5/G$10)</f>
        <v>0.17025104229518864</v>
      </c>
      <c r="H71" s="254">
        <f>IF(PPA_ued!H$5=0,"",PPA_ued!H$5/H$10)</f>
        <v>0.17891320998867213</v>
      </c>
      <c r="I71" s="254">
        <f>IF(PPA_ued!I$5=0,"",PPA_ued!I$5/I$10)</f>
        <v>0.18539225369345044</v>
      </c>
      <c r="J71" s="254">
        <f>IF(PPA_ued!J$5=0,"",PPA_ued!J$5/J$10)</f>
        <v>0.18346378088623505</v>
      </c>
      <c r="K71" s="254">
        <f>IF(PPA_ued!K$5=0,"",PPA_ued!K$5/K$10)</f>
        <v>0.1926260760482999</v>
      </c>
      <c r="L71" s="254">
        <f>IF(PPA_ued!L$5=0,"",PPA_ued!L$5/L$10)</f>
        <v>0.19333836319122069</v>
      </c>
      <c r="M71" s="254">
        <f>IF(PPA_ued!M$5=0,"",PPA_ued!M$5/M$10)</f>
        <v>0.1883474345763676</v>
      </c>
      <c r="N71" s="254">
        <f>IF(PPA_ued!N$5=0,"",PPA_ued!N$5/N$10)</f>
        <v>0.18847203680343527</v>
      </c>
      <c r="O71" s="254">
        <f>IF(PPA_ued!O$5=0,"",PPA_ued!O$5/O$10)</f>
        <v>0.19014466976767541</v>
      </c>
      <c r="P71" s="254">
        <f>IF(PPA_ued!P$5=0,"",PPA_ued!P$5/P$10)</f>
        <v>0.19458239792750612</v>
      </c>
      <c r="Q71" s="254">
        <f>IF(PPA_ued!Q$5=0,"",PPA_ued!Q$5/Q$10)</f>
        <v>0.19697151853277775</v>
      </c>
      <c r="R71" s="254">
        <f>IF(PPA_ued!R$5=0,"",PPA_ued!R$5/R$10)</f>
        <v>0.19642532645522448</v>
      </c>
      <c r="S71" s="254">
        <f>IF(PPA_ued!S$5=0,"",PPA_ued!S$5/S$10)</f>
        <v>0.1860727180453032</v>
      </c>
      <c r="T71" s="254">
        <f>IF(PPA_ued!T$5=0,"",PPA_ued!T$5/T$10)</f>
        <v>0.18913912244561271</v>
      </c>
      <c r="U71" s="254">
        <f>IF(PPA_ued!U$5=0,"",PPA_ued!U$5/U$10)</f>
        <v>0.19360562580316071</v>
      </c>
      <c r="V71" s="254">
        <f>IF(PPA_ued!V$5=0,"",PPA_ued!V$5/V$10)</f>
        <v>0.20739381295785292</v>
      </c>
      <c r="W71" s="254">
        <f>IF(PPA_ued!W$5=0,"",PPA_ued!W$5/W$10)</f>
        <v>0.21044021444998112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0.14965177760758863</v>
      </c>
      <c r="C72" s="293">
        <f>IF(PPA_ued!C$32=0,"",PPA_ued!C$32/C$11)</f>
        <v>0.1468166807640415</v>
      </c>
      <c r="D72" s="293">
        <f>IF(PPA_ued!D$32=0,"",PPA_ued!D$32/D$11)</f>
        <v>0.14031406349081454</v>
      </c>
      <c r="E72" s="293">
        <f>IF(PPA_ued!E$32=0,"",PPA_ued!E$32/E$11)</f>
        <v>0.13579673931180702</v>
      </c>
      <c r="F72" s="293">
        <f>IF(PPA_ued!F$32=0,"",PPA_ued!F$32/F$11)</f>
        <v>0.12988838715900222</v>
      </c>
      <c r="G72" s="293">
        <f>IF(PPA_ued!G$32=0,"",PPA_ued!G$32/G$11)</f>
        <v>0.13014470954579041</v>
      </c>
      <c r="H72" s="293">
        <f>IF(PPA_ued!H$32=0,"",PPA_ued!H$32/H$11)</f>
        <v>0.14046733964964478</v>
      </c>
      <c r="I72" s="293">
        <f>IF(PPA_ued!I$32=0,"",PPA_ued!I$32/I$11)</f>
        <v>0.14545257842845269</v>
      </c>
      <c r="J72" s="293">
        <f>IF(PPA_ued!J$32=0,"",PPA_ued!J$32/J$11)</f>
        <v>0.14191894205572392</v>
      </c>
      <c r="K72" s="293">
        <f>IF(PPA_ued!K$32=0,"",PPA_ued!K$32/K$11)</f>
        <v>0.1494785233268969</v>
      </c>
      <c r="L72" s="293">
        <f>IF(PPA_ued!L$32=0,"",PPA_ued!L$32/L$11)</f>
        <v>0.14991516063018215</v>
      </c>
      <c r="M72" s="293">
        <f>IF(PPA_ued!M$32=0,"",PPA_ued!M$32/M$11)</f>
        <v>0.14583364141448274</v>
      </c>
      <c r="N72" s="293">
        <f>IF(PPA_ued!N$32=0,"",PPA_ued!N$32/N$11)</f>
        <v>0.14687736229371998</v>
      </c>
      <c r="O72" s="293">
        <f>IF(PPA_ued!O$32=0,"",PPA_ued!O$32/O$11)</f>
        <v>0.14613660509340118</v>
      </c>
      <c r="P72" s="293">
        <f>IF(PPA_ued!P$32=0,"",PPA_ued!P$32/P$11)</f>
        <v>0.14928147915657156</v>
      </c>
      <c r="Q72" s="293">
        <f>IF(PPA_ued!Q$32=0,"",PPA_ued!Q$32/Q$11)</f>
        <v>0.15533401247331244</v>
      </c>
      <c r="R72" s="293">
        <f>IF(PPA_ued!R$32=0,"",PPA_ued!R$32/R$11)</f>
        <v>0.15433953341940129</v>
      </c>
      <c r="S72" s="293">
        <f>IF(PPA_ued!S$32=0,"",PPA_ued!S$32/S$11)</f>
        <v>0.15021153127123915</v>
      </c>
      <c r="T72" s="293">
        <f>IF(PPA_ued!T$32=0,"",PPA_ued!T$32/T$11)</f>
        <v>0.15229569488893718</v>
      </c>
      <c r="U72" s="293">
        <f>IF(PPA_ued!U$32=0,"",PPA_ued!U$32/U$11)</f>
        <v>0.15596005968156562</v>
      </c>
      <c r="V72" s="293">
        <f>IF(PPA_ued!V$32=0,"",PPA_ued!V$32/V$11)</f>
        <v>0.17307817952922394</v>
      </c>
      <c r="W72" s="293">
        <f>IF(PPA_ued!W$32=0,"",PPA_ued!W$32/W$11)</f>
        <v>0.17422656308007745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0.10612831544174609</v>
      </c>
      <c r="C73" s="255">
        <f>IF(PPA_ued!C$83=0,"",PPA_ued!C$83/C$12)</f>
        <v>0.10485832188853154</v>
      </c>
      <c r="D73" s="255">
        <f>IF(PPA_ued!D$83=0,"",PPA_ued!D$83/D$12)</f>
        <v>0.10543555729991526</v>
      </c>
      <c r="E73" s="255">
        <f>IF(PPA_ued!E$83=0,"",PPA_ued!E$83/E$12)</f>
        <v>0.10479065040804859</v>
      </c>
      <c r="F73" s="255">
        <f>IF(PPA_ued!F$83=0,"",PPA_ued!F$83/F$12)</f>
        <v>0.10481100322571207</v>
      </c>
      <c r="G73" s="255">
        <f>IF(PPA_ued!G$83=0,"",PPA_ued!G$83/G$12)</f>
        <v>0.10472409347427729</v>
      </c>
      <c r="H73" s="255">
        <f>IF(PPA_ued!H$83=0,"",PPA_ued!H$83/H$12)</f>
        <v>0.10358137604032194</v>
      </c>
      <c r="I73" s="255">
        <f>IF(PPA_ued!I$83=0,"",PPA_ued!I$83/I$12)</f>
        <v>0.10563311242318925</v>
      </c>
      <c r="J73" s="255">
        <f>IF(PPA_ued!J$83=0,"",PPA_ued!J$83/J$12)</f>
        <v>0.10109419713240171</v>
      </c>
      <c r="K73" s="255">
        <f>IF(PPA_ued!K$83=0,"",PPA_ued!K$83/K$12)</f>
        <v>0.10487582401555162</v>
      </c>
      <c r="L73" s="255">
        <f>IF(PPA_ued!L$83=0,"",PPA_ued!L$83/L$12)</f>
        <v>0.11290063322022781</v>
      </c>
      <c r="M73" s="255">
        <f>IF(PPA_ued!M$83=0,"",PPA_ued!M$83/M$12)</f>
        <v>0.11428616430912628</v>
      </c>
      <c r="N73" s="255">
        <f>IF(PPA_ued!N$83=0,"",PPA_ued!N$83/N$12)</f>
        <v>0.11857990043671987</v>
      </c>
      <c r="O73" s="255">
        <f>IF(PPA_ued!O$83=0,"",PPA_ued!O$83/O$12)</f>
        <v>0.11789905133590457</v>
      </c>
      <c r="P73" s="255">
        <f>IF(PPA_ued!P$83=0,"",PPA_ued!P$83/P$12)</f>
        <v>0.12381237221701484</v>
      </c>
      <c r="Q73" s="255">
        <f>IF(PPA_ued!Q$83=0,"",PPA_ued!Q$83/Q$12)</f>
        <v>0.12813288660854333</v>
      </c>
      <c r="R73" s="255">
        <f>IF(PPA_ued!R$83=0,"",PPA_ued!R$83/R$12)</f>
        <v>0.1284978599118396</v>
      </c>
      <c r="S73" s="255">
        <f>IF(PPA_ued!S$83=0,"",PPA_ued!S$83/S$12)</f>
        <v>0.12166314613206934</v>
      </c>
      <c r="T73" s="255">
        <f>IF(PPA_ued!T$83=0,"",PPA_ued!T$83/T$12)</f>
        <v>0.11700132446829113</v>
      </c>
      <c r="U73" s="255">
        <f>IF(PPA_ued!U$83=0,"",PPA_ued!U$83/U$12)</f>
        <v>0.11695089853864354</v>
      </c>
      <c r="V73" s="255">
        <f>IF(PPA_ued!V$83=0,"",PPA_ued!V$83/V$12)</f>
        <v>0.1130350118615788</v>
      </c>
      <c r="W73" s="255">
        <f>IF(PPA_ued!W$83=0,"",PPA_ued!W$83/W$12)</f>
        <v>0.12260063179382474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0.2846293131881143</v>
      </c>
      <c r="C74" s="256">
        <f t="shared" si="19"/>
        <v>0.2937720246840877</v>
      </c>
      <c r="D74" s="256">
        <f t="shared" si="19"/>
        <v>0.29775703085416577</v>
      </c>
      <c r="E74" s="256">
        <f t="shared" si="19"/>
        <v>0.33975600700761632</v>
      </c>
      <c r="F74" s="256">
        <f t="shared" si="19"/>
        <v>0.33436395850194767</v>
      </c>
      <c r="G74" s="256">
        <f t="shared" si="19"/>
        <v>0.30216503394423971</v>
      </c>
      <c r="H74" s="256">
        <f t="shared" si="19"/>
        <v>0.27468501139248441</v>
      </c>
      <c r="I74" s="256">
        <f t="shared" si="19"/>
        <v>0.22611096864187138</v>
      </c>
      <c r="J74" s="256">
        <f t="shared" si="19"/>
        <v>0.22903763332815472</v>
      </c>
      <c r="K74" s="256">
        <f t="shared" si="19"/>
        <v>0.18534128577426343</v>
      </c>
      <c r="L74" s="256">
        <f t="shared" si="19"/>
        <v>0.1834784509980481</v>
      </c>
      <c r="M74" s="256">
        <f t="shared" si="19"/>
        <v>0.16018261041839177</v>
      </c>
      <c r="N74" s="256">
        <f t="shared" si="19"/>
        <v>0.15047975608926437</v>
      </c>
      <c r="O74" s="256">
        <f t="shared" si="19"/>
        <v>0.12523230854739775</v>
      </c>
      <c r="P74" s="256">
        <f t="shared" si="19"/>
        <v>9.6013173531414281E-2</v>
      </c>
      <c r="Q74" s="256">
        <f t="shared" si="19"/>
        <v>9.1104198372764275E-2</v>
      </c>
      <c r="R74" s="256">
        <f t="shared" si="19"/>
        <v>8.9296051177636518E-2</v>
      </c>
      <c r="S74" s="256">
        <f t="shared" si="19"/>
        <v>0.10549325000091984</v>
      </c>
      <c r="T74" s="256">
        <f t="shared" si="19"/>
        <v>0.11746660336464862</v>
      </c>
      <c r="U74" s="256">
        <f t="shared" si="19"/>
        <v>0.10575694107992105</v>
      </c>
      <c r="V74" s="256">
        <f t="shared" si="19"/>
        <v>8.8843728728971658E-2</v>
      </c>
      <c r="W74" s="256">
        <f t="shared" si="19"/>
        <v>0.1042803346193467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0.25161226625082855</v>
      </c>
      <c r="C75" s="257">
        <f t="shared" si="20"/>
        <v>0.25685483621844296</v>
      </c>
      <c r="D75" s="257">
        <f t="shared" si="20"/>
        <v>0.26078740241295628</v>
      </c>
      <c r="E75" s="257">
        <f t="shared" si="20"/>
        <v>0.2979388331531676</v>
      </c>
      <c r="F75" s="257">
        <f t="shared" si="20"/>
        <v>0.29113219441421029</v>
      </c>
      <c r="G75" s="257">
        <f t="shared" si="20"/>
        <v>0.26384057598085703</v>
      </c>
      <c r="H75" s="257">
        <f t="shared" si="20"/>
        <v>0.24013701306243332</v>
      </c>
      <c r="I75" s="257">
        <f t="shared" si="20"/>
        <v>0.19894875992688862</v>
      </c>
      <c r="J75" s="257">
        <f t="shared" si="20"/>
        <v>0.20002042238032977</v>
      </c>
      <c r="K75" s="257">
        <f t="shared" si="20"/>
        <v>0.16446471416236061</v>
      </c>
      <c r="L75" s="257">
        <f t="shared" si="20"/>
        <v>0.1629535133942554</v>
      </c>
      <c r="M75" s="257">
        <f t="shared" si="20"/>
        <v>0.14173563724003552</v>
      </c>
      <c r="N75" s="257">
        <f t="shared" si="20"/>
        <v>0.13253627135851906</v>
      </c>
      <c r="O75" s="257">
        <f t="shared" si="20"/>
        <v>0.11076724313280592</v>
      </c>
      <c r="P75" s="257">
        <f t="shared" si="20"/>
        <v>8.608368439709721E-2</v>
      </c>
      <c r="Q75" s="257">
        <f t="shared" si="20"/>
        <v>8.2363100499443884E-2</v>
      </c>
      <c r="R75" s="257">
        <f t="shared" si="20"/>
        <v>8.0826516457878195E-2</v>
      </c>
      <c r="S75" s="257">
        <f t="shared" si="20"/>
        <v>9.5010483976249671E-2</v>
      </c>
      <c r="T75" s="257">
        <f t="shared" si="20"/>
        <v>0.10592428024759135</v>
      </c>
      <c r="U75" s="257">
        <f t="shared" si="20"/>
        <v>9.6190372015407991E-2</v>
      </c>
      <c r="V75" s="257">
        <f t="shared" si="20"/>
        <v>8.1737505817875283E-2</v>
      </c>
      <c r="W75" s="257">
        <f t="shared" si="20"/>
        <v>9.6628847119514999E-2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0.33923828510777904</v>
      </c>
      <c r="C76" s="295">
        <f t="shared" si="21"/>
        <v>0.35329173914887457</v>
      </c>
      <c r="D76" s="295">
        <f t="shared" si="21"/>
        <v>0.35812789439832482</v>
      </c>
      <c r="E76" s="295">
        <f t="shared" si="21"/>
        <v>0.40833109965777548</v>
      </c>
      <c r="F76" s="295">
        <f t="shared" si="21"/>
        <v>0.40417402021877979</v>
      </c>
      <c r="G76" s="295">
        <f t="shared" si="21"/>
        <v>0.36439752902636274</v>
      </c>
      <c r="H76" s="295">
        <f t="shared" si="21"/>
        <v>0.32810145947173353</v>
      </c>
      <c r="I76" s="295">
        <f t="shared" si="21"/>
        <v>0.27072804411650886</v>
      </c>
      <c r="J76" s="295">
        <f t="shared" si="21"/>
        <v>0.27542024294570427</v>
      </c>
      <c r="K76" s="295">
        <f t="shared" si="21"/>
        <v>0.21854123811354034</v>
      </c>
      <c r="L76" s="295">
        <f t="shared" si="21"/>
        <v>0.21584758564735693</v>
      </c>
      <c r="M76" s="295">
        <f t="shared" si="21"/>
        <v>0.18951751728635624</v>
      </c>
      <c r="N76" s="295">
        <f t="shared" si="21"/>
        <v>0.17835997035127382</v>
      </c>
      <c r="O76" s="295">
        <f t="shared" si="21"/>
        <v>0.14658314082695609</v>
      </c>
      <c r="P76" s="295">
        <f t="shared" si="21"/>
        <v>0.11323207967519699</v>
      </c>
      <c r="Q76" s="295">
        <f t="shared" si="21"/>
        <v>0.10590908366527635</v>
      </c>
      <c r="R76" s="295">
        <f t="shared" si="21"/>
        <v>0.10378599757394191</v>
      </c>
      <c r="S76" s="295">
        <f t="shared" si="21"/>
        <v>0.12317122173251016</v>
      </c>
      <c r="T76" s="295">
        <f t="shared" si="21"/>
        <v>0.1366930092119541</v>
      </c>
      <c r="U76" s="295">
        <f t="shared" si="21"/>
        <v>0.12241565320738836</v>
      </c>
      <c r="V76" s="295">
        <f t="shared" si="21"/>
        <v>0.10093800052821973</v>
      </c>
      <c r="W76" s="295">
        <f t="shared" si="21"/>
        <v>0.11758438260567507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1.6133783567625751E-2</v>
      </c>
      <c r="C77" s="258">
        <f t="shared" si="22"/>
        <v>1.3491847932915116E-2</v>
      </c>
      <c r="D77" s="258">
        <f t="shared" si="22"/>
        <v>9.4755672537009412E-3</v>
      </c>
      <c r="E77" s="258">
        <f t="shared" si="22"/>
        <v>1.7895225551442434E-2</v>
      </c>
      <c r="F77" s="258">
        <f t="shared" si="22"/>
        <v>1.1938575830299397E-2</v>
      </c>
      <c r="G77" s="258">
        <f t="shared" si="22"/>
        <v>8.9911829324698239E-3</v>
      </c>
      <c r="H77" s="258">
        <f t="shared" si="22"/>
        <v>9.4066300625293559E-3</v>
      </c>
      <c r="I77" s="258">
        <f t="shared" si="22"/>
        <v>6.63621228025743E-3</v>
      </c>
      <c r="J77" s="258">
        <f t="shared" si="22"/>
        <v>5.9761273462415106E-3</v>
      </c>
      <c r="K77" s="258">
        <f t="shared" si="22"/>
        <v>9.3099374378325453E-3</v>
      </c>
      <c r="L77" s="258">
        <f t="shared" si="22"/>
        <v>8.1878210433180831E-3</v>
      </c>
      <c r="M77" s="258">
        <f t="shared" si="22"/>
        <v>7.176824015339635E-3</v>
      </c>
      <c r="N77" s="258">
        <f t="shared" si="22"/>
        <v>6.890834899346881E-3</v>
      </c>
      <c r="O77" s="258">
        <f t="shared" si="22"/>
        <v>8.1339163271646787E-3</v>
      </c>
      <c r="P77" s="258">
        <f t="shared" si="22"/>
        <v>8.3642985191868056E-3</v>
      </c>
      <c r="Q77" s="258">
        <f t="shared" si="22"/>
        <v>1.4807015987552635E-2</v>
      </c>
      <c r="R77" s="258">
        <f t="shared" si="22"/>
        <v>1.4944174885685425E-2</v>
      </c>
      <c r="S77" s="258">
        <f t="shared" si="22"/>
        <v>1.9104993633803205E-2</v>
      </c>
      <c r="T77" s="258">
        <f t="shared" si="22"/>
        <v>2.7966703405508924E-2</v>
      </c>
      <c r="U77" s="258">
        <f t="shared" si="22"/>
        <v>3.4628583366034846E-2</v>
      </c>
      <c r="V77" s="258">
        <f t="shared" si="22"/>
        <v>3.3998902508862693E-2</v>
      </c>
      <c r="W77" s="258">
        <f t="shared" si="22"/>
        <v>4.4965629271774436E-2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SE: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3524.5226031644611</v>
      </c>
      <c r="C5" s="225">
        <v>3301.8447863290162</v>
      </c>
      <c r="D5" s="225">
        <v>3261.4534985254459</v>
      </c>
      <c r="E5" s="225">
        <v>3271.584660404832</v>
      </c>
      <c r="F5" s="225">
        <v>3233.8807527436402</v>
      </c>
      <c r="G5" s="225">
        <v>3287.824660024462</v>
      </c>
      <c r="H5" s="225">
        <v>3493.302553796419</v>
      </c>
      <c r="I5" s="225">
        <v>3669.9767907930241</v>
      </c>
      <c r="J5" s="225">
        <v>3523.955146248345</v>
      </c>
      <c r="K5" s="225">
        <v>3482.4884996547848</v>
      </c>
      <c r="L5" s="225">
        <v>3618.9246771077128</v>
      </c>
      <c r="M5" s="225">
        <v>3517.7901178412808</v>
      </c>
      <c r="N5" s="225">
        <v>3466.9075880749319</v>
      </c>
      <c r="O5" s="225">
        <v>3365.651779430048</v>
      </c>
      <c r="P5" s="225">
        <v>3480.0501141435579</v>
      </c>
      <c r="Q5" s="225">
        <v>3497.6529312590142</v>
      </c>
      <c r="R5" s="225">
        <v>3463.0000120484942</v>
      </c>
      <c r="S5" s="225">
        <v>3394.3700221614772</v>
      </c>
      <c r="T5" s="225">
        <v>3391.9296813374331</v>
      </c>
      <c r="U5" s="225">
        <v>3492.6271205838411</v>
      </c>
      <c r="V5" s="225">
        <v>3680.5393661462458</v>
      </c>
      <c r="W5" s="225">
        <v>3605.747023755775</v>
      </c>
      <c r="DA5" s="89" t="s">
        <v>1844</v>
      </c>
    </row>
    <row r="6" spans="1:105" ht="12" customHeight="1" x14ac:dyDescent="0.25">
      <c r="A6" s="55" t="s">
        <v>92</v>
      </c>
      <c r="B6" s="261">
        <v>17.622613015822591</v>
      </c>
      <c r="C6" s="261">
        <v>16.50922393164538</v>
      </c>
      <c r="D6" s="261">
        <v>16.307267492627549</v>
      </c>
      <c r="E6" s="261">
        <v>16.357923302024481</v>
      </c>
      <c r="F6" s="261">
        <v>16.16940376371857</v>
      </c>
      <c r="G6" s="261">
        <v>16.43912330012266</v>
      </c>
      <c r="H6" s="261">
        <v>17.46651276898239</v>
      </c>
      <c r="I6" s="261">
        <v>18.349883953965421</v>
      </c>
      <c r="J6" s="261">
        <v>17.619775731242001</v>
      </c>
      <c r="K6" s="261">
        <v>17.412442498274181</v>
      </c>
      <c r="L6" s="261">
        <v>18.09462338553886</v>
      </c>
      <c r="M6" s="261">
        <v>17.588950589206618</v>
      </c>
      <c r="N6" s="261">
        <v>17.33453794037495</v>
      </c>
      <c r="O6" s="261">
        <v>16.828258897150452</v>
      </c>
      <c r="P6" s="261">
        <v>17.400250570717951</v>
      </c>
      <c r="Q6" s="261">
        <v>17.48826465629525</v>
      </c>
      <c r="R6" s="261">
        <v>17.315000060242639</v>
      </c>
      <c r="S6" s="261">
        <v>16.971850110807601</v>
      </c>
      <c r="T6" s="261">
        <v>16.9596484066873</v>
      </c>
      <c r="U6" s="261">
        <v>17.463135602919341</v>
      </c>
      <c r="V6" s="261">
        <v>18.40269683073128</v>
      </c>
      <c r="W6" s="261">
        <v>18.028735118778879</v>
      </c>
      <c r="DA6" s="67" t="s">
        <v>1845</v>
      </c>
    </row>
    <row r="7" spans="1:105" ht="12" customHeight="1" x14ac:dyDescent="0.25">
      <c r="A7" s="202" t="s">
        <v>93</v>
      </c>
      <c r="B7" s="226">
        <v>24.671658222151631</v>
      </c>
      <c r="C7" s="226">
        <v>23.112913504303538</v>
      </c>
      <c r="D7" s="226">
        <v>22.83017448967858</v>
      </c>
      <c r="E7" s="226">
        <v>22.90109262283427</v>
      </c>
      <c r="F7" s="226">
        <v>22.637165269206001</v>
      </c>
      <c r="G7" s="226">
        <v>23.01477262017173</v>
      </c>
      <c r="H7" s="226">
        <v>24.453117876575352</v>
      </c>
      <c r="I7" s="226">
        <v>25.689837535551579</v>
      </c>
      <c r="J7" s="226">
        <v>24.667686023738799</v>
      </c>
      <c r="K7" s="226">
        <v>24.377419497583841</v>
      </c>
      <c r="L7" s="226">
        <v>25.332472739754401</v>
      </c>
      <c r="M7" s="226">
        <v>24.62453082488927</v>
      </c>
      <c r="N7" s="226">
        <v>24.268353116524921</v>
      </c>
      <c r="O7" s="226">
        <v>23.559562456010639</v>
      </c>
      <c r="P7" s="226">
        <v>24.36035079900514</v>
      </c>
      <c r="Q7" s="226">
        <v>24.483570518813341</v>
      </c>
      <c r="R7" s="226">
        <v>24.241000084339699</v>
      </c>
      <c r="S7" s="226">
        <v>23.76059015513064</v>
      </c>
      <c r="T7" s="226">
        <v>23.743507769362228</v>
      </c>
      <c r="U7" s="226">
        <v>24.448389844087082</v>
      </c>
      <c r="V7" s="226">
        <v>25.763775563023799</v>
      </c>
      <c r="W7" s="226">
        <v>25.24022916629043</v>
      </c>
      <c r="DA7" s="174" t="s">
        <v>1846</v>
      </c>
    </row>
    <row r="8" spans="1:105" ht="12" customHeight="1" x14ac:dyDescent="0.25">
      <c r="A8" s="202" t="s">
        <v>94</v>
      </c>
      <c r="B8" s="226">
        <v>140.9809041265807</v>
      </c>
      <c r="C8" s="226">
        <v>132.0737914531631</v>
      </c>
      <c r="D8" s="226">
        <v>130.45813994102039</v>
      </c>
      <c r="E8" s="226">
        <v>130.86338641619591</v>
      </c>
      <c r="F8" s="226">
        <v>129.3552301097485</v>
      </c>
      <c r="G8" s="226">
        <v>131.5129864009813</v>
      </c>
      <c r="H8" s="226">
        <v>139.73210215185921</v>
      </c>
      <c r="I8" s="226">
        <v>146.79907163172331</v>
      </c>
      <c r="J8" s="226">
        <v>140.95820584993601</v>
      </c>
      <c r="K8" s="226">
        <v>139.29953998619339</v>
      </c>
      <c r="L8" s="226">
        <v>144.75698708431091</v>
      </c>
      <c r="M8" s="226">
        <v>140.711604713653</v>
      </c>
      <c r="N8" s="226">
        <v>138.6763035229996</v>
      </c>
      <c r="O8" s="226">
        <v>134.62607117720361</v>
      </c>
      <c r="P8" s="226">
        <v>139.20200456574361</v>
      </c>
      <c r="Q8" s="226">
        <v>139.906117250362</v>
      </c>
      <c r="R8" s="226">
        <v>138.52000048194111</v>
      </c>
      <c r="S8" s="226">
        <v>135.77480088646081</v>
      </c>
      <c r="T8" s="226">
        <v>135.6771872534984</v>
      </c>
      <c r="U8" s="226">
        <v>139.7050848233547</v>
      </c>
      <c r="V8" s="226">
        <v>147.2215746458503</v>
      </c>
      <c r="W8" s="226">
        <v>144.22988095023101</v>
      </c>
      <c r="DA8" s="174" t="s">
        <v>1847</v>
      </c>
    </row>
    <row r="9" spans="1:105" ht="12" customHeight="1" x14ac:dyDescent="0.25">
      <c r="A9" s="202" t="s">
        <v>95</v>
      </c>
      <c r="B9" s="226">
        <v>70.490452063290363</v>
      </c>
      <c r="C9" s="226">
        <v>66.036895726581534</v>
      </c>
      <c r="D9" s="226">
        <v>65.22906997051021</v>
      </c>
      <c r="E9" s="226">
        <v>65.431693208097926</v>
      </c>
      <c r="F9" s="226">
        <v>64.677615054874266</v>
      </c>
      <c r="G9" s="226">
        <v>65.756493200490638</v>
      </c>
      <c r="H9" s="226">
        <v>69.866051075929576</v>
      </c>
      <c r="I9" s="226">
        <v>73.399535815861668</v>
      </c>
      <c r="J9" s="226">
        <v>70.479102924967989</v>
      </c>
      <c r="K9" s="226">
        <v>69.649769993096712</v>
      </c>
      <c r="L9" s="226">
        <v>72.378493542155439</v>
      </c>
      <c r="M9" s="226">
        <v>70.355802356826487</v>
      </c>
      <c r="N9" s="226">
        <v>69.338151761499802</v>
      </c>
      <c r="O9" s="226">
        <v>67.313035588601807</v>
      </c>
      <c r="P9" s="226">
        <v>69.601002282871804</v>
      </c>
      <c r="Q9" s="226">
        <v>69.953058625181001</v>
      </c>
      <c r="R9" s="226">
        <v>69.26000024097057</v>
      </c>
      <c r="S9" s="226">
        <v>67.887400443230405</v>
      </c>
      <c r="T9" s="226">
        <v>67.838593626749201</v>
      </c>
      <c r="U9" s="226">
        <v>69.852542411677348</v>
      </c>
      <c r="V9" s="226">
        <v>73.610787322925134</v>
      </c>
      <c r="W9" s="226">
        <v>72.114940475115517</v>
      </c>
      <c r="DA9" s="174" t="s">
        <v>1848</v>
      </c>
    </row>
    <row r="10" spans="1:105" ht="12" customHeight="1" x14ac:dyDescent="0.25">
      <c r="A10" s="56" t="s">
        <v>96</v>
      </c>
      <c r="B10" s="262">
        <v>39.929154117963442</v>
      </c>
      <c r="C10" s="262">
        <v>39.355161912751072</v>
      </c>
      <c r="D10" s="262">
        <v>38.697789423081602</v>
      </c>
      <c r="E10" s="262">
        <v>38.660338777691841</v>
      </c>
      <c r="F10" s="262">
        <v>39.415408381299272</v>
      </c>
      <c r="G10" s="262">
        <v>39.569100159753063</v>
      </c>
      <c r="H10" s="262">
        <v>40.920447589331303</v>
      </c>
      <c r="I10" s="262">
        <v>42.52329950410401</v>
      </c>
      <c r="J10" s="262">
        <v>42.089981288508199</v>
      </c>
      <c r="K10" s="262">
        <v>37.835058509494907</v>
      </c>
      <c r="L10" s="262">
        <v>38.935901587638327</v>
      </c>
      <c r="M10" s="262">
        <v>38.879128046571267</v>
      </c>
      <c r="N10" s="262">
        <v>39.011993404338</v>
      </c>
      <c r="O10" s="262">
        <v>36.145472238513833</v>
      </c>
      <c r="P10" s="262">
        <v>36.7410666915018</v>
      </c>
      <c r="Q10" s="262">
        <v>34.571553880487407</v>
      </c>
      <c r="R10" s="262">
        <v>34.067081278894641</v>
      </c>
      <c r="S10" s="262">
        <v>34.538077494316923</v>
      </c>
      <c r="T10" s="262">
        <v>34.228365363779673</v>
      </c>
      <c r="U10" s="262">
        <v>33.966391374552522</v>
      </c>
      <c r="V10" s="262">
        <v>32.885826115676863</v>
      </c>
      <c r="W10" s="262">
        <v>31.037110695454139</v>
      </c>
      <c r="DA10" s="68" t="s">
        <v>1849</v>
      </c>
    </row>
    <row r="11" spans="1:105" ht="12" customHeight="1" x14ac:dyDescent="0.25">
      <c r="A11" s="37" t="s">
        <v>160</v>
      </c>
      <c r="B11" s="228">
        <v>0.568767374694092</v>
      </c>
      <c r="C11" s="228">
        <v>0.17421162806785759</v>
      </c>
      <c r="D11" s="228">
        <v>0.15920709256503429</v>
      </c>
      <c r="E11" s="228">
        <v>0.41925362977916458</v>
      </c>
      <c r="F11" s="228">
        <v>0.34633562627645559</v>
      </c>
      <c r="G11" s="228">
        <v>0.20967346628829639</v>
      </c>
      <c r="H11" s="228">
        <v>0.25543152298116228</v>
      </c>
      <c r="I11" s="228">
        <v>0.19345743479890529</v>
      </c>
      <c r="J11" s="228">
        <v>0.16012546535572769</v>
      </c>
      <c r="K11" s="228">
        <v>0.3100134431431375</v>
      </c>
      <c r="L11" s="228">
        <v>0.29406378593422289</v>
      </c>
      <c r="M11" s="228">
        <v>0.25401878379265358</v>
      </c>
      <c r="N11" s="228">
        <v>0.1956760795486667</v>
      </c>
      <c r="O11" s="228">
        <v>0.26734330694692032</v>
      </c>
      <c r="P11" s="228">
        <v>0.26305454441325482</v>
      </c>
      <c r="Q11" s="228">
        <v>0.43493331463545898</v>
      </c>
      <c r="R11" s="228">
        <v>0.67339482089072122</v>
      </c>
      <c r="S11" s="228">
        <v>0.57067874977542576</v>
      </c>
      <c r="T11" s="228">
        <v>0.65816678696938169</v>
      </c>
      <c r="U11" s="228">
        <v>0.87231181649199452</v>
      </c>
      <c r="V11" s="228">
        <v>2.961441742865583</v>
      </c>
      <c r="W11" s="228">
        <v>4.3354952633137049</v>
      </c>
      <c r="DA11" s="69" t="s">
        <v>1850</v>
      </c>
    </row>
    <row r="12" spans="1:105" ht="12" customHeight="1" x14ac:dyDescent="0.25">
      <c r="A12" s="37" t="s">
        <v>162</v>
      </c>
      <c r="B12" s="228">
        <v>0.6623629221625138</v>
      </c>
      <c r="C12" s="228">
        <v>0.93709650167663872</v>
      </c>
      <c r="D12" s="228">
        <v>0.59563539277491484</v>
      </c>
      <c r="E12" s="228">
        <v>0.96651322361811154</v>
      </c>
      <c r="F12" s="228">
        <v>0.57762282565583789</v>
      </c>
      <c r="G12" s="228">
        <v>0.50532513988185102</v>
      </c>
      <c r="H12" s="228">
        <v>0.5084405019225775</v>
      </c>
      <c r="I12" s="228">
        <v>0.364581836546577</v>
      </c>
      <c r="J12" s="228">
        <v>0.34150727166944389</v>
      </c>
      <c r="K12" s="228">
        <v>0.3646094606705525</v>
      </c>
      <c r="L12" s="228">
        <v>0.31175190102760869</v>
      </c>
      <c r="M12" s="228">
        <v>0.27745252909946189</v>
      </c>
      <c r="N12" s="228">
        <v>0.33279926797872328</v>
      </c>
      <c r="O12" s="228">
        <v>0.31709834498143169</v>
      </c>
      <c r="P12" s="228">
        <v>0.33016115780379612</v>
      </c>
      <c r="Q12" s="228">
        <v>0.55215667886889019</v>
      </c>
      <c r="R12" s="228">
        <v>0.2583062063641105</v>
      </c>
      <c r="S12" s="228">
        <v>0.74832711594595858</v>
      </c>
      <c r="T12" s="228">
        <v>1.281914358092666</v>
      </c>
      <c r="U12" s="228">
        <v>1.71242817244243</v>
      </c>
      <c r="V12" s="228">
        <v>1.7096756419105019</v>
      </c>
      <c r="W12" s="228">
        <v>1.604900762031009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38.698023821106837</v>
      </c>
      <c r="C15" s="228">
        <v>38.243853783006578</v>
      </c>
      <c r="D15" s="228">
        <v>37.942946937741652</v>
      </c>
      <c r="E15" s="228">
        <v>37.274571924294563</v>
      </c>
      <c r="F15" s="228">
        <v>38.491449929366972</v>
      </c>
      <c r="G15" s="228">
        <v>38.854101553582908</v>
      </c>
      <c r="H15" s="228">
        <v>40.156575564427563</v>
      </c>
      <c r="I15" s="228">
        <v>41.965260232758517</v>
      </c>
      <c r="J15" s="228">
        <v>41.58834855148303</v>
      </c>
      <c r="K15" s="228">
        <v>37.160435605681222</v>
      </c>
      <c r="L15" s="228">
        <v>38.330085900676501</v>
      </c>
      <c r="M15" s="228">
        <v>38.347656733679152</v>
      </c>
      <c r="N15" s="228">
        <v>38.48351805681061</v>
      </c>
      <c r="O15" s="228">
        <v>35.561030586585467</v>
      </c>
      <c r="P15" s="228">
        <v>36.147850989284748</v>
      </c>
      <c r="Q15" s="228">
        <v>33.584463886983059</v>
      </c>
      <c r="R15" s="228">
        <v>33.135380251639809</v>
      </c>
      <c r="S15" s="228">
        <v>33.219071628595529</v>
      </c>
      <c r="T15" s="228">
        <v>32.288284218717628</v>
      </c>
      <c r="U15" s="228">
        <v>31.381651385618088</v>
      </c>
      <c r="V15" s="228">
        <v>28.214708730900771</v>
      </c>
      <c r="W15" s="228">
        <v>25.096714670109431</v>
      </c>
      <c r="DA15" s="69" t="s">
        <v>1854</v>
      </c>
    </row>
    <row r="16" spans="1:105" ht="12" customHeight="1" x14ac:dyDescent="0.25">
      <c r="A16" s="57" t="s">
        <v>1855</v>
      </c>
      <c r="B16" s="263">
        <v>101.1466753453003</v>
      </c>
      <c r="C16" s="263">
        <v>99.928816848489475</v>
      </c>
      <c r="D16" s="263">
        <v>98.238213624435275</v>
      </c>
      <c r="E16" s="263">
        <v>98.118754173220665</v>
      </c>
      <c r="F16" s="263">
        <v>100.1689693446789</v>
      </c>
      <c r="G16" s="263">
        <v>100.4927994294559</v>
      </c>
      <c r="H16" s="263">
        <v>103.8407411116595</v>
      </c>
      <c r="I16" s="263">
        <v>107.8968597807889</v>
      </c>
      <c r="J16" s="263">
        <v>106.862227658878</v>
      </c>
      <c r="K16" s="263">
        <v>95.840227295161668</v>
      </c>
      <c r="L16" s="263">
        <v>98.639416923932984</v>
      </c>
      <c r="M16" s="263">
        <v>98.562633247043962</v>
      </c>
      <c r="N16" s="263">
        <v>98.93123970343575</v>
      </c>
      <c r="O16" s="263">
        <v>91.559763577399281</v>
      </c>
      <c r="P16" s="263">
        <v>93.041481134514783</v>
      </c>
      <c r="Q16" s="263">
        <v>87.224510083255268</v>
      </c>
      <c r="R16" s="263">
        <v>85.965424987111447</v>
      </c>
      <c r="S16" s="263">
        <v>87.035567128677201</v>
      </c>
      <c r="T16" s="263">
        <v>85.890365870752134</v>
      </c>
      <c r="U16" s="263">
        <v>84.659528441725783</v>
      </c>
      <c r="V16" s="263">
        <v>79.78547640960781</v>
      </c>
      <c r="W16" s="263">
        <v>73.597134942825178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2904.9107566171301</v>
      </c>
      <c r="C17" s="296">
        <f t="shared" si="0"/>
        <v>2702.7639455109947</v>
      </c>
      <c r="D17" s="296">
        <f t="shared" si="0"/>
        <v>2671.3857021964586</v>
      </c>
      <c r="E17" s="296">
        <f t="shared" si="0"/>
        <v>2681.2097959642774</v>
      </c>
      <c r="F17" s="296">
        <f t="shared" si="0"/>
        <v>2638.8592511652732</v>
      </c>
      <c r="G17" s="296">
        <f t="shared" si="0"/>
        <v>2687.7220528480302</v>
      </c>
      <c r="H17" s="296">
        <f t="shared" si="0"/>
        <v>2866.2663787517286</v>
      </c>
      <c r="I17" s="296">
        <f t="shared" si="0"/>
        <v>3015.5475030581651</v>
      </c>
      <c r="J17" s="296">
        <f t="shared" si="0"/>
        <v>2883.8065497513458</v>
      </c>
      <c r="K17" s="296">
        <f t="shared" si="0"/>
        <v>2885.0957589968448</v>
      </c>
      <c r="L17" s="296">
        <f t="shared" si="0"/>
        <v>3001.5880775689761</v>
      </c>
      <c r="M17" s="296">
        <f t="shared" si="0"/>
        <v>2908.0393941807711</v>
      </c>
      <c r="N17" s="296">
        <f t="shared" si="0"/>
        <v>2859.4998092847918</v>
      </c>
      <c r="O17" s="296">
        <f t="shared" si="0"/>
        <v>2792.1534742120598</v>
      </c>
      <c r="P17" s="296">
        <f t="shared" si="0"/>
        <v>2892.9451111336161</v>
      </c>
      <c r="Q17" s="296">
        <f t="shared" si="0"/>
        <v>2930.1936116151646</v>
      </c>
      <c r="R17" s="296">
        <f t="shared" si="0"/>
        <v>2902.5972271658584</v>
      </c>
      <c r="S17" s="296">
        <f t="shared" si="0"/>
        <v>2834.9893645457933</v>
      </c>
      <c r="T17" s="296">
        <f t="shared" si="0"/>
        <v>2836.7245333338215</v>
      </c>
      <c r="U17" s="296">
        <f t="shared" si="0"/>
        <v>2934.3997626594678</v>
      </c>
      <c r="V17" s="296">
        <f t="shared" si="0"/>
        <v>3125.5681705704155</v>
      </c>
      <c r="W17" s="296">
        <f t="shared" si="0"/>
        <v>3077.949803645246</v>
      </c>
      <c r="DA17" s="70"/>
    </row>
    <row r="18" spans="1:105" ht="12" customHeight="1" x14ac:dyDescent="0.25">
      <c r="A18" s="60" t="s">
        <v>1858</v>
      </c>
      <c r="B18" s="331">
        <v>2062.0217954062982</v>
      </c>
      <c r="C18" s="331">
        <v>1870.0238051069191</v>
      </c>
      <c r="D18" s="331">
        <v>1852.7339219928349</v>
      </c>
      <c r="E18" s="331">
        <v>1863.5535111874419</v>
      </c>
      <c r="F18" s="331">
        <v>1804.117839959619</v>
      </c>
      <c r="G18" s="331">
        <v>1850.2820576025681</v>
      </c>
      <c r="H18" s="331">
        <v>2000.9268694879031</v>
      </c>
      <c r="I18" s="331">
        <v>2116.407004884928</v>
      </c>
      <c r="J18" s="331">
        <v>1993.2879859273669</v>
      </c>
      <c r="K18" s="331">
        <v>2086.427198203834</v>
      </c>
      <c r="L18" s="331">
        <v>2179.5929365362049</v>
      </c>
      <c r="M18" s="331">
        <v>2086.6841171220749</v>
      </c>
      <c r="N18" s="331">
        <v>2035.0728117561639</v>
      </c>
      <c r="O18" s="331">
        <v>2029.1554444004021</v>
      </c>
      <c r="P18" s="331">
        <v>2117.599435012663</v>
      </c>
      <c r="Q18" s="331">
        <v>2203.3226942547071</v>
      </c>
      <c r="R18" s="331">
        <v>2186.2186856065991</v>
      </c>
      <c r="S18" s="331">
        <v>2109.69297180682</v>
      </c>
      <c r="T18" s="331">
        <v>2120.9714844108898</v>
      </c>
      <c r="U18" s="331">
        <v>2228.903692311756</v>
      </c>
      <c r="V18" s="331">
        <v>2460.689200490353</v>
      </c>
      <c r="W18" s="331">
        <v>2464.6403457883721</v>
      </c>
      <c r="DA18" s="72" t="s">
        <v>1859</v>
      </c>
    </row>
    <row r="19" spans="1:105" ht="12" customHeight="1" x14ac:dyDescent="0.25">
      <c r="A19" s="64" t="s">
        <v>30</v>
      </c>
      <c r="B19" s="231">
        <v>10.33350782339444</v>
      </c>
      <c r="C19" s="231">
        <v>4.8992427787870287</v>
      </c>
      <c r="D19" s="231">
        <v>4.9394590956210642</v>
      </c>
      <c r="E19" s="231">
        <v>3.6480780394412862</v>
      </c>
      <c r="F19" s="231">
        <v>8.182414564267301</v>
      </c>
      <c r="G19" s="231">
        <v>11.52734228305097</v>
      </c>
      <c r="H19" s="231">
        <v>11.36107260279149</v>
      </c>
      <c r="I19" s="231">
        <v>11.871914415032739</v>
      </c>
      <c r="J19" s="231">
        <v>6.2678263432060746</v>
      </c>
      <c r="K19" s="231">
        <v>5.3717381365142423</v>
      </c>
      <c r="L19" s="231">
        <v>3.754592248592568</v>
      </c>
      <c r="M19" s="231">
        <v>1.8775661979211891</v>
      </c>
      <c r="N19" s="231">
        <v>3.70425867844971</v>
      </c>
      <c r="O19" s="231">
        <v>4.6981577728529844</v>
      </c>
      <c r="P19" s="231">
        <v>6.0703885688516586</v>
      </c>
      <c r="Q19" s="231">
        <v>4.2618899286495084</v>
      </c>
      <c r="R19" s="231">
        <v>3.7250503764056151</v>
      </c>
      <c r="S19" s="231">
        <v>1.8133301123931991</v>
      </c>
      <c r="T19" s="231">
        <v>3.069117038713308</v>
      </c>
      <c r="U19" s="231">
        <v>2.958283810088532</v>
      </c>
      <c r="V19" s="231">
        <v>1.737722326530651</v>
      </c>
      <c r="W19" s="231">
        <v>1.1762051113044321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24.067198731552239</v>
      </c>
      <c r="C21" s="231">
        <v>22.43140261959946</v>
      </c>
      <c r="D21" s="231">
        <v>28.994236944464941</v>
      </c>
      <c r="E21" s="231">
        <v>32.121106666631867</v>
      </c>
      <c r="F21" s="231">
        <v>32.852705053543573</v>
      </c>
      <c r="G21" s="231">
        <v>30.22122812969576</v>
      </c>
      <c r="H21" s="231">
        <v>30.55015172096472</v>
      </c>
      <c r="I21" s="231">
        <v>33.116449565423153</v>
      </c>
      <c r="J21" s="231">
        <v>32.776269938478009</v>
      </c>
      <c r="K21" s="231">
        <v>30.430885750951351</v>
      </c>
      <c r="L21" s="231">
        <v>32.134811914883549</v>
      </c>
      <c r="M21" s="231">
        <v>31.354063231445298</v>
      </c>
      <c r="N21" s="231">
        <v>29.716119481687311</v>
      </c>
      <c r="O21" s="231">
        <v>30.05428876060099</v>
      </c>
      <c r="P21" s="231">
        <v>31.725988709266119</v>
      </c>
      <c r="Q21" s="231">
        <v>32.202651615657473</v>
      </c>
      <c r="R21" s="231">
        <v>27.54104112343564</v>
      </c>
      <c r="S21" s="231">
        <v>25.852418295301192</v>
      </c>
      <c r="T21" s="231">
        <v>27.396339691429649</v>
      </c>
      <c r="U21" s="231">
        <v>30.93087282046633</v>
      </c>
      <c r="V21" s="231">
        <v>28.57613681927873</v>
      </c>
      <c r="W21" s="231">
        <v>28.03347850621002</v>
      </c>
      <c r="DA21" s="73" t="s">
        <v>1862</v>
      </c>
    </row>
    <row r="22" spans="1:105" ht="12" customHeight="1" x14ac:dyDescent="0.25">
      <c r="A22" s="64" t="s">
        <v>160</v>
      </c>
      <c r="B22" s="231">
        <v>12.75356647955471</v>
      </c>
      <c r="C22" s="231">
        <v>4.5272219803644846</v>
      </c>
      <c r="D22" s="231">
        <v>4.0546500128736032</v>
      </c>
      <c r="E22" s="231">
        <v>10.723742264904359</v>
      </c>
      <c r="F22" s="231">
        <v>9.6052058544271741</v>
      </c>
      <c r="G22" s="231">
        <v>5.5626324590591629</v>
      </c>
      <c r="H22" s="231">
        <v>6.1764878326637946</v>
      </c>
      <c r="I22" s="231">
        <v>4.5663141266983196</v>
      </c>
      <c r="J22" s="231">
        <v>4.1094905088242921</v>
      </c>
      <c r="K22" s="231">
        <v>6.0501145465179551</v>
      </c>
      <c r="L22" s="231">
        <v>5.5662274710616062</v>
      </c>
      <c r="M22" s="231">
        <v>5.1927901521594064</v>
      </c>
      <c r="N22" s="231">
        <v>4.190833555832052</v>
      </c>
      <c r="O22" s="231">
        <v>4.9662848387597593</v>
      </c>
      <c r="P22" s="231">
        <v>4.8244631935259639</v>
      </c>
      <c r="Q22" s="231">
        <v>6.6630678876889027</v>
      </c>
      <c r="R22" s="231">
        <v>10.204582512022551</v>
      </c>
      <c r="S22" s="231">
        <v>9.4784904040120459</v>
      </c>
      <c r="T22" s="231">
        <v>10.71317318286188</v>
      </c>
      <c r="U22" s="231">
        <v>12.974961323710239</v>
      </c>
      <c r="V22" s="231">
        <v>34.758072993830417</v>
      </c>
      <c r="W22" s="231">
        <v>45.896584200157349</v>
      </c>
      <c r="DA22" s="73" t="s">
        <v>1863</v>
      </c>
    </row>
    <row r="23" spans="1:105" ht="12" customHeight="1" x14ac:dyDescent="0.25">
      <c r="A23" s="64" t="s">
        <v>70</v>
      </c>
      <c r="B23" s="231">
        <v>217.59652726575061</v>
      </c>
      <c r="C23" s="231">
        <v>214.68079383042831</v>
      </c>
      <c r="D23" s="231">
        <v>217.4336503327155</v>
      </c>
      <c r="E23" s="231">
        <v>240.93232507747959</v>
      </c>
      <c r="F23" s="231">
        <v>232.3583681747902</v>
      </c>
      <c r="G23" s="231">
        <v>211.0174737039456</v>
      </c>
      <c r="H23" s="231">
        <v>202.36251732096889</v>
      </c>
      <c r="I23" s="231">
        <v>170.50162083309971</v>
      </c>
      <c r="J23" s="231">
        <v>171.2247539316165</v>
      </c>
      <c r="K23" s="231">
        <v>132.8260015426371</v>
      </c>
      <c r="L23" s="231">
        <v>140.3480871448248</v>
      </c>
      <c r="M23" s="231">
        <v>116.1398356841305</v>
      </c>
      <c r="N23" s="231">
        <v>102.7320284419054</v>
      </c>
      <c r="O23" s="231">
        <v>74.716868124478083</v>
      </c>
      <c r="P23" s="231">
        <v>48.553623349650408</v>
      </c>
      <c r="Q23" s="231">
        <v>43.365544290575393</v>
      </c>
      <c r="R23" s="231">
        <v>45.614477267455442</v>
      </c>
      <c r="S23" s="231">
        <v>57.472677236178058</v>
      </c>
      <c r="T23" s="231">
        <v>58.064382721864291</v>
      </c>
      <c r="U23" s="231">
        <v>44.97777484311635</v>
      </c>
      <c r="V23" s="231">
        <v>45.147232229280228</v>
      </c>
      <c r="W23" s="231">
        <v>49.87081154291608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4.6173110979483407E-2</v>
      </c>
      <c r="H24" s="231">
        <v>1.5009516188555E-2</v>
      </c>
      <c r="I24" s="231">
        <v>1.7693001828948989E-2</v>
      </c>
      <c r="J24" s="231">
        <v>1.524545497645991E-2</v>
      </c>
      <c r="K24" s="231">
        <v>2.378825236251032E-2</v>
      </c>
      <c r="L24" s="231">
        <v>1.823162565844905E-2</v>
      </c>
      <c r="M24" s="231">
        <v>2.7819784024260032E-3</v>
      </c>
      <c r="N24" s="231">
        <v>2.7468160656358861E-3</v>
      </c>
      <c r="O24" s="231">
        <v>1.0930422156168529E-3</v>
      </c>
      <c r="P24" s="231">
        <v>1.1681282220286141E-3</v>
      </c>
      <c r="Q24" s="231">
        <v>0</v>
      </c>
      <c r="R24" s="231">
        <v>5.788770641792681E-3</v>
      </c>
      <c r="S24" s="231">
        <v>1.2044052337489579E-2</v>
      </c>
      <c r="T24" s="231">
        <v>8.5968356212341238E-3</v>
      </c>
      <c r="U24" s="231">
        <v>5.3562376100190394E-3</v>
      </c>
      <c r="V24" s="231">
        <v>3.5875307488915319E-3</v>
      </c>
      <c r="W24" s="231">
        <v>1.8192287065573109E-3</v>
      </c>
      <c r="DA24" s="73" t="s">
        <v>1865</v>
      </c>
    </row>
    <row r="25" spans="1:105" ht="12" customHeight="1" x14ac:dyDescent="0.25">
      <c r="A25" s="64" t="s">
        <v>162</v>
      </c>
      <c r="B25" s="231">
        <v>14.852275178292659</v>
      </c>
      <c r="C25" s="231">
        <v>24.352242885076858</v>
      </c>
      <c r="D25" s="231">
        <v>15.169506672551311</v>
      </c>
      <c r="E25" s="231">
        <v>24.721643343104549</v>
      </c>
      <c r="F25" s="231">
        <v>16.019680696121881</v>
      </c>
      <c r="G25" s="231">
        <v>13.40626487101815</v>
      </c>
      <c r="H25" s="231">
        <v>12.29439709361899</v>
      </c>
      <c r="I25" s="231">
        <v>8.6054857095090167</v>
      </c>
      <c r="J25" s="231">
        <v>8.7645078095622111</v>
      </c>
      <c r="K25" s="231">
        <v>7.1155914383443939</v>
      </c>
      <c r="L25" s="231">
        <v>5.901039429736878</v>
      </c>
      <c r="M25" s="231">
        <v>5.6718355205394628</v>
      </c>
      <c r="N25" s="231">
        <v>7.1276281843877536</v>
      </c>
      <c r="O25" s="231">
        <v>5.8905559337221947</v>
      </c>
      <c r="P25" s="231">
        <v>6.0552094141129418</v>
      </c>
      <c r="Q25" s="231">
        <v>8.458900047764498</v>
      </c>
      <c r="R25" s="231">
        <v>3.9143559089502511</v>
      </c>
      <c r="S25" s="231">
        <v>12.42907921549037</v>
      </c>
      <c r="T25" s="231">
        <v>20.866094728178432</v>
      </c>
      <c r="U25" s="231">
        <v>25.47104015674681</v>
      </c>
      <c r="V25" s="231">
        <v>20.066250129843031</v>
      </c>
      <c r="W25" s="231">
        <v>16.989861246245141</v>
      </c>
      <c r="DA25" s="73" t="s">
        <v>1866</v>
      </c>
    </row>
    <row r="26" spans="1:105" ht="12" customHeight="1" x14ac:dyDescent="0.25">
      <c r="A26" s="64" t="s">
        <v>36</v>
      </c>
      <c r="B26" s="231">
        <v>4.4676938543128833E-2</v>
      </c>
      <c r="C26" s="231">
        <v>4.3775680002028562E-2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1782.37404298921</v>
      </c>
      <c r="C27" s="231">
        <v>1599.0891253326611</v>
      </c>
      <c r="D27" s="231">
        <v>1582.1424189346089</v>
      </c>
      <c r="E27" s="231">
        <v>1551.40661579588</v>
      </c>
      <c r="F27" s="231">
        <v>1505.0994656164689</v>
      </c>
      <c r="G27" s="231">
        <v>1578.500943044819</v>
      </c>
      <c r="H27" s="231">
        <v>1738.167233400706</v>
      </c>
      <c r="I27" s="231">
        <v>1887.7275272333361</v>
      </c>
      <c r="J27" s="231">
        <v>1770.1298919407041</v>
      </c>
      <c r="K27" s="231">
        <v>1904.6090785365061</v>
      </c>
      <c r="L27" s="231">
        <v>1991.8699467014469</v>
      </c>
      <c r="M27" s="231">
        <v>1926.4452443574769</v>
      </c>
      <c r="N27" s="231">
        <v>1887.599196597836</v>
      </c>
      <c r="O27" s="231">
        <v>1908.828195927772</v>
      </c>
      <c r="P27" s="231">
        <v>2020.368593649034</v>
      </c>
      <c r="Q27" s="231">
        <v>2108.3706404843711</v>
      </c>
      <c r="R27" s="231">
        <v>2095.213389647688</v>
      </c>
      <c r="S27" s="231">
        <v>2002.634932491108</v>
      </c>
      <c r="T27" s="231">
        <v>2000.8537802122221</v>
      </c>
      <c r="U27" s="231">
        <v>2111.585403120017</v>
      </c>
      <c r="V27" s="231">
        <v>2291.1716647650519</v>
      </c>
      <c r="W27" s="231">
        <v>2281.42480350918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39.228533695788038</v>
      </c>
      <c r="W28" s="231">
        <v>41.246782443652869</v>
      </c>
      <c r="DA28" s="73" t="s">
        <v>1869</v>
      </c>
    </row>
    <row r="29" spans="1:105" ht="12" customHeight="1" x14ac:dyDescent="0.25">
      <c r="A29" s="60" t="s">
        <v>1870</v>
      </c>
      <c r="B29" s="264">
        <v>842.88896121083189</v>
      </c>
      <c r="C29" s="264">
        <v>832.74014040407553</v>
      </c>
      <c r="D29" s="264">
        <v>818.65178020362373</v>
      </c>
      <c r="E29" s="264">
        <v>817.65628477683538</v>
      </c>
      <c r="F29" s="264">
        <v>834.74141120565423</v>
      </c>
      <c r="G29" s="264">
        <v>837.43999524546211</v>
      </c>
      <c r="H29" s="264">
        <v>865.33950926382533</v>
      </c>
      <c r="I29" s="264">
        <v>899.14049817323712</v>
      </c>
      <c r="J29" s="264">
        <v>890.51856382397898</v>
      </c>
      <c r="K29" s="264">
        <v>798.6685607930109</v>
      </c>
      <c r="L29" s="264">
        <v>821.99514103277113</v>
      </c>
      <c r="M29" s="264">
        <v>821.35527705869629</v>
      </c>
      <c r="N29" s="264">
        <v>824.42699752862779</v>
      </c>
      <c r="O29" s="264">
        <v>762.9980298116576</v>
      </c>
      <c r="P29" s="264">
        <v>775.34567612095316</v>
      </c>
      <c r="Q29" s="264">
        <v>726.87091736045761</v>
      </c>
      <c r="R29" s="264">
        <v>716.37854155925902</v>
      </c>
      <c r="S29" s="264">
        <v>725.2963927389734</v>
      </c>
      <c r="T29" s="264">
        <v>715.7530489229315</v>
      </c>
      <c r="U29" s="264">
        <v>705.49607034771191</v>
      </c>
      <c r="V29" s="264">
        <v>664.87897008006235</v>
      </c>
      <c r="W29" s="264">
        <v>613.30945785687391</v>
      </c>
      <c r="DA29" s="72" t="s">
        <v>1871</v>
      </c>
    </row>
    <row r="30" spans="1:105" ht="12" customHeight="1" x14ac:dyDescent="0.25">
      <c r="A30" s="132" t="s">
        <v>1872</v>
      </c>
      <c r="B30" s="318">
        <v>224.77038965622191</v>
      </c>
      <c r="C30" s="318">
        <v>222.0640374410869</v>
      </c>
      <c r="D30" s="318">
        <v>218.3071413876331</v>
      </c>
      <c r="E30" s="318">
        <v>218.04167594048951</v>
      </c>
      <c r="F30" s="318">
        <v>222.5977096548412</v>
      </c>
      <c r="G30" s="318">
        <v>223.3173320654567</v>
      </c>
      <c r="H30" s="318">
        <v>230.7572024703536</v>
      </c>
      <c r="I30" s="318">
        <v>239.77079951286339</v>
      </c>
      <c r="J30" s="318">
        <v>237.47161701972789</v>
      </c>
      <c r="K30" s="318">
        <v>212.9782828781363</v>
      </c>
      <c r="L30" s="318">
        <v>219.19870427540579</v>
      </c>
      <c r="M30" s="318">
        <v>219.02807388231921</v>
      </c>
      <c r="N30" s="318">
        <v>219.84719934096751</v>
      </c>
      <c r="O30" s="318">
        <v>203.46614128310881</v>
      </c>
      <c r="P30" s="318">
        <v>206.75884696558759</v>
      </c>
      <c r="Q30" s="318">
        <v>193.8322446294554</v>
      </c>
      <c r="R30" s="318">
        <v>191.03427774913581</v>
      </c>
      <c r="S30" s="318">
        <v>193.4123713970597</v>
      </c>
      <c r="T30" s="318">
        <v>190.8674797127818</v>
      </c>
      <c r="U30" s="318">
        <v>188.1322854260566</v>
      </c>
      <c r="V30" s="318">
        <v>177.3010586880167</v>
      </c>
      <c r="W30" s="318">
        <v>163.54918876183319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2414.856150611583</v>
      </c>
      <c r="C32" s="225">
        <v>2312.8706627211009</v>
      </c>
      <c r="D32" s="225">
        <v>2250.8127206543259</v>
      </c>
      <c r="E32" s="225">
        <v>2228.6488989517279</v>
      </c>
      <c r="F32" s="225">
        <v>2235.1570105111032</v>
      </c>
      <c r="G32" s="225">
        <v>2255.346210686374</v>
      </c>
      <c r="H32" s="225">
        <v>2494.9895649662708</v>
      </c>
      <c r="I32" s="225">
        <v>2465.903965620389</v>
      </c>
      <c r="J32" s="225">
        <v>2419.4779930146501</v>
      </c>
      <c r="K32" s="225">
        <v>2388.656457301613</v>
      </c>
      <c r="L32" s="225">
        <v>2497.6550906800649</v>
      </c>
      <c r="M32" s="225">
        <v>2408.970924853425</v>
      </c>
      <c r="N32" s="225">
        <v>2421.9884973254111</v>
      </c>
      <c r="O32" s="225">
        <v>2456.083178055384</v>
      </c>
      <c r="P32" s="225">
        <v>2220.189271242255</v>
      </c>
      <c r="Q32" s="225">
        <v>2272.8683605273209</v>
      </c>
      <c r="R32" s="225">
        <v>2225.455564174586</v>
      </c>
      <c r="S32" s="225">
        <v>2198.9288218243828</v>
      </c>
      <c r="T32" s="225">
        <v>2201.70935563591</v>
      </c>
      <c r="U32" s="225">
        <v>2136.8523100075422</v>
      </c>
      <c r="V32" s="225">
        <v>2295.6107246151928</v>
      </c>
      <c r="W32" s="225">
        <v>2208.4821559214738</v>
      </c>
      <c r="DA32" s="89" t="s">
        <v>1874</v>
      </c>
    </row>
    <row r="33" spans="1:105" ht="12" customHeight="1" x14ac:dyDescent="0.25">
      <c r="A33" s="55" t="s">
        <v>92</v>
      </c>
      <c r="B33" s="261">
        <v>12.74590566456556</v>
      </c>
      <c r="C33" s="261">
        <v>12.207613805036971</v>
      </c>
      <c r="D33" s="261">
        <v>11.880064408307851</v>
      </c>
      <c r="E33" s="261">
        <v>11.76308105072108</v>
      </c>
      <c r="F33" s="261">
        <v>11.797431658300381</v>
      </c>
      <c r="G33" s="261">
        <v>11.903992722325629</v>
      </c>
      <c r="H33" s="261">
        <v>13.168859611402571</v>
      </c>
      <c r="I33" s="261">
        <v>13.0153422661287</v>
      </c>
      <c r="J33" s="261">
        <v>12.770300313187439</v>
      </c>
      <c r="K33" s="261">
        <v>12.607620483775539</v>
      </c>
      <c r="L33" s="261">
        <v>13.18292858163308</v>
      </c>
      <c r="M33" s="261">
        <v>12.714842724312019</v>
      </c>
      <c r="N33" s="261">
        <v>12.783551061521621</v>
      </c>
      <c r="O33" s="261">
        <v>12.963506950048719</v>
      </c>
      <c r="P33" s="261">
        <v>11.71843010258322</v>
      </c>
      <c r="Q33" s="261">
        <v>11.996476768986859</v>
      </c>
      <c r="R33" s="261">
        <v>11.7462262397981</v>
      </c>
      <c r="S33" s="261">
        <v>11.60621485423437</v>
      </c>
      <c r="T33" s="261">
        <v>11.620890851250159</v>
      </c>
      <c r="U33" s="261">
        <v>11.27856744409697</v>
      </c>
      <c r="V33" s="261">
        <v>12.11651374393492</v>
      </c>
      <c r="W33" s="261">
        <v>11.656638518250061</v>
      </c>
      <c r="DA33" s="67" t="s">
        <v>1875</v>
      </c>
    </row>
    <row r="34" spans="1:105" ht="12" customHeight="1" x14ac:dyDescent="0.25">
      <c r="A34" s="202" t="s">
        <v>93</v>
      </c>
      <c r="B34" s="226">
        <v>18.087397915704091</v>
      </c>
      <c r="C34" s="226">
        <v>17.323521317656979</v>
      </c>
      <c r="D34" s="226">
        <v>16.858704110343169</v>
      </c>
      <c r="E34" s="226">
        <v>16.692695935336101</v>
      </c>
      <c r="F34" s="226">
        <v>16.74144202873142</v>
      </c>
      <c r="G34" s="226">
        <v>16.89266018600242</v>
      </c>
      <c r="H34" s="226">
        <v>18.68760134869564</v>
      </c>
      <c r="I34" s="226">
        <v>18.469748699852431</v>
      </c>
      <c r="J34" s="226">
        <v>18.122015755208778</v>
      </c>
      <c r="K34" s="226">
        <v>17.891160852868481</v>
      </c>
      <c r="L34" s="226">
        <v>18.707566274650709</v>
      </c>
      <c r="M34" s="226">
        <v>18.043317269292309</v>
      </c>
      <c r="N34" s="226">
        <v>18.140819562808542</v>
      </c>
      <c r="O34" s="226">
        <v>18.396190491224601</v>
      </c>
      <c r="P34" s="226">
        <v>16.629332884679901</v>
      </c>
      <c r="Q34" s="226">
        <v>17.023901997831199</v>
      </c>
      <c r="R34" s="226">
        <v>16.668777692099329</v>
      </c>
      <c r="S34" s="226">
        <v>16.470091014975971</v>
      </c>
      <c r="T34" s="226">
        <v>16.490917357553752</v>
      </c>
      <c r="U34" s="226">
        <v>16.005134719270721</v>
      </c>
      <c r="V34" s="226">
        <v>17.19424348533482</v>
      </c>
      <c r="W34" s="226">
        <v>16.541645983247481</v>
      </c>
      <c r="DA34" s="174" t="s">
        <v>1876</v>
      </c>
    </row>
    <row r="35" spans="1:105" ht="12" customHeight="1" x14ac:dyDescent="0.25">
      <c r="A35" s="202" t="s">
        <v>94</v>
      </c>
      <c r="B35" s="226">
        <v>64.362148418973419</v>
      </c>
      <c r="C35" s="226">
        <v>61.643971973338722</v>
      </c>
      <c r="D35" s="226">
        <v>59.989967664689701</v>
      </c>
      <c r="E35" s="226">
        <v>59.399244618270117</v>
      </c>
      <c r="F35" s="226">
        <v>59.572702586772621</v>
      </c>
      <c r="G35" s="226">
        <v>60.110796873594843</v>
      </c>
      <c r="H35" s="226">
        <v>66.497910711361484</v>
      </c>
      <c r="I35" s="226">
        <v>65.722704427756753</v>
      </c>
      <c r="J35" s="226">
        <v>64.48533244657807</v>
      </c>
      <c r="K35" s="226">
        <v>63.663858978867538</v>
      </c>
      <c r="L35" s="226">
        <v>66.568953850539501</v>
      </c>
      <c r="M35" s="226">
        <v>64.205291964552401</v>
      </c>
      <c r="N35" s="226">
        <v>64.552243865302785</v>
      </c>
      <c r="O35" s="226">
        <v>65.460955094701603</v>
      </c>
      <c r="P35" s="226">
        <v>59.173773708102708</v>
      </c>
      <c r="Q35" s="226">
        <v>60.577807386166363</v>
      </c>
      <c r="R35" s="226">
        <v>59.314134005438987</v>
      </c>
      <c r="S35" s="226">
        <v>58.607127864396247</v>
      </c>
      <c r="T35" s="226">
        <v>58.681236266183078</v>
      </c>
      <c r="U35" s="226">
        <v>56.95262862398674</v>
      </c>
      <c r="V35" s="226">
        <v>61.183950080196347</v>
      </c>
      <c r="W35" s="226">
        <v>58.861748872319538</v>
      </c>
      <c r="DA35" s="174" t="s">
        <v>1877</v>
      </c>
    </row>
    <row r="36" spans="1:105" ht="12" customHeight="1" x14ac:dyDescent="0.25">
      <c r="A36" s="202" t="s">
        <v>95</v>
      </c>
      <c r="B36" s="226">
        <v>50.983622658262227</v>
      </c>
      <c r="C36" s="226">
        <v>48.830455220147883</v>
      </c>
      <c r="D36" s="226">
        <v>47.520257633231367</v>
      </c>
      <c r="E36" s="226">
        <v>47.052324202884343</v>
      </c>
      <c r="F36" s="226">
        <v>47.189726633201502</v>
      </c>
      <c r="G36" s="226">
        <v>47.615970889302538</v>
      </c>
      <c r="H36" s="226">
        <v>52.675438445610283</v>
      </c>
      <c r="I36" s="226">
        <v>52.061369064514757</v>
      </c>
      <c r="J36" s="226">
        <v>51.08120125274975</v>
      </c>
      <c r="K36" s="226">
        <v>50.430481935102137</v>
      </c>
      <c r="L36" s="226">
        <v>52.731714326532298</v>
      </c>
      <c r="M36" s="226">
        <v>50.859370897248063</v>
      </c>
      <c r="N36" s="226">
        <v>51.134204246086497</v>
      </c>
      <c r="O36" s="226">
        <v>51.854027800194849</v>
      </c>
      <c r="P36" s="226">
        <v>46.873720410332872</v>
      </c>
      <c r="Q36" s="226">
        <v>47.985907075947431</v>
      </c>
      <c r="R36" s="226">
        <v>46.984904959192399</v>
      </c>
      <c r="S36" s="226">
        <v>46.424859416937473</v>
      </c>
      <c r="T36" s="226">
        <v>46.483563405000602</v>
      </c>
      <c r="U36" s="226">
        <v>45.114269776387893</v>
      </c>
      <c r="V36" s="226">
        <v>48.466054975739702</v>
      </c>
      <c r="W36" s="226">
        <v>46.626554073000243</v>
      </c>
      <c r="DA36" s="174" t="s">
        <v>1878</v>
      </c>
    </row>
    <row r="37" spans="1:105" ht="12" customHeight="1" x14ac:dyDescent="0.25">
      <c r="A37" s="56" t="s">
        <v>96</v>
      </c>
      <c r="B37" s="262">
        <v>28.240139972954491</v>
      </c>
      <c r="C37" s="262">
        <v>29.027029311166359</v>
      </c>
      <c r="D37" s="262">
        <v>28.068775314759868</v>
      </c>
      <c r="E37" s="262">
        <v>27.633695602916099</v>
      </c>
      <c r="F37" s="262">
        <v>28.948246171755649</v>
      </c>
      <c r="G37" s="262">
        <v>28.690702457587459</v>
      </c>
      <c r="H37" s="262">
        <v>30.56286904533858</v>
      </c>
      <c r="I37" s="262">
        <v>29.755400547812322</v>
      </c>
      <c r="J37" s="262">
        <v>30.451592842622091</v>
      </c>
      <c r="K37" s="262">
        <v>26.398127255290142</v>
      </c>
      <c r="L37" s="262">
        <v>27.2459222197473</v>
      </c>
      <c r="M37" s="262">
        <v>27.25043920321351</v>
      </c>
      <c r="N37" s="262">
        <v>28.075604806900429</v>
      </c>
      <c r="O37" s="262">
        <v>26.726736831512781</v>
      </c>
      <c r="P37" s="262">
        <v>23.614306021284449</v>
      </c>
      <c r="Q37" s="262">
        <v>22.14524477170086</v>
      </c>
      <c r="R37" s="262">
        <v>21.551221930712739</v>
      </c>
      <c r="S37" s="262">
        <v>22.242923954740551</v>
      </c>
      <c r="T37" s="262">
        <v>22.002632678941929</v>
      </c>
      <c r="U37" s="262">
        <v>20.315672236722499</v>
      </c>
      <c r="V37" s="262">
        <v>19.460641356011688</v>
      </c>
      <c r="W37" s="262">
        <v>17.77725776336322</v>
      </c>
      <c r="DA37" s="68" t="s">
        <v>1879</v>
      </c>
    </row>
    <row r="38" spans="1:105" ht="12" customHeight="1" x14ac:dyDescent="0.25">
      <c r="A38" s="37" t="s">
        <v>160</v>
      </c>
      <c r="B38" s="228">
        <v>0.40226422593272398</v>
      </c>
      <c r="C38" s="228">
        <v>0.128492573489662</v>
      </c>
      <c r="D38" s="228">
        <v>0.1154781235916981</v>
      </c>
      <c r="E38" s="228">
        <v>0.29967474554103768</v>
      </c>
      <c r="F38" s="228">
        <v>0.25436268148008762</v>
      </c>
      <c r="G38" s="228">
        <v>0.15202971536479959</v>
      </c>
      <c r="H38" s="228">
        <v>0.19077797645986669</v>
      </c>
      <c r="I38" s="228">
        <v>0.13537057397999311</v>
      </c>
      <c r="J38" s="228">
        <v>0.1158488392124641</v>
      </c>
      <c r="K38" s="228">
        <v>0.2163013523790227</v>
      </c>
      <c r="L38" s="228">
        <v>0.20577509990810081</v>
      </c>
      <c r="M38" s="228">
        <v>0.17804214682809491</v>
      </c>
      <c r="N38" s="228">
        <v>0.1408214192654173</v>
      </c>
      <c r="O38" s="228">
        <v>0.19767937077394979</v>
      </c>
      <c r="P38" s="228">
        <v>0.16907104424110139</v>
      </c>
      <c r="Q38" s="228">
        <v>0.27860201902598519</v>
      </c>
      <c r="R38" s="228">
        <v>0.42599719985402179</v>
      </c>
      <c r="S38" s="228">
        <v>0.367523757972049</v>
      </c>
      <c r="T38" s="228">
        <v>0.42308190593556327</v>
      </c>
      <c r="U38" s="228">
        <v>0.52173929095536276</v>
      </c>
      <c r="V38" s="228">
        <v>1.7524740127223379</v>
      </c>
      <c r="W38" s="228">
        <v>2.4832600425997962</v>
      </c>
      <c r="DA38" s="69" t="s">
        <v>1880</v>
      </c>
    </row>
    <row r="39" spans="1:105" ht="12" customHeight="1" x14ac:dyDescent="0.25">
      <c r="A39" s="37" t="s">
        <v>162</v>
      </c>
      <c r="B39" s="228">
        <v>0.46846025286444493</v>
      </c>
      <c r="C39" s="228">
        <v>0.69117051739904234</v>
      </c>
      <c r="D39" s="228">
        <v>0.43203387734974341</v>
      </c>
      <c r="E39" s="228">
        <v>0.69084578826990473</v>
      </c>
      <c r="F39" s="228">
        <v>0.42422921487333082</v>
      </c>
      <c r="G39" s="228">
        <v>0.36640037741963732</v>
      </c>
      <c r="H39" s="228">
        <v>0.3797465910821895</v>
      </c>
      <c r="I39" s="228">
        <v>0.25511375423380422</v>
      </c>
      <c r="J39" s="228">
        <v>0.24707638424424741</v>
      </c>
      <c r="K39" s="228">
        <v>0.25439386961298088</v>
      </c>
      <c r="L39" s="228">
        <v>0.21815259698399581</v>
      </c>
      <c r="M39" s="228">
        <v>0.19446689408636281</v>
      </c>
      <c r="N39" s="228">
        <v>0.2395043142491001</v>
      </c>
      <c r="O39" s="228">
        <v>0.23446931223094289</v>
      </c>
      <c r="P39" s="228">
        <v>0.21220196686678561</v>
      </c>
      <c r="Q39" s="228">
        <v>0.35369092312574429</v>
      </c>
      <c r="R39" s="228">
        <v>0.16340743528510621</v>
      </c>
      <c r="S39" s="228">
        <v>0.48193137374236089</v>
      </c>
      <c r="T39" s="228">
        <v>0.82403849693685627</v>
      </c>
      <c r="U39" s="228">
        <v>1.0242221228815609</v>
      </c>
      <c r="V39" s="228">
        <v>1.0117241508635439</v>
      </c>
      <c r="W39" s="228">
        <v>0.9192458283632069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27.36941549415732</v>
      </c>
      <c r="C42" s="228">
        <v>28.207366220277649</v>
      </c>
      <c r="D42" s="228">
        <v>27.52126331381843</v>
      </c>
      <c r="E42" s="228">
        <v>26.643175069105158</v>
      </c>
      <c r="F42" s="228">
        <v>28.269654275402232</v>
      </c>
      <c r="G42" s="228">
        <v>28.172272364803021</v>
      </c>
      <c r="H42" s="228">
        <v>29.992344477796529</v>
      </c>
      <c r="I42" s="228">
        <v>29.36491621959852</v>
      </c>
      <c r="J42" s="228">
        <v>30.088667619165381</v>
      </c>
      <c r="K42" s="228">
        <v>25.927432033298139</v>
      </c>
      <c r="L42" s="228">
        <v>26.821994522855199</v>
      </c>
      <c r="M42" s="228">
        <v>26.877930162299059</v>
      </c>
      <c r="N42" s="228">
        <v>27.695279073385912</v>
      </c>
      <c r="O42" s="228">
        <v>26.294588148507881</v>
      </c>
      <c r="P42" s="228">
        <v>23.233033010176559</v>
      </c>
      <c r="Q42" s="228">
        <v>21.512951829549131</v>
      </c>
      <c r="R42" s="228">
        <v>20.96181729557361</v>
      </c>
      <c r="S42" s="228">
        <v>21.39346882302614</v>
      </c>
      <c r="T42" s="228">
        <v>20.75551227606951</v>
      </c>
      <c r="U42" s="228">
        <v>18.769710822885571</v>
      </c>
      <c r="V42" s="228">
        <v>16.696443192425811</v>
      </c>
      <c r="W42" s="228">
        <v>14.374751892400219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152.91424939798347</v>
      </c>
      <c r="C43" s="263">
        <f t="shared" si="1"/>
        <v>152.87532128451966</v>
      </c>
      <c r="D43" s="263">
        <f t="shared" si="1"/>
        <v>148.190612315294</v>
      </c>
      <c r="E43" s="263">
        <f t="shared" si="1"/>
        <v>146.21139884491367</v>
      </c>
      <c r="F43" s="263">
        <f t="shared" si="1"/>
        <v>150.63399510894416</v>
      </c>
      <c r="G43" s="263">
        <f t="shared" si="1"/>
        <v>150.30285164451249</v>
      </c>
      <c r="H43" s="263">
        <f t="shared" si="1"/>
        <v>162.50000852833199</v>
      </c>
      <c r="I43" s="263">
        <f t="shared" si="1"/>
        <v>159.17976619683401</v>
      </c>
      <c r="J43" s="263">
        <f t="shared" si="1"/>
        <v>160.18414957225576</v>
      </c>
      <c r="K43" s="263">
        <f t="shared" si="1"/>
        <v>146.44277947966856</v>
      </c>
      <c r="L43" s="263">
        <f t="shared" si="1"/>
        <v>152.01673662908567</v>
      </c>
      <c r="M43" s="263">
        <f t="shared" si="1"/>
        <v>149.72295209827925</v>
      </c>
      <c r="N43" s="263">
        <f t="shared" si="1"/>
        <v>152.68601520330921</v>
      </c>
      <c r="O43" s="263">
        <f t="shared" si="1"/>
        <v>149.27105197066635</v>
      </c>
      <c r="P43" s="263">
        <f t="shared" si="1"/>
        <v>133.2038778418416</v>
      </c>
      <c r="Q43" s="263">
        <f t="shared" si="1"/>
        <v>129.75050981853664</v>
      </c>
      <c r="R43" s="263">
        <f t="shared" si="1"/>
        <v>126.64262211332293</v>
      </c>
      <c r="S43" s="263">
        <f t="shared" si="1"/>
        <v>127.99817926771368</v>
      </c>
      <c r="T43" s="263">
        <f t="shared" si="1"/>
        <v>127.03088623761437</v>
      </c>
      <c r="U43" s="263">
        <f t="shared" si="1"/>
        <v>119.6371710282946</v>
      </c>
      <c r="V43" s="263">
        <f t="shared" si="1"/>
        <v>119.6276850700707</v>
      </c>
      <c r="W43" s="263">
        <f t="shared" si="1"/>
        <v>111.03606944055022</v>
      </c>
      <c r="DA43" s="70"/>
    </row>
    <row r="44" spans="1:105" ht="12" customHeight="1" x14ac:dyDescent="0.25">
      <c r="A44" s="60" t="s">
        <v>1886</v>
      </c>
      <c r="B44" s="264">
        <v>55.261230086890002</v>
      </c>
      <c r="C44" s="264">
        <v>52.263511325989143</v>
      </c>
      <c r="D44" s="264">
        <v>50.921468738334198</v>
      </c>
      <c r="E44" s="264">
        <v>50.473769863283628</v>
      </c>
      <c r="F44" s="264">
        <v>50.207857462053873</v>
      </c>
      <c r="G44" s="264">
        <v>50.836249944618437</v>
      </c>
      <c r="H44" s="264">
        <v>56.628560604912202</v>
      </c>
      <c r="I44" s="264">
        <v>56.116244297355323</v>
      </c>
      <c r="J44" s="264">
        <v>54.645183950044057</v>
      </c>
      <c r="K44" s="264">
        <v>55.161047535358477</v>
      </c>
      <c r="L44" s="264">
        <v>57.79326496824509</v>
      </c>
      <c r="M44" s="264">
        <v>55.419711651304439</v>
      </c>
      <c r="N44" s="264">
        <v>55.495975805234593</v>
      </c>
      <c r="O44" s="264">
        <v>56.853592613685493</v>
      </c>
      <c r="P44" s="264">
        <v>51.572454332632532</v>
      </c>
      <c r="Q44" s="264">
        <v>53.479859041009043</v>
      </c>
      <c r="R44" s="264">
        <v>52.406014882003248</v>
      </c>
      <c r="S44" s="264">
        <v>51.48296312140279</v>
      </c>
      <c r="T44" s="264">
        <v>51.662317062787501</v>
      </c>
      <c r="U44" s="264">
        <v>50.515383356548249</v>
      </c>
      <c r="V44" s="264">
        <v>55.176699343065813</v>
      </c>
      <c r="W44" s="264">
        <v>53.491847690525603</v>
      </c>
      <c r="DA44" s="72" t="s">
        <v>1887</v>
      </c>
    </row>
    <row r="45" spans="1:105" ht="12" customHeight="1" x14ac:dyDescent="0.25">
      <c r="A45" s="64" t="s">
        <v>30</v>
      </c>
      <c r="B45" s="231">
        <v>0.27693322869109682</v>
      </c>
      <c r="C45" s="231">
        <v>0.13692426254609449</v>
      </c>
      <c r="D45" s="231">
        <v>0.13575857220307391</v>
      </c>
      <c r="E45" s="231">
        <v>9.8807064192501112E-2</v>
      </c>
      <c r="F45" s="231">
        <v>0.2277132319401938</v>
      </c>
      <c r="G45" s="231">
        <v>0.31671217428203552</v>
      </c>
      <c r="H45" s="231">
        <v>0.3215315853040851</v>
      </c>
      <c r="I45" s="231">
        <v>0.31478219834539539</v>
      </c>
      <c r="J45" s="231">
        <v>0.17182992418031279</v>
      </c>
      <c r="K45" s="231">
        <v>0.1420182323882897</v>
      </c>
      <c r="L45" s="231">
        <v>9.9555353219059728E-2</v>
      </c>
      <c r="M45" s="231">
        <v>4.9865802131344297E-2</v>
      </c>
      <c r="N45" s="231">
        <v>0.10101429728117579</v>
      </c>
      <c r="O45" s="231">
        <v>0.13163464080078471</v>
      </c>
      <c r="P45" s="231">
        <v>0.14783949791078621</v>
      </c>
      <c r="Q45" s="231">
        <v>0.10344616030452559</v>
      </c>
      <c r="R45" s="231">
        <v>8.9293466727441845E-2</v>
      </c>
      <c r="S45" s="231">
        <v>4.4250802629026621E-2</v>
      </c>
      <c r="T45" s="231">
        <v>7.4757109523728674E-2</v>
      </c>
      <c r="U45" s="231">
        <v>6.704589402384574E-2</v>
      </c>
      <c r="V45" s="231">
        <v>3.8965417629177927E-2</v>
      </c>
      <c r="W45" s="231">
        <v>2.5528018631289909E-2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0.64498979090041941</v>
      </c>
      <c r="C47" s="231">
        <v>0.62691387225427853</v>
      </c>
      <c r="D47" s="231">
        <v>0.79689215630669241</v>
      </c>
      <c r="E47" s="231">
        <v>0.86999022883571508</v>
      </c>
      <c r="F47" s="231">
        <v>0.91427726949816723</v>
      </c>
      <c r="G47" s="231">
        <v>0.83032416626532768</v>
      </c>
      <c r="H47" s="231">
        <v>0.86460487117286577</v>
      </c>
      <c r="I47" s="231">
        <v>0.87807816255804427</v>
      </c>
      <c r="J47" s="231">
        <v>0.89854818402025627</v>
      </c>
      <c r="K47" s="231">
        <v>0.80453300114970028</v>
      </c>
      <c r="L47" s="231">
        <v>0.85207456335998066</v>
      </c>
      <c r="M47" s="231">
        <v>0.83272457442192271</v>
      </c>
      <c r="N47" s="231">
        <v>0.81035186468737153</v>
      </c>
      <c r="O47" s="231">
        <v>0.84207165804105266</v>
      </c>
      <c r="P47" s="231">
        <v>0.77266128655557464</v>
      </c>
      <c r="Q47" s="231">
        <v>0.78163460742396185</v>
      </c>
      <c r="R47" s="231">
        <v>0.66018839765801474</v>
      </c>
      <c r="S47" s="231">
        <v>0.63087810192408533</v>
      </c>
      <c r="T47" s="231">
        <v>0.66731608505881945</v>
      </c>
      <c r="U47" s="231">
        <v>0.70101050281716326</v>
      </c>
      <c r="V47" s="231">
        <v>0.64077044323576171</v>
      </c>
      <c r="W47" s="231">
        <v>0.60843058300668174</v>
      </c>
      <c r="DA47" s="73" t="s">
        <v>1890</v>
      </c>
    </row>
    <row r="48" spans="1:105" ht="12" customHeight="1" x14ac:dyDescent="0.25">
      <c r="A48" s="64" t="s">
        <v>160</v>
      </c>
      <c r="B48" s="231">
        <v>0.3417896809942555</v>
      </c>
      <c r="C48" s="231">
        <v>0.126527008158871</v>
      </c>
      <c r="D48" s="231">
        <v>0.1114400354117487</v>
      </c>
      <c r="E48" s="231">
        <v>0.29044923899558911</v>
      </c>
      <c r="F48" s="231">
        <v>0.26730892835889192</v>
      </c>
      <c r="G48" s="231">
        <v>0.1528325764587399</v>
      </c>
      <c r="H48" s="231">
        <v>0.17480179855199809</v>
      </c>
      <c r="I48" s="231">
        <v>0.1210751989011679</v>
      </c>
      <c r="J48" s="231">
        <v>0.1126600202183963</v>
      </c>
      <c r="K48" s="231">
        <v>0.15995317564022521</v>
      </c>
      <c r="L48" s="231">
        <v>0.14759199009876431</v>
      </c>
      <c r="M48" s="231">
        <v>0.13791399020917161</v>
      </c>
      <c r="N48" s="231">
        <v>0.11428308425855339</v>
      </c>
      <c r="O48" s="231">
        <v>0.13914711946072841</v>
      </c>
      <c r="P48" s="231">
        <v>0.1174959737964307</v>
      </c>
      <c r="Q48" s="231">
        <v>0.1617284351236673</v>
      </c>
      <c r="R48" s="231">
        <v>0.24461482582255989</v>
      </c>
      <c r="S48" s="231">
        <v>0.23130416531576969</v>
      </c>
      <c r="T48" s="231">
        <v>0.26094992497048619</v>
      </c>
      <c r="U48" s="231">
        <v>0.2940616714685465</v>
      </c>
      <c r="V48" s="231">
        <v>0.77938966974892276</v>
      </c>
      <c r="W48" s="231">
        <v>0.99612630936011159</v>
      </c>
      <c r="DA48" s="73" t="s">
        <v>1891</v>
      </c>
    </row>
    <row r="49" spans="1:105" ht="12" customHeight="1" x14ac:dyDescent="0.25">
      <c r="A49" s="64" t="s">
        <v>70</v>
      </c>
      <c r="B49" s="231">
        <v>5.8314862559304608</v>
      </c>
      <c r="C49" s="231">
        <v>5.999908701262453</v>
      </c>
      <c r="D49" s="231">
        <v>5.9760555450779274</v>
      </c>
      <c r="E49" s="231">
        <v>6.5255774280599006</v>
      </c>
      <c r="F49" s="231">
        <v>6.4664378185498226</v>
      </c>
      <c r="G49" s="231">
        <v>5.7976766254736667</v>
      </c>
      <c r="H49" s="231">
        <v>5.7270949033764094</v>
      </c>
      <c r="I49" s="231">
        <v>4.5208273199253988</v>
      </c>
      <c r="J49" s="231">
        <v>4.694057377284147</v>
      </c>
      <c r="K49" s="231">
        <v>3.5116592571897689</v>
      </c>
      <c r="L49" s="231">
        <v>3.721416991301798</v>
      </c>
      <c r="M49" s="231">
        <v>3.0845282963678442</v>
      </c>
      <c r="N49" s="231">
        <v>2.8014792060018698</v>
      </c>
      <c r="O49" s="231">
        <v>2.0934435523123591</v>
      </c>
      <c r="P49" s="231">
        <v>1.182484978736648</v>
      </c>
      <c r="Q49" s="231">
        <v>1.0525844452762241</v>
      </c>
      <c r="R49" s="231">
        <v>1.09342811414577</v>
      </c>
      <c r="S49" s="231">
        <v>1.402509162318704</v>
      </c>
      <c r="T49" s="231">
        <v>1.4143238474821771</v>
      </c>
      <c r="U49" s="231">
        <v>1.0193664026676761</v>
      </c>
      <c r="V49" s="231">
        <v>1.0123485966412009</v>
      </c>
      <c r="W49" s="231">
        <v>1.082381800580017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1.2685999957838901E-3</v>
      </c>
      <c r="H50" s="231">
        <v>4.2478678761084831E-4</v>
      </c>
      <c r="I50" s="231">
        <v>4.6912754054168288E-4</v>
      </c>
      <c r="J50" s="231">
        <v>4.1794798216434102E-4</v>
      </c>
      <c r="K50" s="231">
        <v>6.2891478815132941E-4</v>
      </c>
      <c r="L50" s="231">
        <v>4.8342291572805313E-4</v>
      </c>
      <c r="M50" s="231">
        <v>7.3885855370981417E-5</v>
      </c>
      <c r="N50" s="231">
        <v>7.4905053538803479E-5</v>
      </c>
      <c r="O50" s="231">
        <v>3.0625242145804939E-5</v>
      </c>
      <c r="P50" s="231">
        <v>2.8448836162855189E-5</v>
      </c>
      <c r="Q50" s="231">
        <v>0</v>
      </c>
      <c r="R50" s="231">
        <v>1.3876306263392729E-4</v>
      </c>
      <c r="S50" s="231">
        <v>2.939117258338191E-4</v>
      </c>
      <c r="T50" s="231">
        <v>2.094004803295236E-4</v>
      </c>
      <c r="U50" s="231">
        <v>1.213925918612677E-4</v>
      </c>
      <c r="V50" s="231">
        <v>8.0444172094609035E-5</v>
      </c>
      <c r="W50" s="231">
        <v>3.9484018449867363E-5</v>
      </c>
      <c r="DA50" s="73" t="s">
        <v>1893</v>
      </c>
    </row>
    <row r="51" spans="1:105" ht="12" customHeight="1" x14ac:dyDescent="0.25">
      <c r="A51" s="64" t="s">
        <v>162</v>
      </c>
      <c r="B51" s="231">
        <v>0.39803410311660431</v>
      </c>
      <c r="C51" s="231">
        <v>0.68059760435225258</v>
      </c>
      <c r="D51" s="231">
        <v>0.416926332827872</v>
      </c>
      <c r="E51" s="231">
        <v>0.6695780557151545</v>
      </c>
      <c r="F51" s="231">
        <v>0.44582112496404652</v>
      </c>
      <c r="G51" s="231">
        <v>0.3683353189350469</v>
      </c>
      <c r="H51" s="231">
        <v>0.34794575530641031</v>
      </c>
      <c r="I51" s="231">
        <v>0.22817328484436031</v>
      </c>
      <c r="J51" s="231">
        <v>0.2402754367991142</v>
      </c>
      <c r="K51" s="231">
        <v>0.1881222972508238</v>
      </c>
      <c r="L51" s="231">
        <v>0.1564697378276626</v>
      </c>
      <c r="M51" s="231">
        <v>0.15063683405778</v>
      </c>
      <c r="N51" s="231">
        <v>0.19436881028750391</v>
      </c>
      <c r="O51" s="231">
        <v>0.16504367284830129</v>
      </c>
      <c r="P51" s="231">
        <v>0.14746982163885919</v>
      </c>
      <c r="Q51" s="231">
        <v>0.2053175340026403</v>
      </c>
      <c r="R51" s="231">
        <v>9.3831324088690701E-2</v>
      </c>
      <c r="S51" s="231">
        <v>0.30330755964744122</v>
      </c>
      <c r="T51" s="231">
        <v>0.5082533214767524</v>
      </c>
      <c r="U51" s="231">
        <v>0.57727005542962373</v>
      </c>
      <c r="V51" s="231">
        <v>0.44995095282105108</v>
      </c>
      <c r="W51" s="231">
        <v>0.36874307913538662</v>
      </c>
      <c r="DA51" s="73" t="s">
        <v>1894</v>
      </c>
    </row>
    <row r="52" spans="1:105" ht="12" customHeight="1" x14ac:dyDescent="0.25">
      <c r="A52" s="64" t="s">
        <v>36</v>
      </c>
      <c r="B52" s="231">
        <v>1.1973212823985779E-3</v>
      </c>
      <c r="C52" s="231">
        <v>1.223444718372494E-3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47.766799705974762</v>
      </c>
      <c r="C53" s="231">
        <v>44.691416432696812</v>
      </c>
      <c r="D53" s="231">
        <v>43.484396096506877</v>
      </c>
      <c r="E53" s="231">
        <v>42.019367847484773</v>
      </c>
      <c r="F53" s="231">
        <v>41.886299088742753</v>
      </c>
      <c r="G53" s="231">
        <v>43.369100483207838</v>
      </c>
      <c r="H53" s="231">
        <v>49.192156904412812</v>
      </c>
      <c r="I53" s="231">
        <v>50.052839005240408</v>
      </c>
      <c r="J53" s="231">
        <v>48.527395059559673</v>
      </c>
      <c r="K53" s="231">
        <v>50.354132656951521</v>
      </c>
      <c r="L53" s="231">
        <v>52.8156729095221</v>
      </c>
      <c r="M53" s="231">
        <v>51.163968268261009</v>
      </c>
      <c r="N53" s="231">
        <v>51.474403637664579</v>
      </c>
      <c r="O53" s="231">
        <v>53.482221344980111</v>
      </c>
      <c r="P53" s="231">
        <v>49.204474325158067</v>
      </c>
      <c r="Q53" s="231">
        <v>51.17514785887802</v>
      </c>
      <c r="R53" s="231">
        <v>50.224519990498138</v>
      </c>
      <c r="S53" s="231">
        <v>48.87041941784193</v>
      </c>
      <c r="T53" s="231">
        <v>48.736507373795213</v>
      </c>
      <c r="U53" s="231">
        <v>47.856507437549531</v>
      </c>
      <c r="V53" s="231">
        <v>51.375561799881403</v>
      </c>
      <c r="W53" s="231">
        <v>49.515390071107419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0.87963201893619625</v>
      </c>
      <c r="W54" s="231">
        <v>0.89520834468623722</v>
      </c>
      <c r="DA54" s="73" t="s">
        <v>1897</v>
      </c>
    </row>
    <row r="55" spans="1:105" ht="12" customHeight="1" x14ac:dyDescent="0.25">
      <c r="A55" s="60" t="s">
        <v>1898</v>
      </c>
      <c r="B55" s="264">
        <v>97.653019311093473</v>
      </c>
      <c r="C55" s="264">
        <v>100.6118099585305</v>
      </c>
      <c r="D55" s="264">
        <v>97.269143576959792</v>
      </c>
      <c r="E55" s="264">
        <v>95.737628981630039</v>
      </c>
      <c r="F55" s="264">
        <v>100.4261376468903</v>
      </c>
      <c r="G55" s="264">
        <v>99.466601699894042</v>
      </c>
      <c r="H55" s="264">
        <v>105.87144792341979</v>
      </c>
      <c r="I55" s="264">
        <v>103.0635218994787</v>
      </c>
      <c r="J55" s="264">
        <v>105.53896562221171</v>
      </c>
      <c r="K55" s="264">
        <v>91.281731944310067</v>
      </c>
      <c r="L55" s="264">
        <v>94.223471660840588</v>
      </c>
      <c r="M55" s="264">
        <v>94.303240446974812</v>
      </c>
      <c r="N55" s="264">
        <v>97.190039398074617</v>
      </c>
      <c r="O55" s="264">
        <v>92.417459356980842</v>
      </c>
      <c r="P55" s="264">
        <v>81.631423509209071</v>
      </c>
      <c r="Q55" s="264">
        <v>76.270650777527592</v>
      </c>
      <c r="R55" s="264">
        <v>74.236607231319681</v>
      </c>
      <c r="S55" s="264">
        <v>76.515216146310891</v>
      </c>
      <c r="T55" s="264">
        <v>75.368569174826874</v>
      </c>
      <c r="U55" s="264">
        <v>69.121787671746361</v>
      </c>
      <c r="V55" s="264">
        <v>64.450985727004891</v>
      </c>
      <c r="W55" s="264">
        <v>57.544221750024619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1848.6777760508137</v>
      </c>
      <c r="C56" s="263">
        <f t="shared" si="2"/>
        <v>1764.5285043959248</v>
      </c>
      <c r="D56" s="263">
        <f t="shared" si="2"/>
        <v>1717.7347367686145</v>
      </c>
      <c r="E56" s="263">
        <f t="shared" si="2"/>
        <v>1701.3107695312906</v>
      </c>
      <c r="F56" s="263">
        <f t="shared" si="2"/>
        <v>1702.4960336846646</v>
      </c>
      <c r="G56" s="263">
        <f t="shared" si="2"/>
        <v>1719.472610860814</v>
      </c>
      <c r="H56" s="263">
        <f t="shared" si="2"/>
        <v>1905.7587627777978</v>
      </c>
      <c r="I56" s="263">
        <f t="shared" si="2"/>
        <v>1884.901813370589</v>
      </c>
      <c r="J56" s="263">
        <f t="shared" si="2"/>
        <v>1845.607701217428</v>
      </c>
      <c r="K56" s="263">
        <f t="shared" si="2"/>
        <v>1833.2210506380313</v>
      </c>
      <c r="L56" s="263">
        <f t="shared" si="2"/>
        <v>1917.9365425854301</v>
      </c>
      <c r="M56" s="263">
        <f t="shared" si="2"/>
        <v>1846.8858332373588</v>
      </c>
      <c r="N56" s="263">
        <f t="shared" si="2"/>
        <v>1854.8153574409396</v>
      </c>
      <c r="O56" s="263">
        <f t="shared" si="2"/>
        <v>1886.2169268997231</v>
      </c>
      <c r="P56" s="263">
        <f t="shared" si="2"/>
        <v>1706.7038961487797</v>
      </c>
      <c r="Q56" s="263">
        <f t="shared" si="2"/>
        <v>1753.4496122197093</v>
      </c>
      <c r="R56" s="263">
        <f t="shared" si="2"/>
        <v>1717.2592065998078</v>
      </c>
      <c r="S56" s="263">
        <f t="shared" si="2"/>
        <v>1694.0206826655108</v>
      </c>
      <c r="T56" s="263">
        <f t="shared" si="2"/>
        <v>1697.1604371722301</v>
      </c>
      <c r="U56" s="263">
        <f t="shared" si="2"/>
        <v>1650.5444958393953</v>
      </c>
      <c r="V56" s="263">
        <f t="shared" si="2"/>
        <v>1781.255943049367</v>
      </c>
      <c r="W56" s="263">
        <f t="shared" si="2"/>
        <v>1717.2126759490329</v>
      </c>
      <c r="DA56" s="70"/>
    </row>
    <row r="57" spans="1:105" ht="12" customHeight="1" x14ac:dyDescent="0.25">
      <c r="A57" s="60" t="s">
        <v>1901</v>
      </c>
      <c r="B57" s="264">
        <v>1657.836902606701</v>
      </c>
      <c r="C57" s="264">
        <v>1567.905339779674</v>
      </c>
      <c r="D57" s="264">
        <v>1527.644062150026</v>
      </c>
      <c r="E57" s="264">
        <v>1514.213095898509</v>
      </c>
      <c r="F57" s="264">
        <v>1506.2357238616171</v>
      </c>
      <c r="G57" s="264">
        <v>1525.0874983385529</v>
      </c>
      <c r="H57" s="264">
        <v>1698.8568181473661</v>
      </c>
      <c r="I57" s="264">
        <v>1683.4873289206589</v>
      </c>
      <c r="J57" s="264">
        <v>1639.355518501322</v>
      </c>
      <c r="K57" s="264">
        <v>1654.8314260607549</v>
      </c>
      <c r="L57" s="264">
        <v>1733.7979490473531</v>
      </c>
      <c r="M57" s="264">
        <v>1662.591349539133</v>
      </c>
      <c r="N57" s="264">
        <v>1664.879274157038</v>
      </c>
      <c r="O57" s="264">
        <v>1705.6077784105639</v>
      </c>
      <c r="P57" s="264">
        <v>1547.1736299789759</v>
      </c>
      <c r="Q57" s="264">
        <v>1604.3957712302711</v>
      </c>
      <c r="R57" s="264">
        <v>1572.180446460098</v>
      </c>
      <c r="S57" s="264">
        <v>1544.4888936420839</v>
      </c>
      <c r="T57" s="264">
        <v>1549.8695118836249</v>
      </c>
      <c r="U57" s="264">
        <v>1515.461500696448</v>
      </c>
      <c r="V57" s="264">
        <v>1655.3009802919751</v>
      </c>
      <c r="W57" s="264">
        <v>1604.7554307157679</v>
      </c>
      <c r="DA57" s="72" t="s">
        <v>1902</v>
      </c>
    </row>
    <row r="58" spans="1:105" ht="12" customHeight="1" x14ac:dyDescent="0.25">
      <c r="A58" s="64" t="s">
        <v>30</v>
      </c>
      <c r="B58" s="231">
        <v>8.3079968607329047</v>
      </c>
      <c r="C58" s="231">
        <v>4.1077278763828327</v>
      </c>
      <c r="D58" s="231">
        <v>4.0727571660922139</v>
      </c>
      <c r="E58" s="231">
        <v>2.9642119257750341</v>
      </c>
      <c r="F58" s="231">
        <v>6.8313969582058158</v>
      </c>
      <c r="G58" s="231">
        <v>9.501365228461065</v>
      </c>
      <c r="H58" s="231">
        <v>9.6459475591225559</v>
      </c>
      <c r="I58" s="231">
        <v>9.4434659503618583</v>
      </c>
      <c r="J58" s="231">
        <v>5.1548977254093851</v>
      </c>
      <c r="K58" s="231">
        <v>4.2605469716486883</v>
      </c>
      <c r="L58" s="231">
        <v>2.9866605965717921</v>
      </c>
      <c r="M58" s="231">
        <v>1.4959740639403289</v>
      </c>
      <c r="N58" s="231">
        <v>3.0304289184352728</v>
      </c>
      <c r="O58" s="231">
        <v>3.9490392240235388</v>
      </c>
      <c r="P58" s="231">
        <v>4.4351849373235881</v>
      </c>
      <c r="Q58" s="231">
        <v>3.1033848091357679</v>
      </c>
      <c r="R58" s="231">
        <v>2.6788040018232548</v>
      </c>
      <c r="S58" s="231">
        <v>1.3275240788707989</v>
      </c>
      <c r="T58" s="231">
        <v>2.242713285711861</v>
      </c>
      <c r="U58" s="231">
        <v>2.0113768207153728</v>
      </c>
      <c r="V58" s="231">
        <v>1.168962528875338</v>
      </c>
      <c r="W58" s="231">
        <v>0.76584055893869751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19.349693727012589</v>
      </c>
      <c r="C60" s="231">
        <v>18.80741616762835</v>
      </c>
      <c r="D60" s="231">
        <v>23.90676468920077</v>
      </c>
      <c r="E60" s="231">
        <v>26.099706865071461</v>
      </c>
      <c r="F60" s="231">
        <v>27.42831808494503</v>
      </c>
      <c r="G60" s="231">
        <v>24.909724987959819</v>
      </c>
      <c r="H60" s="231">
        <v>25.938146135185971</v>
      </c>
      <c r="I60" s="231">
        <v>26.342344876741329</v>
      </c>
      <c r="J60" s="231">
        <v>26.956445520607691</v>
      </c>
      <c r="K60" s="231">
        <v>24.135990034491009</v>
      </c>
      <c r="L60" s="231">
        <v>25.562236900799419</v>
      </c>
      <c r="M60" s="231">
        <v>24.981737232657679</v>
      </c>
      <c r="N60" s="231">
        <v>24.31055594062115</v>
      </c>
      <c r="O60" s="231">
        <v>25.262149741231578</v>
      </c>
      <c r="P60" s="231">
        <v>23.179838596667238</v>
      </c>
      <c r="Q60" s="231">
        <v>23.449038222718851</v>
      </c>
      <c r="R60" s="231">
        <v>19.805651929740449</v>
      </c>
      <c r="S60" s="231">
        <v>18.926343057722558</v>
      </c>
      <c r="T60" s="231">
        <v>20.019482551764579</v>
      </c>
      <c r="U60" s="231">
        <v>21.0303150845149</v>
      </c>
      <c r="V60" s="231">
        <v>19.22311329707286</v>
      </c>
      <c r="W60" s="231">
        <v>18.25291749020046</v>
      </c>
      <c r="DA60" s="73" t="s">
        <v>1905</v>
      </c>
    </row>
    <row r="61" spans="1:105" ht="12" customHeight="1" x14ac:dyDescent="0.25">
      <c r="A61" s="64" t="s">
        <v>160</v>
      </c>
      <c r="B61" s="231">
        <v>10.253690429827669</v>
      </c>
      <c r="C61" s="231">
        <v>3.7958102447661299</v>
      </c>
      <c r="D61" s="231">
        <v>3.3432010623524588</v>
      </c>
      <c r="E61" s="231">
        <v>8.7134771698676765</v>
      </c>
      <c r="F61" s="231">
        <v>8.0192678507667612</v>
      </c>
      <c r="G61" s="231">
        <v>4.584977293762198</v>
      </c>
      <c r="H61" s="231">
        <v>5.2440539565599424</v>
      </c>
      <c r="I61" s="231">
        <v>3.6322559670350349</v>
      </c>
      <c r="J61" s="231">
        <v>3.3798006065518891</v>
      </c>
      <c r="K61" s="231">
        <v>4.7985952692067562</v>
      </c>
      <c r="L61" s="231">
        <v>4.4277597029629314</v>
      </c>
      <c r="M61" s="231">
        <v>4.1374197062751463</v>
      </c>
      <c r="N61" s="231">
        <v>3.4284925277566018</v>
      </c>
      <c r="O61" s="231">
        <v>4.1744135838218508</v>
      </c>
      <c r="P61" s="231">
        <v>3.524879213892921</v>
      </c>
      <c r="Q61" s="231">
        <v>4.8518530537100188</v>
      </c>
      <c r="R61" s="231">
        <v>7.3384447746767956</v>
      </c>
      <c r="S61" s="231">
        <v>6.9391249594730926</v>
      </c>
      <c r="T61" s="231">
        <v>7.8284977491145877</v>
      </c>
      <c r="U61" s="231">
        <v>8.8218501440563966</v>
      </c>
      <c r="V61" s="231">
        <v>23.3816900924677</v>
      </c>
      <c r="W61" s="231">
        <v>29.883789280803349</v>
      </c>
      <c r="DA61" s="73" t="s">
        <v>1906</v>
      </c>
    </row>
    <row r="62" spans="1:105" ht="12" customHeight="1" x14ac:dyDescent="0.25">
      <c r="A62" s="64" t="s">
        <v>70</v>
      </c>
      <c r="B62" s="231">
        <v>174.94458767791389</v>
      </c>
      <c r="C62" s="231">
        <v>179.99726103787361</v>
      </c>
      <c r="D62" s="231">
        <v>179.28166635233779</v>
      </c>
      <c r="E62" s="231">
        <v>195.76732284179701</v>
      </c>
      <c r="F62" s="231">
        <v>193.99313455649479</v>
      </c>
      <c r="G62" s="231">
        <v>173.93029876420999</v>
      </c>
      <c r="H62" s="231">
        <v>171.81284710129231</v>
      </c>
      <c r="I62" s="231">
        <v>135.6248195977619</v>
      </c>
      <c r="J62" s="231">
        <v>140.8217213185244</v>
      </c>
      <c r="K62" s="231">
        <v>105.34977771569309</v>
      </c>
      <c r="L62" s="231">
        <v>111.64250973905391</v>
      </c>
      <c r="M62" s="231">
        <v>92.535848891035286</v>
      </c>
      <c r="N62" s="231">
        <v>84.044376180056119</v>
      </c>
      <c r="O62" s="231">
        <v>62.803306569370747</v>
      </c>
      <c r="P62" s="231">
        <v>35.474549362099431</v>
      </c>
      <c r="Q62" s="231">
        <v>31.577533358286718</v>
      </c>
      <c r="R62" s="231">
        <v>32.802843424373123</v>
      </c>
      <c r="S62" s="231">
        <v>42.07527486956112</v>
      </c>
      <c r="T62" s="231">
        <v>42.4297154244653</v>
      </c>
      <c r="U62" s="231">
        <v>30.580992080030288</v>
      </c>
      <c r="V62" s="231">
        <v>30.37045789923604</v>
      </c>
      <c r="W62" s="231">
        <v>32.471454017400497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3.8057999873516692E-2</v>
      </c>
      <c r="H63" s="231">
        <v>1.274360362832545E-2</v>
      </c>
      <c r="I63" s="231">
        <v>1.4073826216250491E-2</v>
      </c>
      <c r="J63" s="231">
        <v>1.253843946493023E-2</v>
      </c>
      <c r="K63" s="231">
        <v>1.8867443644539881E-2</v>
      </c>
      <c r="L63" s="231">
        <v>1.4502687471841601E-2</v>
      </c>
      <c r="M63" s="231">
        <v>2.216575661129443E-3</v>
      </c>
      <c r="N63" s="231">
        <v>2.2471516061641039E-3</v>
      </c>
      <c r="O63" s="231">
        <v>9.1875726437414809E-4</v>
      </c>
      <c r="P63" s="231">
        <v>8.5346508488565545E-4</v>
      </c>
      <c r="Q63" s="231">
        <v>0</v>
      </c>
      <c r="R63" s="231">
        <v>4.1628918790178188E-3</v>
      </c>
      <c r="S63" s="231">
        <v>8.8173517750145727E-3</v>
      </c>
      <c r="T63" s="231">
        <v>6.2820144098857094E-3</v>
      </c>
      <c r="U63" s="231">
        <v>3.641777755838032E-3</v>
      </c>
      <c r="V63" s="231">
        <v>2.413325162838272E-3</v>
      </c>
      <c r="W63" s="231">
        <v>1.184520553496021E-3</v>
      </c>
      <c r="DA63" s="73" t="s">
        <v>1908</v>
      </c>
    </row>
    <row r="64" spans="1:105" ht="12" customHeight="1" x14ac:dyDescent="0.25">
      <c r="A64" s="64" t="s">
        <v>162</v>
      </c>
      <c r="B64" s="231">
        <v>11.94102309349813</v>
      </c>
      <c r="C64" s="231">
        <v>20.417928130567581</v>
      </c>
      <c r="D64" s="231">
        <v>12.50778998483616</v>
      </c>
      <c r="E64" s="231">
        <v>20.087341671454642</v>
      </c>
      <c r="F64" s="231">
        <v>13.374633748921401</v>
      </c>
      <c r="G64" s="231">
        <v>11.05005956805141</v>
      </c>
      <c r="H64" s="231">
        <v>10.438372659192311</v>
      </c>
      <c r="I64" s="231">
        <v>6.8451985453308062</v>
      </c>
      <c r="J64" s="231">
        <v>7.2082631039734286</v>
      </c>
      <c r="K64" s="231">
        <v>5.643668917524713</v>
      </c>
      <c r="L64" s="231">
        <v>4.6940921348298801</v>
      </c>
      <c r="M64" s="231">
        <v>4.5191050217334006</v>
      </c>
      <c r="N64" s="231">
        <v>5.8310643086251179</v>
      </c>
      <c r="O64" s="231">
        <v>4.9513101854490396</v>
      </c>
      <c r="P64" s="231">
        <v>4.4240946491657738</v>
      </c>
      <c r="Q64" s="231">
        <v>6.1595260200792081</v>
      </c>
      <c r="R64" s="231">
        <v>2.81493972266072</v>
      </c>
      <c r="S64" s="231">
        <v>9.0992267894232342</v>
      </c>
      <c r="T64" s="231">
        <v>15.24759964430257</v>
      </c>
      <c r="U64" s="231">
        <v>17.318101662888711</v>
      </c>
      <c r="V64" s="231">
        <v>13.498528584631529</v>
      </c>
      <c r="W64" s="231">
        <v>11.062292374061601</v>
      </c>
      <c r="DA64" s="73" t="s">
        <v>1909</v>
      </c>
    </row>
    <row r="65" spans="1:105" ht="12" customHeight="1" x14ac:dyDescent="0.25">
      <c r="A65" s="64" t="s">
        <v>36</v>
      </c>
      <c r="B65" s="231">
        <v>3.5919638471957338E-2</v>
      </c>
      <c r="C65" s="231">
        <v>3.6703341551174821E-2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1433.003991179243</v>
      </c>
      <c r="C66" s="231">
        <v>1340.742492980904</v>
      </c>
      <c r="D66" s="231">
        <v>1304.5318828952061</v>
      </c>
      <c r="E66" s="231">
        <v>1260.581035424543</v>
      </c>
      <c r="F66" s="231">
        <v>1256.5889726622829</v>
      </c>
      <c r="G66" s="231">
        <v>1301.0730144962349</v>
      </c>
      <c r="H66" s="231">
        <v>1475.764707132385</v>
      </c>
      <c r="I66" s="231">
        <v>1501.5851701572119</v>
      </c>
      <c r="J66" s="231">
        <v>1455.8218517867899</v>
      </c>
      <c r="K66" s="231">
        <v>1510.6239797085459</v>
      </c>
      <c r="L66" s="231">
        <v>1584.470187285664</v>
      </c>
      <c r="M66" s="231">
        <v>1534.9190480478301</v>
      </c>
      <c r="N66" s="231">
        <v>1544.232109129938</v>
      </c>
      <c r="O66" s="231">
        <v>1604.466640349403</v>
      </c>
      <c r="P66" s="231">
        <v>1476.1342297547419</v>
      </c>
      <c r="Q66" s="231">
        <v>1535.2544357663401</v>
      </c>
      <c r="R66" s="231">
        <v>1506.7355997149441</v>
      </c>
      <c r="S66" s="231">
        <v>1466.1125825352581</v>
      </c>
      <c r="T66" s="231">
        <v>1462.0952212138559</v>
      </c>
      <c r="U66" s="231">
        <v>1435.6952231264861</v>
      </c>
      <c r="V66" s="231">
        <v>1541.266853996442</v>
      </c>
      <c r="W66" s="231">
        <v>1485.4617021332231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26.388960568085889</v>
      </c>
      <c r="W67" s="231">
        <v>26.85625034058712</v>
      </c>
      <c r="DA67" s="73" t="s">
        <v>1912</v>
      </c>
    </row>
    <row r="68" spans="1:105" ht="12" customHeight="1" x14ac:dyDescent="0.25">
      <c r="A68" s="60" t="s">
        <v>1913</v>
      </c>
      <c r="B68" s="264">
        <v>190.84087344411279</v>
      </c>
      <c r="C68" s="264">
        <v>196.6231646162507</v>
      </c>
      <c r="D68" s="264">
        <v>190.09067461858851</v>
      </c>
      <c r="E68" s="264">
        <v>187.09767363278161</v>
      </c>
      <c r="F68" s="264">
        <v>196.26030982304741</v>
      </c>
      <c r="G68" s="264">
        <v>194.38511252226121</v>
      </c>
      <c r="H68" s="264">
        <v>206.90194463043159</v>
      </c>
      <c r="I68" s="264">
        <v>201.4144844499302</v>
      </c>
      <c r="J68" s="264">
        <v>206.25218271610601</v>
      </c>
      <c r="K68" s="264">
        <v>178.38962457727649</v>
      </c>
      <c r="L68" s="264">
        <v>184.138593538077</v>
      </c>
      <c r="M68" s="264">
        <v>184.29448369822589</v>
      </c>
      <c r="N68" s="264">
        <v>189.9360832839015</v>
      </c>
      <c r="O68" s="264">
        <v>180.60914848915931</v>
      </c>
      <c r="P68" s="264">
        <v>159.53026616980389</v>
      </c>
      <c r="Q68" s="264">
        <v>149.05384098943821</v>
      </c>
      <c r="R68" s="264">
        <v>145.07876013970991</v>
      </c>
      <c r="S68" s="264">
        <v>149.5317890234268</v>
      </c>
      <c r="T68" s="264">
        <v>147.29092528860531</v>
      </c>
      <c r="U68" s="264">
        <v>135.08299514294731</v>
      </c>
      <c r="V68" s="264">
        <v>125.954962757392</v>
      </c>
      <c r="W68" s="264">
        <v>112.4572452332651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238.84491053232625</v>
      </c>
      <c r="C69" s="263">
        <f t="shared" si="3"/>
        <v>226.4342454133099</v>
      </c>
      <c r="D69" s="263">
        <f t="shared" si="3"/>
        <v>220.56960243908591</v>
      </c>
      <c r="E69" s="263">
        <f t="shared" si="3"/>
        <v>218.58568916539531</v>
      </c>
      <c r="F69" s="263">
        <f t="shared" si="3"/>
        <v>217.77743263873282</v>
      </c>
      <c r="G69" s="263">
        <f t="shared" si="3"/>
        <v>220.35662505223371</v>
      </c>
      <c r="H69" s="263">
        <f t="shared" si="3"/>
        <v>245.1381144977326</v>
      </c>
      <c r="I69" s="263">
        <f t="shared" si="3"/>
        <v>242.79782104690054</v>
      </c>
      <c r="J69" s="263">
        <f t="shared" si="3"/>
        <v>236.77569961461924</v>
      </c>
      <c r="K69" s="263">
        <f t="shared" si="3"/>
        <v>238.00137767800962</v>
      </c>
      <c r="L69" s="263">
        <f t="shared" si="3"/>
        <v>249.26472621244616</v>
      </c>
      <c r="M69" s="263">
        <f t="shared" si="3"/>
        <v>239.28887745916779</v>
      </c>
      <c r="N69" s="263">
        <f t="shared" si="3"/>
        <v>239.80070113854188</v>
      </c>
      <c r="O69" s="263">
        <f t="shared" si="3"/>
        <v>245.19378201731143</v>
      </c>
      <c r="P69" s="263">
        <f t="shared" si="3"/>
        <v>222.27193412464987</v>
      </c>
      <c r="Q69" s="263">
        <f t="shared" si="3"/>
        <v>229.93890048844315</v>
      </c>
      <c r="R69" s="263">
        <f t="shared" si="3"/>
        <v>225.28847063421364</v>
      </c>
      <c r="S69" s="263">
        <f t="shared" si="3"/>
        <v>221.55874278587424</v>
      </c>
      <c r="T69" s="263">
        <f t="shared" si="3"/>
        <v>222.23879166713604</v>
      </c>
      <c r="U69" s="263">
        <f t="shared" si="3"/>
        <v>217.00437033938715</v>
      </c>
      <c r="V69" s="263">
        <f t="shared" si="3"/>
        <v>236.30569285453834</v>
      </c>
      <c r="W69" s="263">
        <f t="shared" si="3"/>
        <v>228.76956532171104</v>
      </c>
      <c r="DA69" s="70"/>
    </row>
    <row r="70" spans="1:105" ht="12" customHeight="1" x14ac:dyDescent="0.25">
      <c r="A70" s="60" t="s">
        <v>1916</v>
      </c>
      <c r="B70" s="264">
        <v>193.41430530411461</v>
      </c>
      <c r="C70" s="264">
        <v>182.92228964096151</v>
      </c>
      <c r="D70" s="264">
        <v>178.22514058416931</v>
      </c>
      <c r="E70" s="264">
        <v>176.65819452149219</v>
      </c>
      <c r="F70" s="264">
        <v>175.7275011171881</v>
      </c>
      <c r="G70" s="264">
        <v>177.92687480616411</v>
      </c>
      <c r="H70" s="264">
        <v>198.1999621171922</v>
      </c>
      <c r="I70" s="264">
        <v>196.4068550407431</v>
      </c>
      <c r="J70" s="264">
        <v>191.25814382515381</v>
      </c>
      <c r="K70" s="264">
        <v>193.06366637375419</v>
      </c>
      <c r="L70" s="264">
        <v>202.27642738885729</v>
      </c>
      <c r="M70" s="264">
        <v>193.96899077956499</v>
      </c>
      <c r="N70" s="264">
        <v>194.23591531832059</v>
      </c>
      <c r="O70" s="264">
        <v>198.9875741478987</v>
      </c>
      <c r="P70" s="264">
        <v>180.50359016421339</v>
      </c>
      <c r="Q70" s="264">
        <v>187.17950664353111</v>
      </c>
      <c r="R70" s="264">
        <v>183.42105208701091</v>
      </c>
      <c r="S70" s="264">
        <v>180.1903709249093</v>
      </c>
      <c r="T70" s="264">
        <v>180.8181097197558</v>
      </c>
      <c r="U70" s="264">
        <v>176.80384174791851</v>
      </c>
      <c r="V70" s="264">
        <v>193.11844770072989</v>
      </c>
      <c r="W70" s="264">
        <v>187.22146691683909</v>
      </c>
      <c r="DA70" s="72" t="s">
        <v>1917</v>
      </c>
    </row>
    <row r="71" spans="1:105" ht="12" customHeight="1" x14ac:dyDescent="0.25">
      <c r="A71" s="64" t="s">
        <v>30</v>
      </c>
      <c r="B71" s="231">
        <v>0.96926630041883644</v>
      </c>
      <c r="C71" s="231">
        <v>0.47923491891132941</v>
      </c>
      <c r="D71" s="231">
        <v>0.47515500271075722</v>
      </c>
      <c r="E71" s="231">
        <v>0.34582472467375308</v>
      </c>
      <c r="F71" s="231">
        <v>0.79699631179067632</v>
      </c>
      <c r="G71" s="231">
        <v>1.108492609987122</v>
      </c>
      <c r="H71" s="231">
        <v>1.125360548564295</v>
      </c>
      <c r="I71" s="231">
        <v>1.101737694208881</v>
      </c>
      <c r="J71" s="231">
        <v>0.60140473463109356</v>
      </c>
      <c r="K71" s="231">
        <v>0.49706381335901251</v>
      </c>
      <c r="L71" s="231">
        <v>0.34844373626670821</v>
      </c>
      <c r="M71" s="231">
        <v>0.1745303074597046</v>
      </c>
      <c r="N71" s="231">
        <v>0.35355004048411431</v>
      </c>
      <c r="O71" s="231">
        <v>0.46072124280274501</v>
      </c>
      <c r="P71" s="231">
        <v>0.51743824268775063</v>
      </c>
      <c r="Q71" s="231">
        <v>0.3620615610658387</v>
      </c>
      <c r="R71" s="231">
        <v>0.31252713354604572</v>
      </c>
      <c r="S71" s="231">
        <v>0.15487780920159269</v>
      </c>
      <c r="T71" s="231">
        <v>0.26164988333304973</v>
      </c>
      <c r="U71" s="231">
        <v>0.2346606290834595</v>
      </c>
      <c r="V71" s="231">
        <v>0.13637896170212249</v>
      </c>
      <c r="W71" s="231">
        <v>8.934806520951448E-2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2.2574642681514629</v>
      </c>
      <c r="C73" s="231">
        <v>2.194198552889969</v>
      </c>
      <c r="D73" s="231">
        <v>2.7891225470734171</v>
      </c>
      <c r="E73" s="231">
        <v>3.0449658009249951</v>
      </c>
      <c r="F73" s="231">
        <v>3.1999704432435769</v>
      </c>
      <c r="G73" s="231">
        <v>2.9061345819286379</v>
      </c>
      <c r="H73" s="231">
        <v>3.026117049105022</v>
      </c>
      <c r="I73" s="231">
        <v>3.0732735689531472</v>
      </c>
      <c r="J73" s="231">
        <v>3.1449186440708901</v>
      </c>
      <c r="K73" s="231">
        <v>2.815865504023944</v>
      </c>
      <c r="L73" s="231">
        <v>2.9822609717599251</v>
      </c>
      <c r="M73" s="231">
        <v>2.9145360104767222</v>
      </c>
      <c r="N73" s="231">
        <v>2.8362315264057938</v>
      </c>
      <c r="O73" s="231">
        <v>2.9472508031436759</v>
      </c>
      <c r="P73" s="231">
        <v>2.7043145029445048</v>
      </c>
      <c r="Q73" s="231">
        <v>2.7357211259838592</v>
      </c>
      <c r="R73" s="231">
        <v>2.3106593918030458</v>
      </c>
      <c r="S73" s="231">
        <v>2.2080733567342929</v>
      </c>
      <c r="T73" s="231">
        <v>2.335606297705862</v>
      </c>
      <c r="U73" s="231">
        <v>2.453536759860067</v>
      </c>
      <c r="V73" s="231">
        <v>2.2426965513251611</v>
      </c>
      <c r="W73" s="231">
        <v>2.1295070405233809</v>
      </c>
      <c r="DA73" s="73" t="s">
        <v>1920</v>
      </c>
    </row>
    <row r="74" spans="1:105" ht="12" customHeight="1" x14ac:dyDescent="0.25">
      <c r="A74" s="64" t="s">
        <v>160</v>
      </c>
      <c r="B74" s="231">
        <v>1.196263883479892</v>
      </c>
      <c r="C74" s="231">
        <v>0.44284452855604728</v>
      </c>
      <c r="D74" s="231">
        <v>0.39004012394111942</v>
      </c>
      <c r="E74" s="231">
        <v>1.0165723364845589</v>
      </c>
      <c r="F74" s="231">
        <v>0.93558124925611952</v>
      </c>
      <c r="G74" s="231">
        <v>0.53491401760558832</v>
      </c>
      <c r="H74" s="231">
        <v>0.61180629493199179</v>
      </c>
      <c r="I74" s="231">
        <v>0.42376319615408642</v>
      </c>
      <c r="J74" s="231">
        <v>0.39431007076438612</v>
      </c>
      <c r="K74" s="231">
        <v>0.55983611474078687</v>
      </c>
      <c r="L74" s="231">
        <v>0.51657196534567396</v>
      </c>
      <c r="M74" s="231">
        <v>0.48269896573209908</v>
      </c>
      <c r="N74" s="231">
        <v>0.39999079490493589</v>
      </c>
      <c r="O74" s="231">
        <v>0.48701491811254799</v>
      </c>
      <c r="P74" s="231">
        <v>0.41123590828750639</v>
      </c>
      <c r="Q74" s="231">
        <v>0.56604952293283417</v>
      </c>
      <c r="R74" s="231">
        <v>0.85615189037895745</v>
      </c>
      <c r="S74" s="231">
        <v>0.80956457860519182</v>
      </c>
      <c r="T74" s="231">
        <v>0.9133247373966995</v>
      </c>
      <c r="U74" s="231">
        <v>1.02921585013991</v>
      </c>
      <c r="V74" s="231">
        <v>2.7278638441212242</v>
      </c>
      <c r="W74" s="231">
        <v>3.4864420827603819</v>
      </c>
      <c r="DA74" s="73" t="s">
        <v>1921</v>
      </c>
    </row>
    <row r="75" spans="1:105" ht="12" customHeight="1" x14ac:dyDescent="0.25">
      <c r="A75" s="64" t="s">
        <v>70</v>
      </c>
      <c r="B75" s="231">
        <v>20.410201895756561</v>
      </c>
      <c r="C75" s="231">
        <v>20.999680454418531</v>
      </c>
      <c r="D75" s="231">
        <v>20.9161944077727</v>
      </c>
      <c r="E75" s="231">
        <v>22.839520998209601</v>
      </c>
      <c r="F75" s="231">
        <v>22.63253236492432</v>
      </c>
      <c r="G75" s="231">
        <v>20.291868189157778</v>
      </c>
      <c r="H75" s="231">
        <v>20.044832161817379</v>
      </c>
      <c r="I75" s="231">
        <v>15.82289561973885</v>
      </c>
      <c r="J75" s="231">
        <v>16.429200820494479</v>
      </c>
      <c r="K75" s="231">
        <v>12.290807400164161</v>
      </c>
      <c r="L75" s="231">
        <v>13.02495946955626</v>
      </c>
      <c r="M75" s="231">
        <v>10.79584903728742</v>
      </c>
      <c r="N75" s="231">
        <v>9.8051772210065238</v>
      </c>
      <c r="O75" s="231">
        <v>7.3270524330932369</v>
      </c>
      <c r="P75" s="231">
        <v>4.1386974255782576</v>
      </c>
      <c r="Q75" s="231">
        <v>3.684045558466774</v>
      </c>
      <c r="R75" s="231">
        <v>3.8269983995101868</v>
      </c>
      <c r="S75" s="231">
        <v>4.9087820681154506</v>
      </c>
      <c r="T75" s="231">
        <v>4.950133466187606</v>
      </c>
      <c r="U75" s="231">
        <v>3.567782409336858</v>
      </c>
      <c r="V75" s="231">
        <v>3.5432200882441949</v>
      </c>
      <c r="W75" s="231">
        <v>3.7883363020300478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4.4400999852436032E-3</v>
      </c>
      <c r="H76" s="231">
        <v>1.486753756637966E-3</v>
      </c>
      <c r="I76" s="231">
        <v>1.641946391895886E-3</v>
      </c>
      <c r="J76" s="231">
        <v>1.4628179375751899E-3</v>
      </c>
      <c r="K76" s="231">
        <v>2.2012017585296478E-3</v>
      </c>
      <c r="L76" s="231">
        <v>1.691980205048182E-3</v>
      </c>
      <c r="M76" s="231">
        <v>2.5860049379843432E-4</v>
      </c>
      <c r="N76" s="231">
        <v>2.6216768738581163E-4</v>
      </c>
      <c r="O76" s="231">
        <v>1.07188347510317E-4</v>
      </c>
      <c r="P76" s="231">
        <v>9.9570926569992902E-5</v>
      </c>
      <c r="Q76" s="231">
        <v>0</v>
      </c>
      <c r="R76" s="231">
        <v>4.8567071921874441E-4</v>
      </c>
      <c r="S76" s="231">
        <v>1.0286910404183639E-3</v>
      </c>
      <c r="T76" s="231">
        <v>7.3290168115333078E-4</v>
      </c>
      <c r="U76" s="231">
        <v>4.2487407151443603E-4</v>
      </c>
      <c r="V76" s="231">
        <v>2.8155460233113098E-4</v>
      </c>
      <c r="W76" s="231">
        <v>1.381940645745354E-4</v>
      </c>
      <c r="DA76" s="73" t="s">
        <v>1923</v>
      </c>
    </row>
    <row r="77" spans="1:105" ht="12" customHeight="1" x14ac:dyDescent="0.25">
      <c r="A77" s="64" t="s">
        <v>162</v>
      </c>
      <c r="B77" s="231">
        <v>1.3931193609081121</v>
      </c>
      <c r="C77" s="231">
        <v>2.3820916152328779</v>
      </c>
      <c r="D77" s="231">
        <v>1.459242164897548</v>
      </c>
      <c r="E77" s="231">
        <v>2.3435231950030349</v>
      </c>
      <c r="F77" s="231">
        <v>1.560373937374159</v>
      </c>
      <c r="G77" s="231">
        <v>1.289173616272661</v>
      </c>
      <c r="H77" s="231">
        <v>1.2178101435724329</v>
      </c>
      <c r="I77" s="231">
        <v>0.79860649695525887</v>
      </c>
      <c r="J77" s="231">
        <v>0.84096402879689791</v>
      </c>
      <c r="K77" s="231">
        <v>0.65842804037788161</v>
      </c>
      <c r="L77" s="231">
        <v>0.54764408239681794</v>
      </c>
      <c r="M77" s="231">
        <v>0.5272289192022287</v>
      </c>
      <c r="N77" s="231">
        <v>0.68029083600626206</v>
      </c>
      <c r="O77" s="231">
        <v>0.57765285496905305</v>
      </c>
      <c r="P77" s="231">
        <v>0.5161443757360058</v>
      </c>
      <c r="Q77" s="231">
        <v>0.71861136900923916</v>
      </c>
      <c r="R77" s="231">
        <v>0.32840963431041659</v>
      </c>
      <c r="S77" s="231">
        <v>1.061576458766041</v>
      </c>
      <c r="T77" s="231">
        <v>1.7788866251686291</v>
      </c>
      <c r="U77" s="231">
        <v>2.0204451940036781</v>
      </c>
      <c r="V77" s="231">
        <v>1.5748283348736749</v>
      </c>
      <c r="W77" s="231">
        <v>1.2906007769738499</v>
      </c>
      <c r="DA77" s="73" t="s">
        <v>1924</v>
      </c>
    </row>
    <row r="78" spans="1:105" ht="12" customHeight="1" x14ac:dyDescent="0.25">
      <c r="A78" s="64" t="s">
        <v>36</v>
      </c>
      <c r="B78" s="231">
        <v>4.1906244883950132E-3</v>
      </c>
      <c r="C78" s="231">
        <v>4.2820565143037196E-3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167.18379897091131</v>
      </c>
      <c r="C79" s="231">
        <v>156.41995751443841</v>
      </c>
      <c r="D79" s="231">
        <v>152.1953863377737</v>
      </c>
      <c r="E79" s="231">
        <v>147.06778746619631</v>
      </c>
      <c r="F79" s="231">
        <v>146.60204681059929</v>
      </c>
      <c r="G79" s="231">
        <v>151.79185169122709</v>
      </c>
      <c r="H79" s="231">
        <v>172.17254916544439</v>
      </c>
      <c r="I79" s="231">
        <v>175.184936518341</v>
      </c>
      <c r="J79" s="231">
        <v>169.8458827084585</v>
      </c>
      <c r="K79" s="231">
        <v>176.23946429932991</v>
      </c>
      <c r="L79" s="231">
        <v>184.85485518332689</v>
      </c>
      <c r="M79" s="231">
        <v>179.07388893891309</v>
      </c>
      <c r="N79" s="231">
        <v>180.1604127318256</v>
      </c>
      <c r="O79" s="231">
        <v>187.18777470743001</v>
      </c>
      <c r="P79" s="231">
        <v>172.21566013805281</v>
      </c>
      <c r="Q79" s="231">
        <v>179.11301750607259</v>
      </c>
      <c r="R79" s="231">
        <v>175.78581996674299</v>
      </c>
      <c r="S79" s="231">
        <v>171.04646796244629</v>
      </c>
      <c r="T79" s="231">
        <v>170.57777580828281</v>
      </c>
      <c r="U79" s="231">
        <v>167.497776031423</v>
      </c>
      <c r="V79" s="231">
        <v>179.8144662995845</v>
      </c>
      <c r="W79" s="231">
        <v>173.3038652488755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3.07871206627668</v>
      </c>
      <c r="W80" s="231">
        <v>3.1332292064018219</v>
      </c>
      <c r="DA80" s="73" t="s">
        <v>1927</v>
      </c>
    </row>
    <row r="81" spans="1:105" ht="12" customHeight="1" x14ac:dyDescent="0.25">
      <c r="A81" s="61" t="s">
        <v>1928</v>
      </c>
      <c r="B81" s="265">
        <v>45.430605228211661</v>
      </c>
      <c r="C81" s="265">
        <v>43.511955772348387</v>
      </c>
      <c r="D81" s="265">
        <v>42.344461854916602</v>
      </c>
      <c r="E81" s="265">
        <v>41.927494643903103</v>
      </c>
      <c r="F81" s="265">
        <v>42.049931521544728</v>
      </c>
      <c r="G81" s="265">
        <v>42.429750246069602</v>
      </c>
      <c r="H81" s="265">
        <v>46.938152380540387</v>
      </c>
      <c r="I81" s="265">
        <v>46.390966006157448</v>
      </c>
      <c r="J81" s="265">
        <v>45.517555789465433</v>
      </c>
      <c r="K81" s="265">
        <v>44.937711304255437</v>
      </c>
      <c r="L81" s="265">
        <v>46.98829882358887</v>
      </c>
      <c r="M81" s="265">
        <v>45.319886679602789</v>
      </c>
      <c r="N81" s="265">
        <v>45.564785820221282</v>
      </c>
      <c r="O81" s="265">
        <v>46.206207869412729</v>
      </c>
      <c r="P81" s="265">
        <v>41.768343960436482</v>
      </c>
      <c r="Q81" s="265">
        <v>42.759393844912047</v>
      </c>
      <c r="R81" s="265">
        <v>41.867418547202739</v>
      </c>
      <c r="S81" s="265">
        <v>41.368371860964942</v>
      </c>
      <c r="T81" s="265">
        <v>41.420681947380253</v>
      </c>
      <c r="U81" s="265">
        <v>40.200528591468633</v>
      </c>
      <c r="V81" s="265">
        <v>43.187245153808441</v>
      </c>
      <c r="W81" s="265">
        <v>41.548098404871944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57.742054478471083</v>
      </c>
      <c r="C83" s="225">
        <v>56.25290864549828</v>
      </c>
      <c r="D83" s="225">
        <v>53.103600252730402</v>
      </c>
      <c r="E83" s="225">
        <v>49.777360677834032</v>
      </c>
      <c r="F83" s="225">
        <v>50.337473202694511</v>
      </c>
      <c r="G83" s="225">
        <v>48.952947001975637</v>
      </c>
      <c r="H83" s="225">
        <v>47.447778055881372</v>
      </c>
      <c r="I83" s="225">
        <v>47.097661471366649</v>
      </c>
      <c r="J83" s="225">
        <v>44.679844399945743</v>
      </c>
      <c r="K83" s="225">
        <v>37.498207274042343</v>
      </c>
      <c r="L83" s="225">
        <v>37.473370647304662</v>
      </c>
      <c r="M83" s="225">
        <v>37.739473212430369</v>
      </c>
      <c r="N83" s="225">
        <v>37.030397832674637</v>
      </c>
      <c r="O83" s="225">
        <v>32.067450081207603</v>
      </c>
      <c r="P83" s="225">
        <v>41.918517347471578</v>
      </c>
      <c r="Q83" s="225">
        <v>40.319034954849407</v>
      </c>
      <c r="R83" s="225">
        <v>39.228774593774673</v>
      </c>
      <c r="S83" s="225">
        <v>38.086366676220507</v>
      </c>
      <c r="T83" s="225">
        <v>35.533104041272573</v>
      </c>
      <c r="U83" s="225">
        <v>30.715582306295971</v>
      </c>
      <c r="V83" s="225">
        <v>29.33744148275532</v>
      </c>
      <c r="W83" s="225">
        <v>30.218885670987639</v>
      </c>
      <c r="DA83" s="89" t="s">
        <v>1930</v>
      </c>
    </row>
    <row r="84" spans="1:105" ht="12" customHeight="1" x14ac:dyDescent="0.25">
      <c r="A84" s="55" t="s">
        <v>92</v>
      </c>
      <c r="B84" s="261">
        <v>2.1380588200973709</v>
      </c>
      <c r="C84" s="261">
        <v>2.0829190885558222</v>
      </c>
      <c r="D84" s="261">
        <v>1.966307259496791</v>
      </c>
      <c r="E84" s="261">
        <v>1.8431440654418281</v>
      </c>
      <c r="F84" s="261">
        <v>1.863883776469476</v>
      </c>
      <c r="G84" s="261">
        <v>1.812617875353902</v>
      </c>
      <c r="H84" s="261">
        <v>1.756884843857075</v>
      </c>
      <c r="I84" s="261">
        <v>1.7439208116912099</v>
      </c>
      <c r="J84" s="261">
        <v>1.6543944662636301</v>
      </c>
      <c r="K84" s="261">
        <v>1.3884745446665321</v>
      </c>
      <c r="L84" s="261">
        <v>1.387554900062024</v>
      </c>
      <c r="M84" s="261">
        <v>1.397408081448571</v>
      </c>
      <c r="N84" s="261">
        <v>1.3711526098778399</v>
      </c>
      <c r="O84" s="261">
        <v>1.1873857815314961</v>
      </c>
      <c r="P84" s="261">
        <v>1.5521487163844589</v>
      </c>
      <c r="Q84" s="261">
        <v>1.492923469413016</v>
      </c>
      <c r="R84" s="261">
        <v>1.4525535725977401</v>
      </c>
      <c r="S84" s="261">
        <v>1.410252768680482</v>
      </c>
      <c r="T84" s="261">
        <v>1.3157111777032959</v>
      </c>
      <c r="U84" s="261">
        <v>1.13732914870375</v>
      </c>
      <c r="V84" s="261">
        <v>1.0862996837890431</v>
      </c>
      <c r="W84" s="261">
        <v>1.1189375858882531</v>
      </c>
      <c r="DA84" s="67" t="s">
        <v>1931</v>
      </c>
    </row>
    <row r="85" spans="1:105" ht="12" customHeight="1" x14ac:dyDescent="0.25">
      <c r="A85" s="202" t="s">
        <v>93</v>
      </c>
      <c r="B85" s="226">
        <v>0.94274937369588396</v>
      </c>
      <c r="C85" s="226">
        <v>0.91843622249165879</v>
      </c>
      <c r="D85" s="226">
        <v>0.86701774523670327</v>
      </c>
      <c r="E85" s="226">
        <v>0.81271052835086832</v>
      </c>
      <c r="F85" s="226">
        <v>0.82185543559016405</v>
      </c>
      <c r="G85" s="226">
        <v>0.79925039979116685</v>
      </c>
      <c r="H85" s="226">
        <v>0.77467564064800443</v>
      </c>
      <c r="I85" s="226">
        <v>0.76895931839809295</v>
      </c>
      <c r="J85" s="226">
        <v>0.72948383470803768</v>
      </c>
      <c r="K85" s="226">
        <v>0.61222988585385885</v>
      </c>
      <c r="L85" s="226">
        <v>0.61182438046421617</v>
      </c>
      <c r="M85" s="226">
        <v>0.61616901331236995</v>
      </c>
      <c r="N85" s="226">
        <v>0.60459200282662939</v>
      </c>
      <c r="O85" s="226">
        <v>0.52356239751310274</v>
      </c>
      <c r="P85" s="226">
        <v>0.68439989419359304</v>
      </c>
      <c r="Q85" s="226">
        <v>0.65828528782052309</v>
      </c>
      <c r="R85" s="226">
        <v>0.64048470414105507</v>
      </c>
      <c r="S85" s="226">
        <v>0.62183271195778467</v>
      </c>
      <c r="T85" s="226">
        <v>0.58014582063180398</v>
      </c>
      <c r="U85" s="226">
        <v>0.50149057291964594</v>
      </c>
      <c r="V85" s="226">
        <v>0.47898979060431862</v>
      </c>
      <c r="W85" s="226">
        <v>0.49338105125325482</v>
      </c>
      <c r="DA85" s="174" t="s">
        <v>1932</v>
      </c>
    </row>
    <row r="86" spans="1:105" ht="12" customHeight="1" x14ac:dyDescent="0.25">
      <c r="A86" s="202" t="s">
        <v>94</v>
      </c>
      <c r="B86" s="226">
        <v>7.3125674513096008</v>
      </c>
      <c r="C86" s="226">
        <v>7.1239790914597414</v>
      </c>
      <c r="D86" s="226">
        <v>6.7251444768087216</v>
      </c>
      <c r="E86" s="226">
        <v>6.3039029489425102</v>
      </c>
      <c r="F86" s="226">
        <v>6.3748367017395626</v>
      </c>
      <c r="G86" s="226">
        <v>6.1994975780746984</v>
      </c>
      <c r="H86" s="226">
        <v>6.0088800196354253</v>
      </c>
      <c r="I86" s="226">
        <v>5.9645405661261384</v>
      </c>
      <c r="J86" s="226">
        <v>5.6583434524384044</v>
      </c>
      <c r="K86" s="226">
        <v>4.7488467889007797</v>
      </c>
      <c r="L86" s="226">
        <v>4.7457014295970588</v>
      </c>
      <c r="M86" s="226">
        <v>4.7794011822988276</v>
      </c>
      <c r="N86" s="226">
        <v>4.6896024803070038</v>
      </c>
      <c r="O86" s="226">
        <v>4.0610850069034079</v>
      </c>
      <c r="P86" s="226">
        <v>5.3086435585097993</v>
      </c>
      <c r="Q86" s="226">
        <v>5.1060819595359082</v>
      </c>
      <c r="R86" s="226">
        <v>4.9680092411012193</v>
      </c>
      <c r="S86" s="226">
        <v>4.8233324534553619</v>
      </c>
      <c r="T86" s="226">
        <v>4.4999822469613697</v>
      </c>
      <c r="U86" s="226">
        <v>3.8898818105752282</v>
      </c>
      <c r="V86" s="226">
        <v>3.7153513436463319</v>
      </c>
      <c r="W86" s="226">
        <v>3.8269791708727361</v>
      </c>
      <c r="DA86" s="174" t="s">
        <v>1933</v>
      </c>
    </row>
    <row r="87" spans="1:105" ht="12" customHeight="1" x14ac:dyDescent="0.25">
      <c r="A87" s="202" t="s">
        <v>95</v>
      </c>
      <c r="B87" s="226">
        <v>3.2289078361872949</v>
      </c>
      <c r="C87" s="226">
        <v>3.1456355194548369</v>
      </c>
      <c r="D87" s="226">
        <v>2.9695277131112809</v>
      </c>
      <c r="E87" s="226">
        <v>2.7835260004007711</v>
      </c>
      <c r="F87" s="226">
        <v>2.8148472226365469</v>
      </c>
      <c r="G87" s="226">
        <v>2.7374251852794349</v>
      </c>
      <c r="H87" s="226">
        <v>2.6532568637893919</v>
      </c>
      <c r="I87" s="226">
        <v>2.6336785132522271</v>
      </c>
      <c r="J87" s="226">
        <v>2.4984753487840212</v>
      </c>
      <c r="K87" s="226">
        <v>2.0968816645634529</v>
      </c>
      <c r="L87" s="226">
        <v>2.095492812375622</v>
      </c>
      <c r="M87" s="226">
        <v>2.1103731394701541</v>
      </c>
      <c r="N87" s="226">
        <v>2.0707219862368369</v>
      </c>
      <c r="O87" s="226">
        <v>1.793196341712346</v>
      </c>
      <c r="P87" s="226">
        <v>2.344063271857781</v>
      </c>
      <c r="Q87" s="226">
        <v>2.2546209879277659</v>
      </c>
      <c r="R87" s="226">
        <v>2.1936541543927648</v>
      </c>
      <c r="S87" s="226">
        <v>2.129771254651383</v>
      </c>
      <c r="T87" s="226">
        <v>1.9869940395989241</v>
      </c>
      <c r="U87" s="226">
        <v>1.717600547774695</v>
      </c>
      <c r="V87" s="226">
        <v>1.6405355776294679</v>
      </c>
      <c r="W87" s="226">
        <v>1.6898255114957661</v>
      </c>
      <c r="DA87" s="174" t="s">
        <v>1934</v>
      </c>
    </row>
    <row r="88" spans="1:105" ht="12" customHeight="1" x14ac:dyDescent="0.25">
      <c r="A88" s="56" t="s">
        <v>96</v>
      </c>
      <c r="B88" s="262">
        <v>11.203147196668541</v>
      </c>
      <c r="C88" s="262">
        <v>10.89496757888047</v>
      </c>
      <c r="D88" s="262">
        <v>10.286689953065389</v>
      </c>
      <c r="E88" s="262">
        <v>9.6441535119868114</v>
      </c>
      <c r="F88" s="262">
        <v>9.7429405999862393</v>
      </c>
      <c r="G88" s="262">
        <v>9.4796611689520347</v>
      </c>
      <c r="H88" s="262">
        <v>9.1937384062347913</v>
      </c>
      <c r="I88" s="262">
        <v>9.1266124220363753</v>
      </c>
      <c r="J88" s="262">
        <v>8.6541640315310584</v>
      </c>
      <c r="K88" s="262">
        <v>7.2755250694059983</v>
      </c>
      <c r="L88" s="262">
        <v>7.2701212094078702</v>
      </c>
      <c r="M88" s="262">
        <v>7.3180306197843796</v>
      </c>
      <c r="N88" s="262">
        <v>7.1788130540642623</v>
      </c>
      <c r="O88" s="262">
        <v>6.2218602524128341</v>
      </c>
      <c r="P88" s="262">
        <v>8.1349646236071642</v>
      </c>
      <c r="Q88" s="262">
        <v>7.8461541444838456</v>
      </c>
      <c r="R88" s="262">
        <v>7.6330803852672533</v>
      </c>
      <c r="S88" s="262">
        <v>7.4183022908923641</v>
      </c>
      <c r="T88" s="262">
        <v>6.9428627166854788</v>
      </c>
      <c r="U88" s="262">
        <v>6.0317651204883447</v>
      </c>
      <c r="V88" s="262">
        <v>5.8773164251691732</v>
      </c>
      <c r="W88" s="262">
        <v>6.156639213078658</v>
      </c>
      <c r="DA88" s="68" t="s">
        <v>1935</v>
      </c>
    </row>
    <row r="89" spans="1:105" ht="12" customHeight="1" x14ac:dyDescent="0.25">
      <c r="A89" s="37" t="s">
        <v>160</v>
      </c>
      <c r="B89" s="228">
        <v>0.15958225913165519</v>
      </c>
      <c r="C89" s="228">
        <v>4.8228236079199807E-2</v>
      </c>
      <c r="D89" s="228">
        <v>4.2320608591886702E-2</v>
      </c>
      <c r="E89" s="228">
        <v>0.10458641837823419</v>
      </c>
      <c r="F89" s="228">
        <v>8.5609348552925249E-2</v>
      </c>
      <c r="G89" s="228">
        <v>5.0231958990930498E-2</v>
      </c>
      <c r="H89" s="228">
        <v>5.7388683197278093E-2</v>
      </c>
      <c r="I89" s="228">
        <v>4.1521026076553127E-2</v>
      </c>
      <c r="J89" s="228">
        <v>3.2923560438646783E-2</v>
      </c>
      <c r="K89" s="228">
        <v>5.961430129346134E-2</v>
      </c>
      <c r="L89" s="228">
        <v>5.4907663104375642E-2</v>
      </c>
      <c r="M89" s="228">
        <v>4.7812729636537307E-2</v>
      </c>
      <c r="N89" s="228">
        <v>3.6007439550009901E-2</v>
      </c>
      <c r="O89" s="228">
        <v>4.6018839766859831E-2</v>
      </c>
      <c r="P89" s="228">
        <v>5.8243801979105149E-2</v>
      </c>
      <c r="Q89" s="228">
        <v>9.8709876940972233E-2</v>
      </c>
      <c r="R89" s="228">
        <v>0.15088104427853991</v>
      </c>
      <c r="S89" s="228">
        <v>0.1225739179466265</v>
      </c>
      <c r="T89" s="228">
        <v>0.13350218738303779</v>
      </c>
      <c r="U89" s="228">
        <v>0.1549054749704202</v>
      </c>
      <c r="V89" s="228">
        <v>0.5292654086384132</v>
      </c>
      <c r="W89" s="228">
        <v>0.86000531454570595</v>
      </c>
      <c r="DA89" s="69" t="s">
        <v>1936</v>
      </c>
    </row>
    <row r="90" spans="1:105" ht="12" customHeight="1" x14ac:dyDescent="0.25">
      <c r="A90" s="37" t="s">
        <v>162</v>
      </c>
      <c r="B90" s="228">
        <v>0.1858428879479761</v>
      </c>
      <c r="C90" s="228">
        <v>0.25942304663067239</v>
      </c>
      <c r="D90" s="228">
        <v>0.15833247071454959</v>
      </c>
      <c r="E90" s="228">
        <v>0.24110502376965501</v>
      </c>
      <c r="F90" s="228">
        <v>0.14278032654435549</v>
      </c>
      <c r="G90" s="228">
        <v>0.1210619166696546</v>
      </c>
      <c r="H90" s="228">
        <v>0.11423308505133779</v>
      </c>
      <c r="I90" s="228">
        <v>7.8248799060234978E-2</v>
      </c>
      <c r="J90" s="228">
        <v>7.021765884687943E-2</v>
      </c>
      <c r="K90" s="228">
        <v>7.0112889371784365E-2</v>
      </c>
      <c r="L90" s="228">
        <v>5.8210392345290358E-2</v>
      </c>
      <c r="M90" s="228">
        <v>5.2223550411273668E-2</v>
      </c>
      <c r="N90" s="228">
        <v>6.1240237190315683E-2</v>
      </c>
      <c r="O90" s="228">
        <v>5.4583367336494437E-2</v>
      </c>
      <c r="P90" s="228">
        <v>7.3102105645841228E-2</v>
      </c>
      <c r="Q90" s="228">
        <v>0.12531419412873959</v>
      </c>
      <c r="R90" s="228">
        <v>5.7876165587809968E-2</v>
      </c>
      <c r="S90" s="228">
        <v>0.16073033478693841</v>
      </c>
      <c r="T90" s="228">
        <v>0.26002280004301581</v>
      </c>
      <c r="U90" s="228">
        <v>0.30409366741320282</v>
      </c>
      <c r="V90" s="228">
        <v>0.30555123342704038</v>
      </c>
      <c r="W90" s="228">
        <v>0.31835421349536641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10.85772204958891</v>
      </c>
      <c r="C93" s="228">
        <v>10.5873162961706</v>
      </c>
      <c r="D93" s="228">
        <v>10.08603687375895</v>
      </c>
      <c r="E93" s="228">
        <v>9.2984620698389229</v>
      </c>
      <c r="F93" s="228">
        <v>9.5145509248889581</v>
      </c>
      <c r="G93" s="228">
        <v>9.3083672932914503</v>
      </c>
      <c r="H93" s="228">
        <v>9.0221166379861746</v>
      </c>
      <c r="I93" s="228">
        <v>9.0068425968995864</v>
      </c>
      <c r="J93" s="228">
        <v>8.5510228122455327</v>
      </c>
      <c r="K93" s="228">
        <v>7.145797878740753</v>
      </c>
      <c r="L93" s="228">
        <v>7.157003153958204</v>
      </c>
      <c r="M93" s="228">
        <v>7.2179943397365687</v>
      </c>
      <c r="N93" s="228">
        <v>7.0815653773239369</v>
      </c>
      <c r="O93" s="228">
        <v>6.1212580453094798</v>
      </c>
      <c r="P93" s="228">
        <v>8.003618715982217</v>
      </c>
      <c r="Q93" s="228">
        <v>7.6221300734141337</v>
      </c>
      <c r="R93" s="228">
        <v>7.4243231754009038</v>
      </c>
      <c r="S93" s="228">
        <v>7.1349980381587992</v>
      </c>
      <c r="T93" s="228">
        <v>6.5493377292594257</v>
      </c>
      <c r="U93" s="228">
        <v>5.5727659781047221</v>
      </c>
      <c r="V93" s="228">
        <v>5.042499783103719</v>
      </c>
      <c r="W93" s="228">
        <v>4.9782796850375846</v>
      </c>
      <c r="DA93" s="69" t="s">
        <v>1940</v>
      </c>
    </row>
    <row r="94" spans="1:105" ht="12" customHeight="1" x14ac:dyDescent="0.25">
      <c r="A94" s="132" t="s">
        <v>1941</v>
      </c>
      <c r="B94" s="318">
        <v>32.91662380051239</v>
      </c>
      <c r="C94" s="318">
        <v>32.086971144655749</v>
      </c>
      <c r="D94" s="318">
        <v>30.28891310501152</v>
      </c>
      <c r="E94" s="318">
        <v>28.38992362271124</v>
      </c>
      <c r="F94" s="318">
        <v>28.719109466272521</v>
      </c>
      <c r="G94" s="318">
        <v>27.924494794524399</v>
      </c>
      <c r="H94" s="318">
        <v>27.060342281716689</v>
      </c>
      <c r="I94" s="318">
        <v>26.859949839862612</v>
      </c>
      <c r="J94" s="318">
        <v>25.484983266220588</v>
      </c>
      <c r="K94" s="318">
        <v>21.37624932065172</v>
      </c>
      <c r="L94" s="318">
        <v>21.36267591539788</v>
      </c>
      <c r="M94" s="318">
        <v>21.518091176116069</v>
      </c>
      <c r="N94" s="318">
        <v>21.115515699362071</v>
      </c>
      <c r="O94" s="318">
        <v>18.280360301134412</v>
      </c>
      <c r="P94" s="318">
        <v>23.894297282918789</v>
      </c>
      <c r="Q94" s="318">
        <v>22.960969105668351</v>
      </c>
      <c r="R94" s="318">
        <v>22.340992536274641</v>
      </c>
      <c r="S94" s="318">
        <v>21.682875196583129</v>
      </c>
      <c r="T94" s="318">
        <v>20.2074080396917</v>
      </c>
      <c r="U94" s="318">
        <v>17.437515105834311</v>
      </c>
      <c r="V94" s="318">
        <v>16.53894866191699</v>
      </c>
      <c r="W94" s="318">
        <v>16.933123138398969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0.99999999999999978</v>
      </c>
      <c r="D98" s="234">
        <f t="shared" si="4"/>
        <v>0.99999999999999978</v>
      </c>
      <c r="E98" s="234">
        <f t="shared" si="4"/>
        <v>0.99999999999999989</v>
      </c>
      <c r="F98" s="234">
        <f t="shared" si="4"/>
        <v>0.99999999999999989</v>
      </c>
      <c r="G98" s="234">
        <f t="shared" si="4"/>
        <v>1</v>
      </c>
      <c r="H98" s="234">
        <f t="shared" si="4"/>
        <v>1.0000000000000002</v>
      </c>
      <c r="I98" s="234">
        <f t="shared" si="4"/>
        <v>0.99999999999999989</v>
      </c>
      <c r="J98" s="234">
        <f t="shared" si="4"/>
        <v>0.99999999999999989</v>
      </c>
      <c r="K98" s="234">
        <f t="shared" si="4"/>
        <v>1.0000000000000004</v>
      </c>
      <c r="L98" s="234">
        <f t="shared" si="4"/>
        <v>1</v>
      </c>
      <c r="M98" s="234">
        <f t="shared" si="4"/>
        <v>1</v>
      </c>
      <c r="N98" s="234">
        <f t="shared" si="4"/>
        <v>1</v>
      </c>
      <c r="O98" s="234">
        <f t="shared" si="4"/>
        <v>1</v>
      </c>
      <c r="P98" s="234">
        <f t="shared" si="4"/>
        <v>1.0000000000000002</v>
      </c>
      <c r="Q98" s="234">
        <f t="shared" si="4"/>
        <v>1</v>
      </c>
      <c r="R98" s="234">
        <f t="shared" si="4"/>
        <v>1</v>
      </c>
      <c r="S98" s="234">
        <f t="shared" si="4"/>
        <v>0.99999999999999989</v>
      </c>
      <c r="T98" s="234">
        <f t="shared" si="4"/>
        <v>0.99999999999999967</v>
      </c>
      <c r="U98" s="234">
        <f t="shared" si="4"/>
        <v>1</v>
      </c>
      <c r="V98" s="234">
        <f t="shared" si="4"/>
        <v>1.0000000000000004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5.0000000000000808E-3</v>
      </c>
      <c r="C99" s="268">
        <f t="shared" si="5"/>
        <v>5.0000000000000903E-3</v>
      </c>
      <c r="D99" s="268">
        <f t="shared" si="5"/>
        <v>5.0000000000000981E-3</v>
      </c>
      <c r="E99" s="268">
        <f t="shared" si="5"/>
        <v>5.0000000000000981E-3</v>
      </c>
      <c r="F99" s="268">
        <f t="shared" si="5"/>
        <v>5.0000000000001146E-3</v>
      </c>
      <c r="G99" s="268">
        <f t="shared" si="5"/>
        <v>5.0000000000001059E-3</v>
      </c>
      <c r="H99" s="268">
        <f t="shared" si="5"/>
        <v>5.0000000000000842E-3</v>
      </c>
      <c r="I99" s="268">
        <f t="shared" si="5"/>
        <v>5.0000000000000816E-3</v>
      </c>
      <c r="J99" s="268">
        <f t="shared" si="5"/>
        <v>5.0000000000000782E-3</v>
      </c>
      <c r="K99" s="268">
        <f t="shared" si="5"/>
        <v>5.0000000000000738E-3</v>
      </c>
      <c r="L99" s="268">
        <f t="shared" si="5"/>
        <v>5.0000000000000816E-3</v>
      </c>
      <c r="M99" s="268">
        <f t="shared" si="5"/>
        <v>5.0000000000000608E-3</v>
      </c>
      <c r="N99" s="268">
        <f t="shared" si="5"/>
        <v>5.0000000000000842E-3</v>
      </c>
      <c r="O99" s="268">
        <f t="shared" si="5"/>
        <v>5.0000000000000626E-3</v>
      </c>
      <c r="P99" s="268">
        <f t="shared" si="5"/>
        <v>5.0000000000000461E-3</v>
      </c>
      <c r="Q99" s="268">
        <f t="shared" si="5"/>
        <v>5.0000000000000513E-3</v>
      </c>
      <c r="R99" s="268">
        <f t="shared" si="5"/>
        <v>5.0000000000000487E-3</v>
      </c>
      <c r="S99" s="268">
        <f t="shared" si="5"/>
        <v>5.0000000000000634E-3</v>
      </c>
      <c r="T99" s="268">
        <f t="shared" si="5"/>
        <v>5.00000000000004E-3</v>
      </c>
      <c r="U99" s="268">
        <f t="shared" si="5"/>
        <v>5.0000000000000383E-3</v>
      </c>
      <c r="V99" s="268">
        <f t="shared" si="5"/>
        <v>5.000000000000014E-3</v>
      </c>
      <c r="W99" s="268">
        <f t="shared" si="5"/>
        <v>5.000000000000001E-3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7.0000000000001146E-3</v>
      </c>
      <c r="C100" s="269">
        <f t="shared" si="6"/>
        <v>7.0000000000001285E-3</v>
      </c>
      <c r="D100" s="269">
        <f t="shared" si="6"/>
        <v>7.0000000000001407E-3</v>
      </c>
      <c r="E100" s="269">
        <f t="shared" si="6"/>
        <v>7.0000000000001363E-3</v>
      </c>
      <c r="F100" s="269">
        <f t="shared" si="6"/>
        <v>7.0000000000001606E-3</v>
      </c>
      <c r="G100" s="269">
        <f t="shared" si="6"/>
        <v>7.0000000000001511E-3</v>
      </c>
      <c r="H100" s="269">
        <f t="shared" si="6"/>
        <v>7.0000000000001198E-3</v>
      </c>
      <c r="I100" s="269">
        <f t="shared" si="6"/>
        <v>7.000000000000112E-3</v>
      </c>
      <c r="J100" s="269">
        <f t="shared" si="6"/>
        <v>7.0000000000001086E-3</v>
      </c>
      <c r="K100" s="269">
        <f t="shared" si="6"/>
        <v>7.0000000000000999E-3</v>
      </c>
      <c r="L100" s="269">
        <f t="shared" si="6"/>
        <v>7.0000000000001138E-3</v>
      </c>
      <c r="M100" s="269">
        <f t="shared" si="6"/>
        <v>7.0000000000000869E-3</v>
      </c>
      <c r="N100" s="269">
        <f t="shared" si="6"/>
        <v>7.0000000000001146E-3</v>
      </c>
      <c r="O100" s="269">
        <f t="shared" si="6"/>
        <v>7.0000000000000904E-3</v>
      </c>
      <c r="P100" s="269">
        <f t="shared" si="6"/>
        <v>7.0000000000000669E-3</v>
      </c>
      <c r="Q100" s="269">
        <f t="shared" si="6"/>
        <v>7.0000000000000695E-3</v>
      </c>
      <c r="R100" s="269">
        <f t="shared" si="6"/>
        <v>7.0000000000000695E-3</v>
      </c>
      <c r="S100" s="269">
        <f t="shared" si="6"/>
        <v>7.0000000000000877E-3</v>
      </c>
      <c r="T100" s="269">
        <f t="shared" si="6"/>
        <v>7.0000000000000583E-3</v>
      </c>
      <c r="U100" s="269">
        <f t="shared" si="6"/>
        <v>7.0000000000000557E-3</v>
      </c>
      <c r="V100" s="269">
        <f t="shared" si="6"/>
        <v>7.000000000000021E-3</v>
      </c>
      <c r="W100" s="269">
        <f t="shared" si="6"/>
        <v>7.000000000000001E-3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4.0000000000000639E-2</v>
      </c>
      <c r="C101" s="269">
        <f t="shared" si="7"/>
        <v>4.0000000000000743E-2</v>
      </c>
      <c r="D101" s="269">
        <f t="shared" si="7"/>
        <v>4.0000000000000785E-2</v>
      </c>
      <c r="E101" s="269">
        <f t="shared" si="7"/>
        <v>4.0000000000000806E-2</v>
      </c>
      <c r="F101" s="269">
        <f t="shared" si="7"/>
        <v>4.0000000000000896E-2</v>
      </c>
      <c r="G101" s="269">
        <f t="shared" si="7"/>
        <v>4.0000000000000861E-2</v>
      </c>
      <c r="H101" s="269">
        <f t="shared" si="7"/>
        <v>4.0000000000000702E-2</v>
      </c>
      <c r="I101" s="269">
        <f t="shared" si="7"/>
        <v>4.0000000000000639E-2</v>
      </c>
      <c r="J101" s="269">
        <f t="shared" si="7"/>
        <v>4.0000000000000625E-2</v>
      </c>
      <c r="K101" s="269">
        <f t="shared" si="7"/>
        <v>4.0000000000000577E-2</v>
      </c>
      <c r="L101" s="269">
        <f t="shared" si="7"/>
        <v>4.000000000000066E-2</v>
      </c>
      <c r="M101" s="269">
        <f t="shared" si="7"/>
        <v>4.00000000000005E-2</v>
      </c>
      <c r="N101" s="269">
        <f t="shared" si="7"/>
        <v>4.0000000000000674E-2</v>
      </c>
      <c r="O101" s="269">
        <f t="shared" si="7"/>
        <v>4.00000000000005E-2</v>
      </c>
      <c r="P101" s="269">
        <f t="shared" si="7"/>
        <v>4.0000000000000369E-2</v>
      </c>
      <c r="Q101" s="269">
        <f t="shared" si="7"/>
        <v>4.000000000000041E-2</v>
      </c>
      <c r="R101" s="269">
        <f t="shared" si="7"/>
        <v>4.0000000000000389E-2</v>
      </c>
      <c r="S101" s="269">
        <f t="shared" si="7"/>
        <v>4.0000000000000507E-2</v>
      </c>
      <c r="T101" s="269">
        <f t="shared" si="7"/>
        <v>4.000000000000032E-2</v>
      </c>
      <c r="U101" s="269">
        <f t="shared" si="7"/>
        <v>4.0000000000000299E-2</v>
      </c>
      <c r="V101" s="269">
        <f t="shared" si="7"/>
        <v>4.0000000000000126E-2</v>
      </c>
      <c r="W101" s="269">
        <f t="shared" si="7"/>
        <v>0.04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2.0000000000000323E-2</v>
      </c>
      <c r="C102" s="269">
        <f t="shared" si="8"/>
        <v>2.0000000000000368E-2</v>
      </c>
      <c r="D102" s="269">
        <f t="shared" si="8"/>
        <v>2.0000000000000396E-2</v>
      </c>
      <c r="E102" s="269">
        <f t="shared" si="8"/>
        <v>2.0000000000000392E-2</v>
      </c>
      <c r="F102" s="269">
        <f t="shared" si="8"/>
        <v>2.0000000000000451E-2</v>
      </c>
      <c r="G102" s="269">
        <f t="shared" si="8"/>
        <v>2.0000000000000424E-2</v>
      </c>
      <c r="H102" s="269">
        <f t="shared" si="8"/>
        <v>2.0000000000000344E-2</v>
      </c>
      <c r="I102" s="269">
        <f t="shared" si="8"/>
        <v>2.0000000000000323E-2</v>
      </c>
      <c r="J102" s="269">
        <f t="shared" si="8"/>
        <v>2.0000000000000309E-2</v>
      </c>
      <c r="K102" s="269">
        <f t="shared" si="8"/>
        <v>2.0000000000000292E-2</v>
      </c>
      <c r="L102" s="269">
        <f t="shared" si="8"/>
        <v>2.0000000000000327E-2</v>
      </c>
      <c r="M102" s="269">
        <f t="shared" si="8"/>
        <v>2.0000000000000247E-2</v>
      </c>
      <c r="N102" s="269">
        <f t="shared" si="8"/>
        <v>2.0000000000000337E-2</v>
      </c>
      <c r="O102" s="269">
        <f t="shared" si="8"/>
        <v>2.000000000000025E-2</v>
      </c>
      <c r="P102" s="269">
        <f t="shared" si="8"/>
        <v>2.0000000000000184E-2</v>
      </c>
      <c r="Q102" s="269">
        <f t="shared" si="8"/>
        <v>2.0000000000000205E-2</v>
      </c>
      <c r="R102" s="269">
        <f t="shared" si="8"/>
        <v>2.0000000000000198E-2</v>
      </c>
      <c r="S102" s="269">
        <f t="shared" si="8"/>
        <v>2.0000000000000254E-2</v>
      </c>
      <c r="T102" s="269">
        <f t="shared" si="8"/>
        <v>2.000000000000016E-2</v>
      </c>
      <c r="U102" s="269">
        <f t="shared" si="8"/>
        <v>2.000000000000015E-2</v>
      </c>
      <c r="V102" s="269">
        <f t="shared" si="8"/>
        <v>2.0000000000000059E-2</v>
      </c>
      <c r="W102" s="269">
        <f t="shared" si="8"/>
        <v>2.0000000000000004E-2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1.1328953907718852E-2</v>
      </c>
      <c r="C103" s="270">
        <f t="shared" si="9"/>
        <v>1.1919143527187434E-2</v>
      </c>
      <c r="D103" s="270">
        <f t="shared" si="9"/>
        <v>1.1865197354669468E-2</v>
      </c>
      <c r="E103" s="270">
        <f t="shared" si="9"/>
        <v>1.1817006983064879E-2</v>
      </c>
      <c r="F103" s="270">
        <f t="shared" si="9"/>
        <v>1.2188268954524389E-2</v>
      </c>
      <c r="G103" s="270">
        <f t="shared" si="9"/>
        <v>1.2035039654291863E-2</v>
      </c>
      <c r="H103" s="270">
        <f t="shared" si="9"/>
        <v>1.1713971795789677E-2</v>
      </c>
      <c r="I103" s="270">
        <f t="shared" si="9"/>
        <v>1.1586803385455579E-2</v>
      </c>
      <c r="J103" s="270">
        <f t="shared" si="9"/>
        <v>1.1943960561847053E-2</v>
      </c>
      <c r="K103" s="270">
        <f t="shared" si="9"/>
        <v>1.0864374286733596E-2</v>
      </c>
      <c r="L103" s="270">
        <f t="shared" si="9"/>
        <v>1.0758969876863079E-2</v>
      </c>
      <c r="M103" s="270">
        <f t="shared" si="9"/>
        <v>1.1052145450459605E-2</v>
      </c>
      <c r="N103" s="270">
        <f t="shared" si="9"/>
        <v>1.1252677613480944E-2</v>
      </c>
      <c r="O103" s="270">
        <f t="shared" si="9"/>
        <v>1.0739516327691762E-2</v>
      </c>
      <c r="P103" s="270">
        <f t="shared" si="9"/>
        <v>1.0557625748600403E-2</v>
      </c>
      <c r="Q103" s="270">
        <f t="shared" si="9"/>
        <v>9.8842150893579481E-3</v>
      </c>
      <c r="R103" s="270">
        <f t="shared" si="9"/>
        <v>9.8374476351048828E-3</v>
      </c>
      <c r="S103" s="270">
        <f t="shared" si="9"/>
        <v>1.0175106800031088E-2</v>
      </c>
      <c r="T103" s="270">
        <f t="shared" si="9"/>
        <v>1.0091118796508623E-2</v>
      </c>
      <c r="U103" s="270">
        <f t="shared" si="9"/>
        <v>9.7251696794001218E-3</v>
      </c>
      <c r="V103" s="270">
        <f t="shared" si="9"/>
        <v>8.9350562089247198E-3</v>
      </c>
      <c r="W103" s="270">
        <f t="shared" si="9"/>
        <v>8.6076783787026843E-3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2.8697978913367346E-2</v>
      </c>
      <c r="C104" s="271">
        <f t="shared" si="10"/>
        <v>3.0264540980919373E-2</v>
      </c>
      <c r="D104" s="271">
        <f t="shared" si="10"/>
        <v>3.0120991658734459E-2</v>
      </c>
      <c r="E104" s="271">
        <f t="shared" si="10"/>
        <v>2.9991201316208416E-2</v>
      </c>
      <c r="F104" s="271">
        <f t="shared" si="10"/>
        <v>3.0974849415735275E-2</v>
      </c>
      <c r="G104" s="271">
        <f t="shared" si="10"/>
        <v>3.0565133430414813E-2</v>
      </c>
      <c r="H104" s="271">
        <f t="shared" si="10"/>
        <v>2.9725664900914012E-2</v>
      </c>
      <c r="I104" s="271">
        <f t="shared" si="10"/>
        <v>2.9399875239394659E-2</v>
      </c>
      <c r="J104" s="271">
        <f t="shared" si="10"/>
        <v>3.0324514139359892E-2</v>
      </c>
      <c r="K104" s="271">
        <f t="shared" si="10"/>
        <v>2.7520615589875515E-2</v>
      </c>
      <c r="L104" s="271">
        <f t="shared" si="10"/>
        <v>2.7256554287492595E-2</v>
      </c>
      <c r="M104" s="271">
        <f t="shared" si="10"/>
        <v>2.8018338202487104E-2</v>
      </c>
      <c r="N104" s="271">
        <f t="shared" si="10"/>
        <v>2.8535874461646453E-2</v>
      </c>
      <c r="O104" s="271">
        <f t="shared" si="10"/>
        <v>2.7204170121516359E-2</v>
      </c>
      <c r="P104" s="271">
        <f t="shared" si="10"/>
        <v>2.6735672787117991E-2</v>
      </c>
      <c r="Q104" s="271">
        <f t="shared" si="10"/>
        <v>2.4938011803205973E-2</v>
      </c>
      <c r="R104" s="271">
        <f t="shared" si="10"/>
        <v>2.48239747871845E-2</v>
      </c>
      <c r="S104" s="271">
        <f t="shared" si="10"/>
        <v>2.5641154782899724E-2</v>
      </c>
      <c r="T104" s="271">
        <f t="shared" si="10"/>
        <v>2.5321977145730711E-2</v>
      </c>
      <c r="U104" s="271">
        <f t="shared" si="10"/>
        <v>2.423949809665733E-2</v>
      </c>
      <c r="V104" s="271">
        <f t="shared" si="10"/>
        <v>2.1677658753898394E-2</v>
      </c>
      <c r="W104" s="271">
        <f t="shared" si="10"/>
        <v>2.0411064464019388E-2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0.8241997807047633</v>
      </c>
      <c r="C105" s="271">
        <f t="shared" si="11"/>
        <v>0.8185617799787378</v>
      </c>
      <c r="D105" s="271">
        <f t="shared" si="11"/>
        <v>0.8190782739671848</v>
      </c>
      <c r="E105" s="271">
        <f t="shared" si="11"/>
        <v>0.81954467766470684</v>
      </c>
      <c r="F105" s="271">
        <f t="shared" si="11"/>
        <v>0.81600388292810488</v>
      </c>
      <c r="G105" s="271">
        <f t="shared" si="11"/>
        <v>0.81747730818103692</v>
      </c>
      <c r="H105" s="271">
        <f t="shared" si="11"/>
        <v>0.8205033301901532</v>
      </c>
      <c r="I105" s="271">
        <f t="shared" si="11"/>
        <v>0.82168026528760496</v>
      </c>
      <c r="J105" s="271">
        <f t="shared" si="11"/>
        <v>0.81834371610021461</v>
      </c>
      <c r="K105" s="271">
        <f t="shared" si="11"/>
        <v>0.8284580865903336</v>
      </c>
      <c r="L105" s="271">
        <f t="shared" si="11"/>
        <v>0.82941435519677098</v>
      </c>
      <c r="M105" s="271">
        <f t="shared" si="11"/>
        <v>0.82666654256374794</v>
      </c>
      <c r="N105" s="271">
        <f t="shared" si="11"/>
        <v>0.82479839356565743</v>
      </c>
      <c r="O105" s="271">
        <f t="shared" si="11"/>
        <v>0.82960260216964377</v>
      </c>
      <c r="P105" s="271">
        <f t="shared" si="11"/>
        <v>0.83129409527068587</v>
      </c>
      <c r="Q105" s="271">
        <f t="shared" si="11"/>
        <v>0.83775996910031125</v>
      </c>
      <c r="R105" s="271">
        <f t="shared" si="11"/>
        <v>0.83817418916174458</v>
      </c>
      <c r="S105" s="271">
        <f t="shared" si="11"/>
        <v>0.83520339445506886</v>
      </c>
      <c r="T105" s="271">
        <f t="shared" si="11"/>
        <v>0.83631584373391399</v>
      </c>
      <c r="U105" s="271">
        <f t="shared" si="11"/>
        <v>0.84016978089803707</v>
      </c>
      <c r="V105" s="271">
        <f t="shared" si="11"/>
        <v>0.84921471002851423</v>
      </c>
      <c r="W105" s="271">
        <f t="shared" si="11"/>
        <v>0.85362333612612373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0.5850499564267031</v>
      </c>
      <c r="C106" s="320">
        <f t="shared" si="12"/>
        <v>0.56635727180441076</v>
      </c>
      <c r="D106" s="320">
        <f t="shared" si="12"/>
        <v>0.56807001014439873</v>
      </c>
      <c r="E106" s="320">
        <f t="shared" si="12"/>
        <v>0.56961800002963769</v>
      </c>
      <c r="F106" s="320">
        <f t="shared" si="12"/>
        <v>0.55788013779697865</v>
      </c>
      <c r="G106" s="320">
        <f t="shared" si="12"/>
        <v>0.5627678629275813</v>
      </c>
      <c r="H106" s="320">
        <f t="shared" si="12"/>
        <v>0.57278945601587083</v>
      </c>
      <c r="I106" s="320">
        <f t="shared" si="12"/>
        <v>0.57668130495931713</v>
      </c>
      <c r="J106" s="320">
        <f t="shared" si="12"/>
        <v>0.56563943160555008</v>
      </c>
      <c r="K106" s="320">
        <f t="shared" si="12"/>
        <v>0.59911962334137192</v>
      </c>
      <c r="L106" s="320">
        <f t="shared" si="12"/>
        <v>0.60227640280100037</v>
      </c>
      <c r="M106" s="320">
        <f t="shared" si="12"/>
        <v>0.59318039087635643</v>
      </c>
      <c r="N106" s="320">
        <f t="shared" si="12"/>
        <v>0.58699943971860458</v>
      </c>
      <c r="O106" s="320">
        <f t="shared" si="12"/>
        <v>0.60290118449034169</v>
      </c>
      <c r="P106" s="320">
        <f t="shared" si="12"/>
        <v>0.60849682204470357</v>
      </c>
      <c r="Q106" s="320">
        <f t="shared" si="12"/>
        <v>0.62994320407359561</v>
      </c>
      <c r="R106" s="320">
        <f t="shared" si="12"/>
        <v>0.63130773260187456</v>
      </c>
      <c r="S106" s="320">
        <f t="shared" si="12"/>
        <v>0.62152710459757221</v>
      </c>
      <c r="T106" s="320">
        <f t="shared" si="12"/>
        <v>0.62529936751949222</v>
      </c>
      <c r="U106" s="320">
        <f t="shared" si="12"/>
        <v>0.6381739634258935</v>
      </c>
      <c r="V106" s="320">
        <f t="shared" si="12"/>
        <v>0.66856755374602828</v>
      </c>
      <c r="W106" s="320">
        <f t="shared" si="12"/>
        <v>0.68353113225929618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0.23914982427806011</v>
      </c>
      <c r="C107" s="320">
        <f t="shared" si="13"/>
        <v>0.25220450817432705</v>
      </c>
      <c r="D107" s="320">
        <f t="shared" si="13"/>
        <v>0.25100826382278607</v>
      </c>
      <c r="E107" s="320">
        <f t="shared" si="13"/>
        <v>0.24992667763506907</v>
      </c>
      <c r="F107" s="320">
        <f t="shared" si="13"/>
        <v>0.25812374513112629</v>
      </c>
      <c r="G107" s="320">
        <f t="shared" si="13"/>
        <v>0.25470944525345562</v>
      </c>
      <c r="H107" s="320">
        <f t="shared" si="13"/>
        <v>0.24771387417428234</v>
      </c>
      <c r="I107" s="320">
        <f t="shared" si="13"/>
        <v>0.2449989603282878</v>
      </c>
      <c r="J107" s="320">
        <f t="shared" si="13"/>
        <v>0.25270428449466453</v>
      </c>
      <c r="K107" s="320">
        <f t="shared" si="13"/>
        <v>0.22933846324896176</v>
      </c>
      <c r="L107" s="320">
        <f t="shared" si="13"/>
        <v>0.22713795239577059</v>
      </c>
      <c r="M107" s="320">
        <f t="shared" si="13"/>
        <v>0.23348615168739156</v>
      </c>
      <c r="N107" s="320">
        <f t="shared" si="13"/>
        <v>0.23779895384705277</v>
      </c>
      <c r="O107" s="320">
        <f t="shared" si="13"/>
        <v>0.22670141767930208</v>
      </c>
      <c r="P107" s="320">
        <f t="shared" si="13"/>
        <v>0.22279727322598231</v>
      </c>
      <c r="Q107" s="320">
        <f t="shared" si="13"/>
        <v>0.20781676502671562</v>
      </c>
      <c r="R107" s="320">
        <f t="shared" si="13"/>
        <v>0.20686645655986996</v>
      </c>
      <c r="S107" s="320">
        <f t="shared" si="13"/>
        <v>0.21367628985749673</v>
      </c>
      <c r="T107" s="320">
        <f t="shared" si="13"/>
        <v>0.21101647621442171</v>
      </c>
      <c r="U107" s="320">
        <f t="shared" si="13"/>
        <v>0.20199581747214357</v>
      </c>
      <c r="V107" s="320">
        <f t="shared" si="13"/>
        <v>0.18064715628248587</v>
      </c>
      <c r="W107" s="320">
        <f t="shared" si="13"/>
        <v>0.17009220386682752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6.3773286474149385E-2</v>
      </c>
      <c r="C108" s="321">
        <f t="shared" si="14"/>
        <v>6.7254535513153912E-2</v>
      </c>
      <c r="D108" s="321">
        <f t="shared" si="14"/>
        <v>6.6935537019409644E-2</v>
      </c>
      <c r="E108" s="321">
        <f t="shared" si="14"/>
        <v>6.6647114036018446E-2</v>
      </c>
      <c r="F108" s="321">
        <f t="shared" si="14"/>
        <v>6.8832998701633702E-2</v>
      </c>
      <c r="G108" s="321">
        <f t="shared" si="14"/>
        <v>6.792251873425488E-2</v>
      </c>
      <c r="H108" s="321">
        <f t="shared" si="14"/>
        <v>6.6057033113142011E-2</v>
      </c>
      <c r="I108" s="321">
        <f t="shared" si="14"/>
        <v>6.5333056087543459E-2</v>
      </c>
      <c r="J108" s="321">
        <f t="shared" si="14"/>
        <v>6.7387809198577259E-2</v>
      </c>
      <c r="K108" s="321">
        <f t="shared" si="14"/>
        <v>6.115692353305649E-2</v>
      </c>
      <c r="L108" s="321">
        <f t="shared" si="14"/>
        <v>6.0570120638872203E-2</v>
      </c>
      <c r="M108" s="321">
        <f t="shared" si="14"/>
        <v>6.2262973783304469E-2</v>
      </c>
      <c r="N108" s="321">
        <f t="shared" si="14"/>
        <v>6.3413054359214099E-2</v>
      </c>
      <c r="O108" s="321">
        <f t="shared" si="14"/>
        <v>6.045371138114726E-2</v>
      </c>
      <c r="P108" s="321">
        <f t="shared" si="14"/>
        <v>5.9412606193595306E-2</v>
      </c>
      <c r="Q108" s="321">
        <f t="shared" si="14"/>
        <v>5.541780400712417E-2</v>
      </c>
      <c r="R108" s="321">
        <f t="shared" si="14"/>
        <v>5.5164388415965347E-2</v>
      </c>
      <c r="S108" s="321">
        <f t="shared" si="14"/>
        <v>5.6980343961999164E-2</v>
      </c>
      <c r="T108" s="321">
        <f t="shared" si="14"/>
        <v>5.6271060323845816E-2</v>
      </c>
      <c r="U108" s="321">
        <f t="shared" si="14"/>
        <v>5.3865551325904974E-2</v>
      </c>
      <c r="V108" s="321">
        <f t="shared" si="14"/>
        <v>4.817257500866292E-2</v>
      </c>
      <c r="W108" s="321">
        <f t="shared" si="14"/>
        <v>4.5357921031154054E-2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1.0000000000000002</v>
      </c>
      <c r="D110" s="234">
        <f t="shared" si="15"/>
        <v>1.0000000000000002</v>
      </c>
      <c r="E110" s="234">
        <f t="shared" si="15"/>
        <v>0.99999999999999967</v>
      </c>
      <c r="F110" s="234">
        <f t="shared" si="15"/>
        <v>1</v>
      </c>
      <c r="G110" s="234">
        <f t="shared" si="15"/>
        <v>0.99999999999999956</v>
      </c>
      <c r="H110" s="234">
        <f t="shared" si="15"/>
        <v>1</v>
      </c>
      <c r="I110" s="234">
        <f t="shared" si="15"/>
        <v>0.99999999999999978</v>
      </c>
      <c r="J110" s="234">
        <f t="shared" si="15"/>
        <v>0.99999999999999956</v>
      </c>
      <c r="K110" s="234">
        <f t="shared" si="15"/>
        <v>1.0000000000000002</v>
      </c>
      <c r="L110" s="234">
        <f t="shared" si="15"/>
        <v>1</v>
      </c>
      <c r="M110" s="234">
        <f t="shared" si="15"/>
        <v>0.99999999999999967</v>
      </c>
      <c r="N110" s="234">
        <f t="shared" si="15"/>
        <v>0.99999999999999978</v>
      </c>
      <c r="O110" s="234">
        <f t="shared" si="15"/>
        <v>1</v>
      </c>
      <c r="P110" s="234">
        <f t="shared" si="15"/>
        <v>0.99999999999999967</v>
      </c>
      <c r="Q110" s="234">
        <f t="shared" si="15"/>
        <v>1.0000000000000004</v>
      </c>
      <c r="R110" s="234">
        <f t="shared" si="15"/>
        <v>1</v>
      </c>
      <c r="S110" s="234">
        <f t="shared" si="15"/>
        <v>1.0000000000000002</v>
      </c>
      <c r="T110" s="234">
        <f t="shared" si="15"/>
        <v>1</v>
      </c>
      <c r="U110" s="234">
        <f t="shared" si="15"/>
        <v>0.99999999999999989</v>
      </c>
      <c r="V110" s="234">
        <f t="shared" si="15"/>
        <v>1.0000000000000004</v>
      </c>
      <c r="W110" s="234">
        <f t="shared" si="15"/>
        <v>1.0000000000000004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5.2781221197534065E-3</v>
      </c>
      <c r="C111" s="301">
        <f t="shared" si="16"/>
        <v>5.27812211975341E-3</v>
      </c>
      <c r="D111" s="301">
        <f t="shared" si="16"/>
        <v>5.2781221197533658E-3</v>
      </c>
      <c r="E111" s="301">
        <f t="shared" si="16"/>
        <v>5.2781221197533571E-3</v>
      </c>
      <c r="F111" s="301">
        <f t="shared" si="16"/>
        <v>5.2781221197533302E-3</v>
      </c>
      <c r="G111" s="301">
        <f t="shared" si="16"/>
        <v>5.2781221197533406E-3</v>
      </c>
      <c r="H111" s="301">
        <f t="shared" si="16"/>
        <v>5.2781221197534742E-3</v>
      </c>
      <c r="I111" s="301">
        <f t="shared" si="16"/>
        <v>5.2781221197534395E-3</v>
      </c>
      <c r="J111" s="301">
        <f t="shared" si="16"/>
        <v>5.2781221197535045E-3</v>
      </c>
      <c r="K111" s="301">
        <f t="shared" si="16"/>
        <v>5.2781221197534429E-3</v>
      </c>
      <c r="L111" s="301">
        <f t="shared" si="16"/>
        <v>5.2781221197533779E-3</v>
      </c>
      <c r="M111" s="301">
        <f t="shared" si="16"/>
        <v>5.2781221197535462E-3</v>
      </c>
      <c r="N111" s="301">
        <f t="shared" si="16"/>
        <v>5.2781221197534291E-3</v>
      </c>
      <c r="O111" s="301">
        <f t="shared" si="16"/>
        <v>5.2781221197535505E-3</v>
      </c>
      <c r="P111" s="301">
        <f t="shared" si="16"/>
        <v>5.2781221197535314E-3</v>
      </c>
      <c r="Q111" s="301">
        <f t="shared" si="16"/>
        <v>5.2781221197533831E-3</v>
      </c>
      <c r="R111" s="301">
        <f t="shared" si="16"/>
        <v>5.278122119753371E-3</v>
      </c>
      <c r="S111" s="301">
        <f t="shared" si="16"/>
        <v>5.2781221197533146E-3</v>
      </c>
      <c r="T111" s="301">
        <f t="shared" si="16"/>
        <v>5.2781221197535167E-3</v>
      </c>
      <c r="U111" s="301">
        <f t="shared" si="16"/>
        <v>5.2781221197534057E-3</v>
      </c>
      <c r="V111" s="301">
        <f t="shared" si="16"/>
        <v>5.2781221197535479E-3</v>
      </c>
      <c r="W111" s="301">
        <f t="shared" si="16"/>
        <v>5.2781221197535141E-3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7.4900519068696091E-3</v>
      </c>
      <c r="C112" s="235">
        <f t="shared" si="17"/>
        <v>7.4900519068696186E-3</v>
      </c>
      <c r="D112" s="235">
        <f t="shared" si="17"/>
        <v>7.4900519068695484E-3</v>
      </c>
      <c r="E112" s="235">
        <f t="shared" si="17"/>
        <v>7.4900519068695449E-3</v>
      </c>
      <c r="F112" s="235">
        <f t="shared" si="17"/>
        <v>7.4900519068695007E-3</v>
      </c>
      <c r="G112" s="235">
        <f t="shared" si="17"/>
        <v>7.4900519068695189E-3</v>
      </c>
      <c r="H112" s="235">
        <f t="shared" si="17"/>
        <v>7.490051906869708E-3</v>
      </c>
      <c r="I112" s="235">
        <f t="shared" si="17"/>
        <v>7.4900519068696516E-3</v>
      </c>
      <c r="J112" s="235">
        <f t="shared" si="17"/>
        <v>7.4900519068697513E-3</v>
      </c>
      <c r="K112" s="235">
        <f t="shared" si="17"/>
        <v>7.4900519068696629E-3</v>
      </c>
      <c r="L112" s="235">
        <f t="shared" si="17"/>
        <v>7.4900519068695701E-3</v>
      </c>
      <c r="M112" s="235">
        <f t="shared" si="17"/>
        <v>7.4900519068698034E-3</v>
      </c>
      <c r="N112" s="235">
        <f t="shared" si="17"/>
        <v>7.4900519068696447E-3</v>
      </c>
      <c r="O112" s="235">
        <f t="shared" si="17"/>
        <v>7.4900519068698138E-3</v>
      </c>
      <c r="P112" s="235">
        <f t="shared" si="17"/>
        <v>7.4900519068697895E-3</v>
      </c>
      <c r="Q112" s="235">
        <f t="shared" si="17"/>
        <v>7.4900519068695813E-3</v>
      </c>
      <c r="R112" s="235">
        <f t="shared" si="17"/>
        <v>7.4900519068695597E-3</v>
      </c>
      <c r="S112" s="235">
        <f t="shared" si="17"/>
        <v>7.4900519068694773E-3</v>
      </c>
      <c r="T112" s="235">
        <f t="shared" si="17"/>
        <v>7.4900519068697661E-3</v>
      </c>
      <c r="U112" s="235">
        <f t="shared" si="17"/>
        <v>7.4900519068696091E-3</v>
      </c>
      <c r="V112" s="235">
        <f t="shared" si="17"/>
        <v>7.4900519068698138E-3</v>
      </c>
      <c r="W112" s="235">
        <f t="shared" si="17"/>
        <v>7.4900519068697635E-3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2.6652580694163978E-2</v>
      </c>
      <c r="C113" s="235">
        <f t="shared" si="18"/>
        <v>2.6652580694164006E-2</v>
      </c>
      <c r="D113" s="235">
        <f t="shared" si="18"/>
        <v>2.6652580694163763E-2</v>
      </c>
      <c r="E113" s="235">
        <f t="shared" si="18"/>
        <v>2.6652580694163749E-2</v>
      </c>
      <c r="F113" s="235">
        <f t="shared" si="18"/>
        <v>2.6652580694163586E-2</v>
      </c>
      <c r="G113" s="235">
        <f t="shared" si="18"/>
        <v>2.6652580694163673E-2</v>
      </c>
      <c r="H113" s="235">
        <f t="shared" si="18"/>
        <v>2.6652580694164329E-2</v>
      </c>
      <c r="I113" s="235">
        <f t="shared" si="18"/>
        <v>2.6652580694164131E-2</v>
      </c>
      <c r="J113" s="235">
        <f t="shared" si="18"/>
        <v>2.6652580694164475E-2</v>
      </c>
      <c r="K113" s="235">
        <f t="shared" si="18"/>
        <v>2.6652580694164162E-2</v>
      </c>
      <c r="L113" s="235">
        <f t="shared" si="18"/>
        <v>2.6652580694163829E-2</v>
      </c>
      <c r="M113" s="235">
        <f t="shared" si="18"/>
        <v>2.6652580694164669E-2</v>
      </c>
      <c r="N113" s="235">
        <f t="shared" si="18"/>
        <v>2.6652580694164107E-2</v>
      </c>
      <c r="O113" s="235">
        <f t="shared" si="18"/>
        <v>2.6652580694164697E-2</v>
      </c>
      <c r="P113" s="235">
        <f t="shared" si="18"/>
        <v>2.6652580694164603E-2</v>
      </c>
      <c r="Q113" s="235">
        <f t="shared" si="18"/>
        <v>2.6652580694163871E-2</v>
      </c>
      <c r="R113" s="235">
        <f t="shared" si="18"/>
        <v>2.6652580694163805E-2</v>
      </c>
      <c r="S113" s="235">
        <f t="shared" si="18"/>
        <v>2.6652580694163507E-2</v>
      </c>
      <c r="T113" s="235">
        <f t="shared" si="18"/>
        <v>2.6652580694164527E-2</v>
      </c>
      <c r="U113" s="235">
        <f t="shared" si="18"/>
        <v>2.6652580694163989E-2</v>
      </c>
      <c r="V113" s="235">
        <f t="shared" si="18"/>
        <v>2.665258069416471E-2</v>
      </c>
      <c r="W113" s="235">
        <f t="shared" si="18"/>
        <v>2.6652580694164534E-2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2.1112488479013623E-2</v>
      </c>
      <c r="C114" s="235">
        <f t="shared" si="19"/>
        <v>2.111248847901364E-2</v>
      </c>
      <c r="D114" s="235">
        <f t="shared" si="19"/>
        <v>2.1112488479013446E-2</v>
      </c>
      <c r="E114" s="235">
        <f t="shared" si="19"/>
        <v>2.1112488479013439E-2</v>
      </c>
      <c r="F114" s="235">
        <f t="shared" si="19"/>
        <v>2.111248847901331E-2</v>
      </c>
      <c r="G114" s="235">
        <f t="shared" si="19"/>
        <v>2.1112488479013373E-2</v>
      </c>
      <c r="H114" s="235">
        <f t="shared" si="19"/>
        <v>2.1112488479013897E-2</v>
      </c>
      <c r="I114" s="235">
        <f t="shared" si="19"/>
        <v>2.1112488479013741E-2</v>
      </c>
      <c r="J114" s="235">
        <f t="shared" si="19"/>
        <v>2.1112488479014015E-2</v>
      </c>
      <c r="K114" s="235">
        <f t="shared" si="19"/>
        <v>2.1112488479013765E-2</v>
      </c>
      <c r="L114" s="235">
        <f t="shared" si="19"/>
        <v>2.1112488479013505E-2</v>
      </c>
      <c r="M114" s="235">
        <f t="shared" si="19"/>
        <v>2.1112488479014178E-2</v>
      </c>
      <c r="N114" s="235">
        <f t="shared" si="19"/>
        <v>2.111248847901372E-2</v>
      </c>
      <c r="O114" s="235">
        <f t="shared" si="19"/>
        <v>2.1112488479014188E-2</v>
      </c>
      <c r="P114" s="235">
        <f t="shared" si="19"/>
        <v>2.1112488479014122E-2</v>
      </c>
      <c r="Q114" s="235">
        <f t="shared" si="19"/>
        <v>2.1112488479013529E-2</v>
      </c>
      <c r="R114" s="235">
        <f t="shared" si="19"/>
        <v>2.1112488479013484E-2</v>
      </c>
      <c r="S114" s="235">
        <f t="shared" si="19"/>
        <v>2.1112488479013255E-2</v>
      </c>
      <c r="T114" s="235">
        <f t="shared" si="19"/>
        <v>2.1112488479014053E-2</v>
      </c>
      <c r="U114" s="235">
        <f t="shared" si="19"/>
        <v>2.111248847901363E-2</v>
      </c>
      <c r="V114" s="235">
        <f t="shared" si="19"/>
        <v>2.1112488479014202E-2</v>
      </c>
      <c r="W114" s="235">
        <f t="shared" si="19"/>
        <v>2.1112488479014056E-2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1.1694336313077048E-2</v>
      </c>
      <c r="C115" s="302">
        <f t="shared" si="20"/>
        <v>1.2550217259886013E-2</v>
      </c>
      <c r="D115" s="302">
        <f t="shared" si="20"/>
        <v>1.2470506789476511E-2</v>
      </c>
      <c r="E115" s="302">
        <f t="shared" si="20"/>
        <v>1.2399304177483471E-2</v>
      </c>
      <c r="F115" s="302">
        <f t="shared" si="20"/>
        <v>1.2951325582776927E-2</v>
      </c>
      <c r="G115" s="302">
        <f t="shared" si="20"/>
        <v>1.2721196560263784E-2</v>
      </c>
      <c r="H115" s="302">
        <f t="shared" si="20"/>
        <v>1.2249698144830418E-2</v>
      </c>
      <c r="I115" s="302">
        <f t="shared" si="20"/>
        <v>1.2066731293133005E-2</v>
      </c>
      <c r="J115" s="302">
        <f t="shared" si="20"/>
        <v>1.2586017699082127E-2</v>
      </c>
      <c r="K115" s="302">
        <f t="shared" si="20"/>
        <v>1.1051454123759279E-2</v>
      </c>
      <c r="L115" s="302">
        <f t="shared" si="20"/>
        <v>1.09086007597345E-2</v>
      </c>
      <c r="M115" s="302">
        <f t="shared" si="20"/>
        <v>1.1312066460441641E-2</v>
      </c>
      <c r="N115" s="302">
        <f t="shared" si="20"/>
        <v>1.1591964552228126E-2</v>
      </c>
      <c r="O115" s="302">
        <f t="shared" si="20"/>
        <v>1.0881853298093026E-2</v>
      </c>
      <c r="P115" s="302">
        <f t="shared" si="20"/>
        <v>1.0636167973224921E-2</v>
      </c>
      <c r="Q115" s="302">
        <f t="shared" si="20"/>
        <v>9.7433028486361671E-3</v>
      </c>
      <c r="R115" s="302">
        <f t="shared" si="20"/>
        <v>9.6839596699411137E-3</v>
      </c>
      <c r="S115" s="302">
        <f t="shared" si="20"/>
        <v>1.0115345132584278E-2</v>
      </c>
      <c r="T115" s="302">
        <f t="shared" si="20"/>
        <v>9.9934319771226143E-3</v>
      </c>
      <c r="U115" s="302">
        <f t="shared" si="20"/>
        <v>9.5072888947813124E-3</v>
      </c>
      <c r="V115" s="302">
        <f t="shared" si="20"/>
        <v>8.4773263808801142E-3</v>
      </c>
      <c r="W115" s="302">
        <f t="shared" si="20"/>
        <v>8.0495365179646568E-3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6.3322301562044034E-2</v>
      </c>
      <c r="C116" s="303">
        <f t="shared" si="21"/>
        <v>6.609765247515452E-2</v>
      </c>
      <c r="D116" s="303">
        <f t="shared" si="21"/>
        <v>6.5838712814904485E-2</v>
      </c>
      <c r="E116" s="303">
        <f t="shared" si="21"/>
        <v>6.560539837104265E-2</v>
      </c>
      <c r="F116" s="303">
        <f t="shared" si="21"/>
        <v>6.7393026261944516E-2</v>
      </c>
      <c r="G116" s="303">
        <f t="shared" si="21"/>
        <v>6.6642917585043634E-2</v>
      </c>
      <c r="H116" s="303">
        <f t="shared" si="21"/>
        <v>6.5130536339749703E-2</v>
      </c>
      <c r="I116" s="303">
        <f t="shared" si="21"/>
        <v>6.455229741957387E-2</v>
      </c>
      <c r="J116" s="303">
        <f t="shared" si="21"/>
        <v>6.6206078350259184E-2</v>
      </c>
      <c r="K116" s="303">
        <f t="shared" si="21"/>
        <v>6.130759366087335E-2</v>
      </c>
      <c r="L116" s="303">
        <f t="shared" si="21"/>
        <v>6.0863782672128018E-2</v>
      </c>
      <c r="M116" s="303">
        <f t="shared" si="21"/>
        <v>6.2152245406361314E-2</v>
      </c>
      <c r="N116" s="303">
        <f t="shared" si="21"/>
        <v>6.3041593868806381E-2</v>
      </c>
      <c r="O116" s="303">
        <f t="shared" si="21"/>
        <v>6.0776057303096896E-2</v>
      </c>
      <c r="P116" s="303">
        <f t="shared" si="21"/>
        <v>5.9996631623803177E-2</v>
      </c>
      <c r="Q116" s="303">
        <f t="shared" si="21"/>
        <v>5.7086680457126712E-2</v>
      </c>
      <c r="R116" s="303">
        <f t="shared" si="21"/>
        <v>5.6906380946003858E-2</v>
      </c>
      <c r="S116" s="303">
        <f t="shared" si="21"/>
        <v>5.8209332652030807E-2</v>
      </c>
      <c r="T116" s="303">
        <f t="shared" si="21"/>
        <v>5.7696482922435781E-2</v>
      </c>
      <c r="U116" s="303">
        <f t="shared" si="21"/>
        <v>5.5987571283235914E-2</v>
      </c>
      <c r="V116" s="303">
        <f t="shared" si="21"/>
        <v>5.21114855351286E-2</v>
      </c>
      <c r="W116" s="303">
        <f t="shared" si="21"/>
        <v>5.0277096033054067E-2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2.2883860006690099E-2</v>
      </c>
      <c r="C117" s="304">
        <f t="shared" si="22"/>
        <v>2.2596815363856503E-2</v>
      </c>
      <c r="D117" s="304">
        <f t="shared" si="22"/>
        <v>2.26235920345834E-2</v>
      </c>
      <c r="E117" s="304">
        <f t="shared" si="22"/>
        <v>2.2647699189865474E-2</v>
      </c>
      <c r="F117" s="304">
        <f t="shared" si="22"/>
        <v>2.2462787726296271E-2</v>
      </c>
      <c r="G117" s="304">
        <f t="shared" si="22"/>
        <v>2.254033092735121E-2</v>
      </c>
      <c r="H117" s="304">
        <f t="shared" si="22"/>
        <v>2.2696912804794737E-2</v>
      </c>
      <c r="I117" s="304">
        <f t="shared" si="22"/>
        <v>2.2756865263095196E-2</v>
      </c>
      <c r="J117" s="304">
        <f t="shared" si="22"/>
        <v>2.2585526344034483E-2</v>
      </c>
      <c r="K117" s="304">
        <f t="shared" si="22"/>
        <v>2.3092917931644346E-2</v>
      </c>
      <c r="L117" s="304">
        <f t="shared" si="22"/>
        <v>2.3139009538946813E-2</v>
      </c>
      <c r="M117" s="304">
        <f t="shared" si="22"/>
        <v>2.3005554396500854E-2</v>
      </c>
      <c r="N117" s="304">
        <f t="shared" si="22"/>
        <v>2.2913393629457161E-2</v>
      </c>
      <c r="O117" s="304">
        <f t="shared" si="22"/>
        <v>2.3148072964979796E-2</v>
      </c>
      <c r="P117" s="304">
        <f t="shared" si="22"/>
        <v>2.3228854855143213E-2</v>
      </c>
      <c r="Q117" s="304">
        <f t="shared" si="22"/>
        <v>2.3529677287866049E-2</v>
      </c>
      <c r="R117" s="304">
        <f t="shared" si="22"/>
        <v>2.3548443620100078E-2</v>
      </c>
      <c r="S117" s="304">
        <f t="shared" si="22"/>
        <v>2.3412746520230236E-2</v>
      </c>
      <c r="T117" s="304">
        <f t="shared" si="22"/>
        <v>2.3464639840196391E-2</v>
      </c>
      <c r="U117" s="304">
        <f t="shared" si="22"/>
        <v>2.3640091137777298E-2</v>
      </c>
      <c r="V117" s="304">
        <f t="shared" si="22"/>
        <v>2.4035738616927285E-2</v>
      </c>
      <c r="W117" s="304">
        <f t="shared" si="22"/>
        <v>2.4221091190210004E-2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4.0438441555353935E-2</v>
      </c>
      <c r="C118" s="304">
        <f t="shared" si="23"/>
        <v>4.3500837111298013E-2</v>
      </c>
      <c r="D118" s="304">
        <f t="shared" si="23"/>
        <v>4.3215120780321081E-2</v>
      </c>
      <c r="E118" s="304">
        <f t="shared" si="23"/>
        <v>4.2957699181177166E-2</v>
      </c>
      <c r="F118" s="304">
        <f t="shared" si="23"/>
        <v>4.4930238535648245E-2</v>
      </c>
      <c r="G118" s="304">
        <f t="shared" si="23"/>
        <v>4.4102586657692421E-2</v>
      </c>
      <c r="H118" s="304">
        <f t="shared" si="23"/>
        <v>4.2433623534954966E-2</v>
      </c>
      <c r="I118" s="304">
        <f t="shared" si="23"/>
        <v>4.1795432156478678E-2</v>
      </c>
      <c r="J118" s="304">
        <f t="shared" si="23"/>
        <v>4.3620552006224701E-2</v>
      </c>
      <c r="K118" s="304">
        <f t="shared" si="23"/>
        <v>3.8214675729228993E-2</v>
      </c>
      <c r="L118" s="304">
        <f t="shared" si="23"/>
        <v>3.7724773133181212E-2</v>
      </c>
      <c r="M118" s="304">
        <f t="shared" si="23"/>
        <v>3.9146691009860464E-2</v>
      </c>
      <c r="N118" s="304">
        <f t="shared" si="23"/>
        <v>4.0128200239349217E-2</v>
      </c>
      <c r="O118" s="304">
        <f t="shared" si="23"/>
        <v>3.7627984338117093E-2</v>
      </c>
      <c r="P118" s="304">
        <f t="shared" si="23"/>
        <v>3.6767776768659957E-2</v>
      </c>
      <c r="Q118" s="304">
        <f t="shared" si="23"/>
        <v>3.3557003169260663E-2</v>
      </c>
      <c r="R118" s="304">
        <f t="shared" si="23"/>
        <v>3.335793732590378E-2</v>
      </c>
      <c r="S118" s="304">
        <f t="shared" si="23"/>
        <v>3.4796586131800575E-2</v>
      </c>
      <c r="T118" s="304">
        <f t="shared" si="23"/>
        <v>3.4231843082239394E-2</v>
      </c>
      <c r="U118" s="304">
        <f t="shared" si="23"/>
        <v>3.2347480145458622E-2</v>
      </c>
      <c r="V118" s="304">
        <f t="shared" si="23"/>
        <v>2.8075746918201316E-2</v>
      </c>
      <c r="W118" s="304">
        <f t="shared" si="23"/>
        <v>2.6056004842844063E-2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0.7655436434930587</v>
      </c>
      <c r="C119" s="303">
        <f t="shared" si="24"/>
        <v>0.7629170678830568</v>
      </c>
      <c r="D119" s="303">
        <f t="shared" si="24"/>
        <v>0.76316199966617293</v>
      </c>
      <c r="E119" s="303">
        <f t="shared" si="24"/>
        <v>0.76338214167854024</v>
      </c>
      <c r="F119" s="303">
        <f t="shared" si="24"/>
        <v>0.76168968250483782</v>
      </c>
      <c r="G119" s="303">
        <f t="shared" si="24"/>
        <v>0.76239851900055888</v>
      </c>
      <c r="H119" s="303">
        <f t="shared" si="24"/>
        <v>0.76383436209023237</v>
      </c>
      <c r="I119" s="303">
        <f t="shared" si="24"/>
        <v>0.76438573425805434</v>
      </c>
      <c r="J119" s="303">
        <f t="shared" si="24"/>
        <v>0.76281235313813112</v>
      </c>
      <c r="K119" s="303">
        <f t="shared" si="24"/>
        <v>0.76746953084620684</v>
      </c>
      <c r="L119" s="303">
        <f t="shared" si="24"/>
        <v>0.7678948745734191</v>
      </c>
      <c r="M119" s="303">
        <f t="shared" si="24"/>
        <v>0.76667003913703669</v>
      </c>
      <c r="N119" s="303">
        <f t="shared" si="24"/>
        <v>0.76582335526745982</v>
      </c>
      <c r="O119" s="303">
        <f t="shared" si="24"/>
        <v>0.76797762541297343</v>
      </c>
      <c r="P119" s="303">
        <f t="shared" si="24"/>
        <v>0.76871999980156347</v>
      </c>
      <c r="Q119" s="303">
        <f t="shared" si="24"/>
        <v>0.77146993757830173</v>
      </c>
      <c r="R119" s="303">
        <f t="shared" si="24"/>
        <v>0.77164389810530032</v>
      </c>
      <c r="S119" s="303">
        <f t="shared" si="24"/>
        <v>0.77038450078617582</v>
      </c>
      <c r="T119" s="303">
        <f t="shared" si="24"/>
        <v>0.77083763705134767</v>
      </c>
      <c r="U119" s="303">
        <f t="shared" si="24"/>
        <v>0.77241861223135699</v>
      </c>
      <c r="V119" s="303">
        <f t="shared" si="24"/>
        <v>0.77593989431633903</v>
      </c>
      <c r="W119" s="303">
        <f t="shared" si="24"/>
        <v>0.77755333967484008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0.68651580020070335</v>
      </c>
      <c r="C120" s="304">
        <f t="shared" si="25"/>
        <v>0.67790446091569501</v>
      </c>
      <c r="D120" s="304">
        <f t="shared" si="25"/>
        <v>0.67870776103750208</v>
      </c>
      <c r="E120" s="304">
        <f t="shared" si="25"/>
        <v>0.67943097569596422</v>
      </c>
      <c r="F120" s="304">
        <f t="shared" si="25"/>
        <v>0.67388363178888855</v>
      </c>
      <c r="G120" s="304">
        <f t="shared" si="25"/>
        <v>0.67620992782053624</v>
      </c>
      <c r="H120" s="304">
        <f t="shared" si="25"/>
        <v>0.68090738414384211</v>
      </c>
      <c r="I120" s="304">
        <f t="shared" si="25"/>
        <v>0.6827059578928556</v>
      </c>
      <c r="J120" s="304">
        <f t="shared" si="25"/>
        <v>0.67756579032103459</v>
      </c>
      <c r="K120" s="304">
        <f t="shared" si="25"/>
        <v>0.69278753794933068</v>
      </c>
      <c r="L120" s="304">
        <f t="shared" si="25"/>
        <v>0.69417028616840459</v>
      </c>
      <c r="M120" s="304">
        <f t="shared" si="25"/>
        <v>0.69016663189502558</v>
      </c>
      <c r="N120" s="304">
        <f t="shared" si="25"/>
        <v>0.68740180888371483</v>
      </c>
      <c r="O120" s="304">
        <f t="shared" si="25"/>
        <v>0.69444218894939358</v>
      </c>
      <c r="P120" s="304">
        <f t="shared" si="25"/>
        <v>0.69686564565429643</v>
      </c>
      <c r="Q120" s="304">
        <f t="shared" si="25"/>
        <v>0.7058903186359814</v>
      </c>
      <c r="R120" s="304">
        <f t="shared" si="25"/>
        <v>0.70645330860300259</v>
      </c>
      <c r="S120" s="304">
        <f t="shared" si="25"/>
        <v>0.70238239560690718</v>
      </c>
      <c r="T120" s="304">
        <f t="shared" si="25"/>
        <v>0.70393919520589165</v>
      </c>
      <c r="U120" s="304">
        <f t="shared" si="25"/>
        <v>0.70920273413331925</v>
      </c>
      <c r="V120" s="304">
        <f t="shared" si="25"/>
        <v>0.72107215850781881</v>
      </c>
      <c r="W120" s="304">
        <f t="shared" si="25"/>
        <v>0.72663273570630005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7.9027843292355404E-2</v>
      </c>
      <c r="C121" s="304">
        <f t="shared" si="26"/>
        <v>8.5012606967361862E-2</v>
      </c>
      <c r="D121" s="304">
        <f t="shared" si="26"/>
        <v>8.445423862867095E-2</v>
      </c>
      <c r="E121" s="304">
        <f t="shared" si="26"/>
        <v>8.3951165982575932E-2</v>
      </c>
      <c r="F121" s="304">
        <f t="shared" si="26"/>
        <v>8.7806050715949241E-2</v>
      </c>
      <c r="G121" s="304">
        <f t="shared" si="26"/>
        <v>8.6188591180022686E-2</v>
      </c>
      <c r="H121" s="304">
        <f t="shared" si="26"/>
        <v>8.2926977946390187E-2</v>
      </c>
      <c r="I121" s="304">
        <f t="shared" si="26"/>
        <v>8.1679776365198783E-2</v>
      </c>
      <c r="J121" s="304">
        <f t="shared" si="26"/>
        <v>8.5246562817096527E-2</v>
      </c>
      <c r="K121" s="304">
        <f t="shared" si="26"/>
        <v>7.4681992896876187E-2</v>
      </c>
      <c r="L121" s="304">
        <f t="shared" si="26"/>
        <v>7.3724588405014516E-2</v>
      </c>
      <c r="M121" s="304">
        <f t="shared" si="26"/>
        <v>7.6503407242011184E-2</v>
      </c>
      <c r="N121" s="304">
        <f t="shared" si="26"/>
        <v>7.8421546383744961E-2</v>
      </c>
      <c r="O121" s="304">
        <f t="shared" si="26"/>
        <v>7.353543646357999E-2</v>
      </c>
      <c r="P121" s="304">
        <f t="shared" si="26"/>
        <v>7.1854354147267124E-2</v>
      </c>
      <c r="Q121" s="304">
        <f t="shared" si="26"/>
        <v>6.5579618942320408E-2</v>
      </c>
      <c r="R121" s="304">
        <f t="shared" si="26"/>
        <v>6.5190589502297766E-2</v>
      </c>
      <c r="S121" s="304">
        <f t="shared" si="26"/>
        <v>6.8002105179268565E-2</v>
      </c>
      <c r="T121" s="304">
        <f t="shared" si="26"/>
        <v>6.6898441845455986E-2</v>
      </c>
      <c r="U121" s="304">
        <f t="shared" si="26"/>
        <v>6.3215878098037817E-2</v>
      </c>
      <c r="V121" s="304">
        <f t="shared" si="26"/>
        <v>5.4867735808520189E-2</v>
      </c>
      <c r="W121" s="304">
        <f t="shared" si="26"/>
        <v>5.0920603968540146E-2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9.8906475432019719E-2</v>
      </c>
      <c r="C122" s="303">
        <f t="shared" si="27"/>
        <v>9.7901819182102112E-2</v>
      </c>
      <c r="D122" s="303">
        <f t="shared" si="27"/>
        <v>9.799553752964614E-2</v>
      </c>
      <c r="E122" s="303">
        <f t="shared" si="27"/>
        <v>9.8079912573133324E-2</v>
      </c>
      <c r="F122" s="303">
        <f t="shared" si="27"/>
        <v>9.743272245064101E-2</v>
      </c>
      <c r="G122" s="303">
        <f t="shared" si="27"/>
        <v>9.7704123654333383E-2</v>
      </c>
      <c r="H122" s="303">
        <f t="shared" si="27"/>
        <v>9.8252160225386187E-2</v>
      </c>
      <c r="I122" s="303">
        <f t="shared" si="27"/>
        <v>9.8461993829437627E-2</v>
      </c>
      <c r="J122" s="303">
        <f t="shared" si="27"/>
        <v>9.7862307612725435E-2</v>
      </c>
      <c r="K122" s="303">
        <f t="shared" si="27"/>
        <v>9.9638178169359687E-2</v>
      </c>
      <c r="L122" s="303">
        <f t="shared" si="27"/>
        <v>9.979949879491809E-2</v>
      </c>
      <c r="M122" s="303">
        <f t="shared" si="27"/>
        <v>9.9332405796357812E-2</v>
      </c>
      <c r="N122" s="303">
        <f t="shared" si="27"/>
        <v>9.9009843111704493E-2</v>
      </c>
      <c r="O122" s="303">
        <f t="shared" si="27"/>
        <v>9.9831220786034139E-2</v>
      </c>
      <c r="P122" s="303">
        <f t="shared" si="27"/>
        <v>0.10011395740160604</v>
      </c>
      <c r="Q122" s="303">
        <f t="shared" si="27"/>
        <v>0.1011668359161354</v>
      </c>
      <c r="R122" s="303">
        <f t="shared" si="27"/>
        <v>0.10123251807895449</v>
      </c>
      <c r="S122" s="303">
        <f t="shared" si="27"/>
        <v>0.10075757822940984</v>
      </c>
      <c r="T122" s="303">
        <f t="shared" si="27"/>
        <v>0.1009392048492921</v>
      </c>
      <c r="U122" s="303">
        <f t="shared" si="27"/>
        <v>0.10155328439082494</v>
      </c>
      <c r="V122" s="303">
        <f t="shared" si="27"/>
        <v>0.10293805056785037</v>
      </c>
      <c r="W122" s="303">
        <f t="shared" si="27"/>
        <v>0.10358678457433972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8.0093510023415179E-2</v>
      </c>
      <c r="C123" s="304">
        <f t="shared" si="28"/>
        <v>7.9088853773497544E-2</v>
      </c>
      <c r="D123" s="304">
        <f t="shared" si="28"/>
        <v>7.9182572121041725E-2</v>
      </c>
      <c r="E123" s="304">
        <f t="shared" si="28"/>
        <v>7.9266947164528936E-2</v>
      </c>
      <c r="F123" s="304">
        <f t="shared" si="28"/>
        <v>7.8619757042036748E-2</v>
      </c>
      <c r="G123" s="304">
        <f t="shared" si="28"/>
        <v>7.8891158245729051E-2</v>
      </c>
      <c r="H123" s="304">
        <f t="shared" si="28"/>
        <v>7.9439194816781383E-2</v>
      </c>
      <c r="I123" s="304">
        <f t="shared" si="28"/>
        <v>7.9649028420832976E-2</v>
      </c>
      <c r="J123" s="304">
        <f t="shared" si="28"/>
        <v>7.9049342204120521E-2</v>
      </c>
      <c r="K123" s="304">
        <f t="shared" si="28"/>
        <v>8.0825212760755008E-2</v>
      </c>
      <c r="L123" s="304">
        <f t="shared" si="28"/>
        <v>8.0986533386313633E-2</v>
      </c>
      <c r="M123" s="304">
        <f t="shared" si="28"/>
        <v>8.0519440387752758E-2</v>
      </c>
      <c r="N123" s="304">
        <f t="shared" si="28"/>
        <v>8.0196877703099856E-2</v>
      </c>
      <c r="O123" s="304">
        <f t="shared" si="28"/>
        <v>8.1018255377429071E-2</v>
      </c>
      <c r="P123" s="304">
        <f t="shared" si="28"/>
        <v>8.1300991993001046E-2</v>
      </c>
      <c r="Q123" s="304">
        <f t="shared" si="28"/>
        <v>8.235387050753093E-2</v>
      </c>
      <c r="R123" s="304">
        <f t="shared" si="28"/>
        <v>8.241955267035006E-2</v>
      </c>
      <c r="S123" s="304">
        <f t="shared" si="28"/>
        <v>8.1944612820805618E-2</v>
      </c>
      <c r="T123" s="304">
        <f t="shared" si="28"/>
        <v>8.2126239440687171E-2</v>
      </c>
      <c r="U123" s="304">
        <f t="shared" si="28"/>
        <v>8.2740318982220382E-2</v>
      </c>
      <c r="V123" s="304">
        <f t="shared" si="28"/>
        <v>8.41250851592453E-2</v>
      </c>
      <c r="W123" s="304">
        <f t="shared" si="28"/>
        <v>8.4773819165734773E-2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1.8812965408604554E-2</v>
      </c>
      <c r="C124" s="305">
        <f t="shared" si="29"/>
        <v>1.8812965408604564E-2</v>
      </c>
      <c r="D124" s="305">
        <f t="shared" si="29"/>
        <v>1.8812965408604405E-2</v>
      </c>
      <c r="E124" s="305">
        <f t="shared" si="29"/>
        <v>1.8812965408604384E-2</v>
      </c>
      <c r="F124" s="305">
        <f t="shared" si="29"/>
        <v>1.8812965408604276E-2</v>
      </c>
      <c r="G124" s="305">
        <f t="shared" si="29"/>
        <v>1.8812965408604328E-2</v>
      </c>
      <c r="H124" s="305">
        <f t="shared" si="29"/>
        <v>1.88129654086048E-2</v>
      </c>
      <c r="I124" s="305">
        <f t="shared" si="29"/>
        <v>1.8812965408604665E-2</v>
      </c>
      <c r="J124" s="305">
        <f t="shared" si="29"/>
        <v>1.8812965408604904E-2</v>
      </c>
      <c r="K124" s="305">
        <f t="shared" si="29"/>
        <v>1.8812965408604675E-2</v>
      </c>
      <c r="L124" s="305">
        <f t="shared" si="29"/>
        <v>1.881296540860445E-2</v>
      </c>
      <c r="M124" s="305">
        <f t="shared" si="29"/>
        <v>1.8812965408605047E-2</v>
      </c>
      <c r="N124" s="305">
        <f t="shared" si="29"/>
        <v>1.8812965408604637E-2</v>
      </c>
      <c r="O124" s="305">
        <f t="shared" si="29"/>
        <v>1.8812965408605064E-2</v>
      </c>
      <c r="P124" s="305">
        <f t="shared" si="29"/>
        <v>1.8812965408604998E-2</v>
      </c>
      <c r="Q124" s="305">
        <f t="shared" si="29"/>
        <v>1.8812965408604474E-2</v>
      </c>
      <c r="R124" s="305">
        <f t="shared" si="29"/>
        <v>1.8812965408604429E-2</v>
      </c>
      <c r="S124" s="305">
        <f t="shared" si="29"/>
        <v>1.8812965408604217E-2</v>
      </c>
      <c r="T124" s="305">
        <f t="shared" si="29"/>
        <v>1.8812965408604942E-2</v>
      </c>
      <c r="U124" s="305">
        <f t="shared" si="29"/>
        <v>1.8812965408604557E-2</v>
      </c>
      <c r="V124" s="305">
        <f t="shared" si="29"/>
        <v>1.8812965408605071E-2</v>
      </c>
      <c r="W124" s="305">
        <f t="shared" si="29"/>
        <v>1.8812965408604939E-2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0.99999999999999989</v>
      </c>
      <c r="F126" s="234">
        <f t="shared" si="30"/>
        <v>1</v>
      </c>
      <c r="G126" s="234">
        <f t="shared" si="30"/>
        <v>1</v>
      </c>
      <c r="H126" s="234">
        <f t="shared" si="30"/>
        <v>1.0000000000000002</v>
      </c>
      <c r="I126" s="234">
        <f t="shared" si="30"/>
        <v>1</v>
      </c>
      <c r="J126" s="234">
        <f t="shared" si="30"/>
        <v>0.99999999999999989</v>
      </c>
      <c r="K126" s="234">
        <f t="shared" si="30"/>
        <v>1</v>
      </c>
      <c r="L126" s="234">
        <f t="shared" si="30"/>
        <v>1.0000000000000002</v>
      </c>
      <c r="M126" s="234">
        <f t="shared" si="30"/>
        <v>1</v>
      </c>
      <c r="N126" s="234">
        <f t="shared" si="30"/>
        <v>1.0000000000000002</v>
      </c>
      <c r="O126" s="234">
        <f t="shared" si="30"/>
        <v>0.99999999999999989</v>
      </c>
      <c r="P126" s="234">
        <f t="shared" si="30"/>
        <v>1.0000000000000002</v>
      </c>
      <c r="Q126" s="234">
        <f t="shared" si="30"/>
        <v>1</v>
      </c>
      <c r="R126" s="234">
        <f t="shared" si="30"/>
        <v>1</v>
      </c>
      <c r="S126" s="234">
        <f t="shared" si="30"/>
        <v>0.99999999999999989</v>
      </c>
      <c r="T126" s="234">
        <f t="shared" si="30"/>
        <v>1</v>
      </c>
      <c r="U126" s="234">
        <f t="shared" si="30"/>
        <v>1.0000000000000002</v>
      </c>
      <c r="V126" s="234">
        <f t="shared" si="30"/>
        <v>1.0000000000000002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3.7027758007719284E-2</v>
      </c>
      <c r="C127" s="301">
        <f t="shared" si="31"/>
        <v>3.7027758007718785E-2</v>
      </c>
      <c r="D127" s="301">
        <f t="shared" si="31"/>
        <v>3.7027758007719833E-2</v>
      </c>
      <c r="E127" s="301">
        <f t="shared" si="31"/>
        <v>3.7027758007719846E-2</v>
      </c>
      <c r="F127" s="301">
        <f t="shared" si="31"/>
        <v>3.702775800772027E-2</v>
      </c>
      <c r="G127" s="301">
        <f t="shared" si="31"/>
        <v>3.7027758007720117E-2</v>
      </c>
      <c r="H127" s="301">
        <f t="shared" si="31"/>
        <v>3.702775800771773E-2</v>
      </c>
      <c r="I127" s="301">
        <f t="shared" si="31"/>
        <v>3.7027758007718466E-2</v>
      </c>
      <c r="J127" s="301">
        <f t="shared" si="31"/>
        <v>3.7027758007716766E-2</v>
      </c>
      <c r="K127" s="301">
        <f t="shared" si="31"/>
        <v>3.7027758007719104E-2</v>
      </c>
      <c r="L127" s="301">
        <f t="shared" si="31"/>
        <v>3.7027758007720776E-2</v>
      </c>
      <c r="M127" s="301">
        <f t="shared" si="31"/>
        <v>3.7027758007716502E-2</v>
      </c>
      <c r="N127" s="301">
        <f t="shared" si="31"/>
        <v>3.7027758007719035E-2</v>
      </c>
      <c r="O127" s="301">
        <f t="shared" si="31"/>
        <v>3.7027758007716877E-2</v>
      </c>
      <c r="P127" s="301">
        <f t="shared" si="31"/>
        <v>3.7027758007716863E-2</v>
      </c>
      <c r="Q127" s="301">
        <f t="shared" si="31"/>
        <v>3.70277580077212E-2</v>
      </c>
      <c r="R127" s="301">
        <f t="shared" si="31"/>
        <v>3.7027758007721456E-2</v>
      </c>
      <c r="S127" s="301">
        <f t="shared" si="31"/>
        <v>3.7027758007722573E-2</v>
      </c>
      <c r="T127" s="301">
        <f t="shared" si="31"/>
        <v>3.7027758007717682E-2</v>
      </c>
      <c r="U127" s="301">
        <f t="shared" si="31"/>
        <v>3.702775800772054E-2</v>
      </c>
      <c r="V127" s="301">
        <f t="shared" si="31"/>
        <v>3.7027758007717709E-2</v>
      </c>
      <c r="W127" s="301">
        <f t="shared" si="31"/>
        <v>3.7027758007718854E-2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1.6326910814151663E-2</v>
      </c>
      <c r="C128" s="235">
        <f t="shared" si="32"/>
        <v>1.6326910814151437E-2</v>
      </c>
      <c r="D128" s="235">
        <f t="shared" si="32"/>
        <v>1.6326910814151895E-2</v>
      </c>
      <c r="E128" s="235">
        <f t="shared" si="32"/>
        <v>1.6326910814151906E-2</v>
      </c>
      <c r="F128" s="235">
        <f t="shared" si="32"/>
        <v>1.632691081415209E-2</v>
      </c>
      <c r="G128" s="235">
        <f t="shared" si="32"/>
        <v>1.6326910814152024E-2</v>
      </c>
      <c r="H128" s="235">
        <f t="shared" si="32"/>
        <v>1.6326910814150965E-2</v>
      </c>
      <c r="I128" s="235">
        <f t="shared" si="32"/>
        <v>1.6326910814151295E-2</v>
      </c>
      <c r="J128" s="235">
        <f t="shared" si="32"/>
        <v>1.6326910814150542E-2</v>
      </c>
      <c r="K128" s="235">
        <f t="shared" si="32"/>
        <v>1.6326910814151566E-2</v>
      </c>
      <c r="L128" s="235">
        <f t="shared" si="32"/>
        <v>1.6326910814152308E-2</v>
      </c>
      <c r="M128" s="235">
        <f t="shared" si="32"/>
        <v>1.6326910814150431E-2</v>
      </c>
      <c r="N128" s="235">
        <f t="shared" si="32"/>
        <v>1.6326910814151541E-2</v>
      </c>
      <c r="O128" s="235">
        <f t="shared" si="32"/>
        <v>1.6326910814150594E-2</v>
      </c>
      <c r="P128" s="235">
        <f t="shared" si="32"/>
        <v>1.6326910814150594E-2</v>
      </c>
      <c r="Q128" s="235">
        <f t="shared" si="32"/>
        <v>1.6326910814152492E-2</v>
      </c>
      <c r="R128" s="235">
        <f t="shared" si="32"/>
        <v>1.6326910814152613E-2</v>
      </c>
      <c r="S128" s="235">
        <f t="shared" si="32"/>
        <v>1.6326910814153096E-2</v>
      </c>
      <c r="T128" s="235">
        <f t="shared" si="32"/>
        <v>1.6326910814150948E-2</v>
      </c>
      <c r="U128" s="235">
        <f t="shared" si="32"/>
        <v>1.6326910814152207E-2</v>
      </c>
      <c r="V128" s="235">
        <f t="shared" si="32"/>
        <v>1.6326910814150955E-2</v>
      </c>
      <c r="W128" s="235">
        <f t="shared" si="32"/>
        <v>1.6326910814151465E-2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0.1266419686198742</v>
      </c>
      <c r="C129" s="235">
        <f t="shared" si="33"/>
        <v>0.1266419686198724</v>
      </c>
      <c r="D129" s="235">
        <f t="shared" si="33"/>
        <v>0.12664196861987598</v>
      </c>
      <c r="E129" s="235">
        <f t="shared" si="33"/>
        <v>0.12664196861987606</v>
      </c>
      <c r="F129" s="235">
        <f t="shared" si="33"/>
        <v>0.1266419686198775</v>
      </c>
      <c r="G129" s="235">
        <f t="shared" si="33"/>
        <v>0.12664196861987695</v>
      </c>
      <c r="H129" s="235">
        <f t="shared" si="33"/>
        <v>0.12664196861986873</v>
      </c>
      <c r="I129" s="235">
        <f t="shared" si="33"/>
        <v>0.12664196861987134</v>
      </c>
      <c r="J129" s="235">
        <f t="shared" si="33"/>
        <v>0.12664196861986554</v>
      </c>
      <c r="K129" s="235">
        <f t="shared" si="33"/>
        <v>0.12664196861987342</v>
      </c>
      <c r="L129" s="235">
        <f t="shared" si="33"/>
        <v>0.1266419686198792</v>
      </c>
      <c r="M129" s="235">
        <f t="shared" si="33"/>
        <v>0.1266419686198646</v>
      </c>
      <c r="N129" s="235">
        <f t="shared" si="33"/>
        <v>0.12664196861987326</v>
      </c>
      <c r="O129" s="235">
        <f t="shared" si="33"/>
        <v>0.12664196861986585</v>
      </c>
      <c r="P129" s="235">
        <f t="shared" si="33"/>
        <v>0.12664196861986587</v>
      </c>
      <c r="Q129" s="235">
        <f t="shared" si="33"/>
        <v>0.12664196861988061</v>
      </c>
      <c r="R129" s="235">
        <f t="shared" si="33"/>
        <v>0.12664196861988156</v>
      </c>
      <c r="S129" s="235">
        <f t="shared" si="33"/>
        <v>0.12664196861988528</v>
      </c>
      <c r="T129" s="235">
        <f t="shared" si="33"/>
        <v>0.12664196861986868</v>
      </c>
      <c r="U129" s="235">
        <f t="shared" si="33"/>
        <v>0.12664196861987845</v>
      </c>
      <c r="V129" s="235">
        <f t="shared" si="33"/>
        <v>0.12664196861986865</v>
      </c>
      <c r="W129" s="235">
        <f t="shared" si="33"/>
        <v>0.12664196861987265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5.591951767824925E-2</v>
      </c>
      <c r="C130" s="235">
        <f t="shared" si="34"/>
        <v>5.5919517678248466E-2</v>
      </c>
      <c r="D130" s="235">
        <f t="shared" si="34"/>
        <v>5.5919517678250041E-2</v>
      </c>
      <c r="E130" s="235">
        <f t="shared" si="34"/>
        <v>5.591951767825009E-2</v>
      </c>
      <c r="F130" s="235">
        <f t="shared" si="34"/>
        <v>5.5919517678250708E-2</v>
      </c>
      <c r="G130" s="235">
        <f t="shared" si="34"/>
        <v>5.5919517678250465E-2</v>
      </c>
      <c r="H130" s="235">
        <f t="shared" si="34"/>
        <v>5.5919517678246863E-2</v>
      </c>
      <c r="I130" s="235">
        <f t="shared" si="34"/>
        <v>5.5919517678248001E-2</v>
      </c>
      <c r="J130" s="235">
        <f t="shared" si="34"/>
        <v>5.5919517678245434E-2</v>
      </c>
      <c r="K130" s="235">
        <f t="shared" si="34"/>
        <v>5.5919517678248917E-2</v>
      </c>
      <c r="L130" s="235">
        <f t="shared" si="34"/>
        <v>5.591951767825145E-2</v>
      </c>
      <c r="M130" s="235">
        <f t="shared" si="34"/>
        <v>5.5919517678245011E-2</v>
      </c>
      <c r="N130" s="235">
        <f t="shared" si="34"/>
        <v>5.5919517678248841E-2</v>
      </c>
      <c r="O130" s="235">
        <f t="shared" si="34"/>
        <v>5.5919517678245573E-2</v>
      </c>
      <c r="P130" s="235">
        <f t="shared" si="34"/>
        <v>5.591951767824558E-2</v>
      </c>
      <c r="Q130" s="235">
        <f t="shared" si="34"/>
        <v>5.5919517678252102E-2</v>
      </c>
      <c r="R130" s="235">
        <f t="shared" si="34"/>
        <v>5.5919517678252484E-2</v>
      </c>
      <c r="S130" s="235">
        <f t="shared" si="34"/>
        <v>5.5919517678254163E-2</v>
      </c>
      <c r="T130" s="235">
        <f t="shared" si="34"/>
        <v>5.5919517678246787E-2</v>
      </c>
      <c r="U130" s="235">
        <f t="shared" si="34"/>
        <v>5.5919517678251124E-2</v>
      </c>
      <c r="V130" s="235">
        <f t="shared" si="34"/>
        <v>5.5919517678246829E-2</v>
      </c>
      <c r="W130" s="235">
        <f t="shared" si="34"/>
        <v>5.5919517678248584E-2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0.19402058513255002</v>
      </c>
      <c r="C131" s="302">
        <f t="shared" si="35"/>
        <v>0.19367829755328314</v>
      </c>
      <c r="D131" s="302">
        <f t="shared" si="35"/>
        <v>0.19370984084146881</v>
      </c>
      <c r="E131" s="302">
        <f t="shared" si="35"/>
        <v>0.19374577881710336</v>
      </c>
      <c r="F131" s="302">
        <f t="shared" si="35"/>
        <v>0.1935524367851009</v>
      </c>
      <c r="G131" s="302">
        <f t="shared" si="35"/>
        <v>0.19364842669368723</v>
      </c>
      <c r="H131" s="302">
        <f t="shared" si="35"/>
        <v>0.19376541500862093</v>
      </c>
      <c r="I131" s="302">
        <f t="shared" si="35"/>
        <v>0.19378058563661305</v>
      </c>
      <c r="J131" s="302">
        <f t="shared" si="35"/>
        <v>0.19369279700404612</v>
      </c>
      <c r="K131" s="302">
        <f t="shared" si="35"/>
        <v>0.19402327733257765</v>
      </c>
      <c r="L131" s="302">
        <f t="shared" si="35"/>
        <v>0.19400766687986171</v>
      </c>
      <c r="M131" s="302">
        <f t="shared" si="35"/>
        <v>0.19390918836074311</v>
      </c>
      <c r="N131" s="302">
        <f t="shared" si="35"/>
        <v>0.19386270400070799</v>
      </c>
      <c r="O131" s="302">
        <f t="shared" si="35"/>
        <v>0.19402416583347279</v>
      </c>
      <c r="P131" s="302">
        <f t="shared" si="35"/>
        <v>0.1940661344525785</v>
      </c>
      <c r="Q131" s="302">
        <f t="shared" si="35"/>
        <v>0.19460173472083916</v>
      </c>
      <c r="R131" s="302">
        <f t="shared" si="35"/>
        <v>0.19457860879698671</v>
      </c>
      <c r="S131" s="302">
        <f t="shared" si="35"/>
        <v>0.19477579349998839</v>
      </c>
      <c r="T131" s="302">
        <f t="shared" si="35"/>
        <v>0.19539139357544372</v>
      </c>
      <c r="U131" s="302">
        <f t="shared" si="35"/>
        <v>0.19637476054790517</v>
      </c>
      <c r="V131" s="302">
        <f t="shared" si="35"/>
        <v>0.20033500292191075</v>
      </c>
      <c r="W131" s="302">
        <f t="shared" si="35"/>
        <v>0.20373481934807033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0.57006325974745553</v>
      </c>
      <c r="C132" s="237">
        <f t="shared" si="36"/>
        <v>0.57040554732672577</v>
      </c>
      <c r="D132" s="237">
        <f t="shared" si="36"/>
        <v>0.57037400403853356</v>
      </c>
      <c r="E132" s="237">
        <f t="shared" si="36"/>
        <v>0.57033806606289861</v>
      </c>
      <c r="F132" s="237">
        <f t="shared" si="36"/>
        <v>0.57053140809489855</v>
      </c>
      <c r="G132" s="237">
        <f t="shared" si="36"/>
        <v>0.57043541818631316</v>
      </c>
      <c r="H132" s="237">
        <f t="shared" si="36"/>
        <v>0.57031842987139492</v>
      </c>
      <c r="I132" s="237">
        <f t="shared" si="36"/>
        <v>0.57030325924339798</v>
      </c>
      <c r="J132" s="237">
        <f t="shared" si="36"/>
        <v>0.5703910478759755</v>
      </c>
      <c r="K132" s="237">
        <f t="shared" si="36"/>
        <v>0.57006056754742929</v>
      </c>
      <c r="L132" s="237">
        <f t="shared" si="36"/>
        <v>0.57007617800013477</v>
      </c>
      <c r="M132" s="237">
        <f t="shared" si="36"/>
        <v>0.57017465651928045</v>
      </c>
      <c r="N132" s="237">
        <f t="shared" si="36"/>
        <v>0.57022114087929954</v>
      </c>
      <c r="O132" s="237">
        <f t="shared" si="36"/>
        <v>0.5700596790465482</v>
      </c>
      <c r="P132" s="237">
        <f t="shared" si="36"/>
        <v>0.57001771042744276</v>
      </c>
      <c r="Q132" s="237">
        <f t="shared" si="36"/>
        <v>0.56948211015915451</v>
      </c>
      <c r="R132" s="237">
        <f t="shared" si="36"/>
        <v>0.56950523608300518</v>
      </c>
      <c r="S132" s="237">
        <f t="shared" si="36"/>
        <v>0.5693080513799964</v>
      </c>
      <c r="T132" s="237">
        <f t="shared" si="36"/>
        <v>0.56869245130457213</v>
      </c>
      <c r="U132" s="237">
        <f t="shared" si="36"/>
        <v>0.56770908433209266</v>
      </c>
      <c r="V132" s="237">
        <f t="shared" si="36"/>
        <v>0.56374884195810526</v>
      </c>
      <c r="W132" s="237">
        <f t="shared" si="36"/>
        <v>0.56034902553193799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306.02783738512295</v>
      </c>
      <c r="C136" s="322">
        <f t="shared" si="37"/>
        <v>300.16770784809233</v>
      </c>
      <c r="D136" s="322">
        <f t="shared" si="37"/>
        <v>287.25149713981375</v>
      </c>
      <c r="E136" s="322">
        <f t="shared" si="37"/>
        <v>278.73163225286964</v>
      </c>
      <c r="F136" s="322">
        <f t="shared" si="37"/>
        <v>267.13041076686267</v>
      </c>
      <c r="G136" s="322">
        <f t="shared" si="37"/>
        <v>271.54151470304441</v>
      </c>
      <c r="H136" s="322">
        <f t="shared" si="37"/>
        <v>281.40023794074591</v>
      </c>
      <c r="I136" s="322">
        <f t="shared" si="37"/>
        <v>291.54566180433937</v>
      </c>
      <c r="J136" s="322">
        <f t="shared" si="37"/>
        <v>288.22319639408437</v>
      </c>
      <c r="K136" s="322">
        <f t="shared" si="37"/>
        <v>303.50917020404131</v>
      </c>
      <c r="L136" s="322">
        <f t="shared" si="37"/>
        <v>304.72589062880712</v>
      </c>
      <c r="M136" s="322">
        <f t="shared" si="37"/>
        <v>296.65964899993935</v>
      </c>
      <c r="N136" s="322">
        <f t="shared" si="37"/>
        <v>292.26834629686016</v>
      </c>
      <c r="O136" s="322">
        <f t="shared" si="37"/>
        <v>294.75588437421533</v>
      </c>
      <c r="P136" s="322">
        <f t="shared" si="37"/>
        <v>301.79950690690828</v>
      </c>
      <c r="Q136" s="322">
        <f t="shared" si="37"/>
        <v>300.95103521416399</v>
      </c>
      <c r="R136" s="322">
        <f t="shared" si="37"/>
        <v>299.33442925477522</v>
      </c>
      <c r="S136" s="322">
        <f t="shared" si="37"/>
        <v>279.14227155933196</v>
      </c>
      <c r="T136" s="322">
        <f t="shared" si="37"/>
        <v>282.68436380843673</v>
      </c>
      <c r="U136" s="322">
        <f t="shared" si="37"/>
        <v>289.14869778821435</v>
      </c>
      <c r="V136" s="322">
        <f t="shared" si="37"/>
        <v>305.84505286241045</v>
      </c>
      <c r="W136" s="322">
        <f t="shared" si="37"/>
        <v>308.26254798288227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1.5301391869256395</v>
      </c>
      <c r="C137" s="275">
        <f>IF(C$6=0,0,C$6/PPA!C$10*1000)</f>
        <v>1.500838539240489</v>
      </c>
      <c r="D137" s="275">
        <f>IF(D$6=0,0,D$6/PPA!D$10*1000)</f>
        <v>1.4362574856990971</v>
      </c>
      <c r="E137" s="275">
        <f>IF(E$6=0,0,E$6/PPA!E$10*1000)</f>
        <v>1.3936581612643757</v>
      </c>
      <c r="F137" s="275">
        <f>IF(F$6=0,0,F$6/PPA!F$10*1000)</f>
        <v>1.3356520538343442</v>
      </c>
      <c r="G137" s="275">
        <f>IF(G$6=0,0,G$6/PPA!G$10*1000)</f>
        <v>1.3577075735152511</v>
      </c>
      <c r="H137" s="275">
        <f>IF(H$6=0,0,H$6/PPA!H$10*1000)</f>
        <v>1.4070011897037531</v>
      </c>
      <c r="I137" s="275">
        <f>IF(I$6=0,0,I$6/PPA!I$10*1000)</f>
        <v>1.4577283090217208</v>
      </c>
      <c r="J137" s="275">
        <f>IF(J$6=0,0,J$6/PPA!J$10*1000)</f>
        <v>1.4411159819704447</v>
      </c>
      <c r="K137" s="275">
        <f>IF(K$6=0,0,K$6/PPA!K$10*1000)</f>
        <v>1.5175458510202284</v>
      </c>
      <c r="L137" s="275">
        <f>IF(L$6=0,0,L$6/PPA!L$10*1000)</f>
        <v>1.5236294531440604</v>
      </c>
      <c r="M137" s="275">
        <f>IF(M$6=0,0,M$6/PPA!M$10*1000)</f>
        <v>1.4832982449997147</v>
      </c>
      <c r="N137" s="275">
        <f>IF(N$6=0,0,N$6/PPA!N$10*1000)</f>
        <v>1.4613417314843249</v>
      </c>
      <c r="O137" s="275">
        <f>IF(O$6=0,0,O$6/PPA!O$10*1000)</f>
        <v>1.4737794218710951</v>
      </c>
      <c r="P137" s="275">
        <f>IF(P$6=0,0,P$6/PPA!P$10*1000)</f>
        <v>1.5089975345345548</v>
      </c>
      <c r="Q137" s="275">
        <f>IF(Q$6=0,0,Q$6/PPA!Q$10*1000)</f>
        <v>1.5047551760708353</v>
      </c>
      <c r="R137" s="275">
        <f>IF(R$6=0,0,R$6/PPA!R$10*1000)</f>
        <v>1.4966721462738906</v>
      </c>
      <c r="S137" s="275">
        <f>IF(S$6=0,0,S$6/PPA!S$10*1000)</f>
        <v>1.3957113577966778</v>
      </c>
      <c r="T137" s="275">
        <f>IF(T$6=0,0,T$6/PPA!T$10*1000)</f>
        <v>1.4134218190421952</v>
      </c>
      <c r="U137" s="275">
        <f>IF(U$6=0,0,U$6/PPA!U$10*1000)</f>
        <v>1.445743488941083</v>
      </c>
      <c r="V137" s="275">
        <f>IF(V$6=0,0,V$6/PPA!V$10*1000)</f>
        <v>1.5292252643120559</v>
      </c>
      <c r="W137" s="275">
        <f>IF(W$6=0,0,W$6/PPA!W$10*1000)</f>
        <v>1.5413127399144122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2.1421948616958955</v>
      </c>
      <c r="C138" s="276">
        <f>IF(C$7=0,0,C$7/PPA!C$10*1000)</f>
        <v>2.1011739549366855</v>
      </c>
      <c r="D138" s="276">
        <f>IF(D$7=0,0,D$7/PPA!D$10*1000)</f>
        <v>2.0107604799787371</v>
      </c>
      <c r="E138" s="276">
        <f>IF(E$7=0,0,E$7/PPA!E$10*1000)</f>
        <v>1.9511214257701255</v>
      </c>
      <c r="F138" s="276">
        <f>IF(F$7=0,0,F$7/PPA!F$10*1000)</f>
        <v>1.869912875368082</v>
      </c>
      <c r="G138" s="276">
        <f>IF(G$7=0,0,G$7/PPA!G$10*1000)</f>
        <v>1.9007906029213519</v>
      </c>
      <c r="H138" s="276">
        <f>IF(H$7=0,0,H$7/PPA!H$10*1000)</f>
        <v>1.9698016655852546</v>
      </c>
      <c r="I138" s="276">
        <f>IF(I$7=0,0,I$7/PPA!I$10*1000)</f>
        <v>2.0408196326304084</v>
      </c>
      <c r="J138" s="276">
        <f>IF(J$7=0,0,J$7/PPA!J$10*1000)</f>
        <v>2.0175623747586222</v>
      </c>
      <c r="K138" s="276">
        <f>IF(K$7=0,0,K$7/PPA!K$10*1000)</f>
        <v>2.1245641914283184</v>
      </c>
      <c r="L138" s="276">
        <f>IF(L$7=0,0,L$7/PPA!L$10*1000)</f>
        <v>2.1330812344016841</v>
      </c>
      <c r="M138" s="276">
        <f>IF(M$7=0,0,M$7/PPA!M$10*1000)</f>
        <v>2.0766175429996014</v>
      </c>
      <c r="N138" s="276">
        <f>IF(N$7=0,0,N$7/PPA!N$10*1000)</f>
        <v>2.0458784240780541</v>
      </c>
      <c r="O138" s="276">
        <f>IF(O$7=0,0,O$7/PPA!O$10*1000)</f>
        <v>2.0632911906195335</v>
      </c>
      <c r="P138" s="276">
        <f>IF(P$7=0,0,P$7/PPA!P$10*1000)</f>
        <v>2.1125965483483777</v>
      </c>
      <c r="Q138" s="276">
        <f>IF(Q$7=0,0,Q$7/PPA!Q$10*1000)</f>
        <v>2.1066572464991689</v>
      </c>
      <c r="R138" s="276">
        <f>IF(R$7=0,0,R$7/PPA!R$10*1000)</f>
        <v>2.0953410047834473</v>
      </c>
      <c r="S138" s="276">
        <f>IF(S$7=0,0,S$7/PPA!S$10*1000)</f>
        <v>1.9539959009153485</v>
      </c>
      <c r="T138" s="276">
        <f>IF(T$7=0,0,T$7/PPA!T$10*1000)</f>
        <v>1.9787905466590741</v>
      </c>
      <c r="U138" s="276">
        <f>IF(U$7=0,0,U$7/PPA!U$10*1000)</f>
        <v>2.0240408845175164</v>
      </c>
      <c r="V138" s="276">
        <f>IF(V$7=0,0,V$7/PPA!V$10*1000)</f>
        <v>2.140915370036879</v>
      </c>
      <c r="W138" s="276">
        <f>IF(W$7=0,0,W$7/PPA!W$10*1000)</f>
        <v>2.1578378358801769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12.241113495405115</v>
      </c>
      <c r="C139" s="276">
        <f>IF(C$8=0,0,C$8/PPA!C$10*1000)</f>
        <v>12.006708313923918</v>
      </c>
      <c r="D139" s="276">
        <f>IF(D$8=0,0,D$8/PPA!D$10*1000)</f>
        <v>11.490059885592776</v>
      </c>
      <c r="E139" s="276">
        <f>IF(E$8=0,0,E$8/PPA!E$10*1000)</f>
        <v>11.149265290115009</v>
      </c>
      <c r="F139" s="276">
        <f>IF(F$8=0,0,F$8/PPA!F$10*1000)</f>
        <v>10.685216430674748</v>
      </c>
      <c r="G139" s="276">
        <f>IF(G$8=0,0,G$8/PPA!G$10*1000)</f>
        <v>10.86166058812201</v>
      </c>
      <c r="H139" s="276">
        <f>IF(H$8=0,0,H$8/PPA!H$10*1000)</f>
        <v>11.256009517630032</v>
      </c>
      <c r="I139" s="276">
        <f>IF(I$8=0,0,I$8/PPA!I$10*1000)</f>
        <v>11.661826472173763</v>
      </c>
      <c r="J139" s="276">
        <f>IF(J$8=0,0,J$8/PPA!J$10*1000)</f>
        <v>11.528927855763557</v>
      </c>
      <c r="K139" s="276">
        <f>IF(K$8=0,0,K$8/PPA!K$10*1000)</f>
        <v>12.140366808161822</v>
      </c>
      <c r="L139" s="276">
        <f>IF(L$8=0,0,L$8/PPA!L$10*1000)</f>
        <v>12.189035625152485</v>
      </c>
      <c r="M139" s="276">
        <f>IF(M$8=0,0,M$8/PPA!M$10*1000)</f>
        <v>11.866385959997723</v>
      </c>
      <c r="N139" s="276">
        <f>IF(N$8=0,0,N$8/PPA!N$10*1000)</f>
        <v>11.690733851874599</v>
      </c>
      <c r="O139" s="276">
        <f>IF(O$8=0,0,O$8/PPA!O$10*1000)</f>
        <v>11.790235374968761</v>
      </c>
      <c r="P139" s="276">
        <f>IF(P$8=0,0,P$8/PPA!P$10*1000)</f>
        <v>12.071980276276438</v>
      </c>
      <c r="Q139" s="276">
        <f>IF(Q$8=0,0,Q$8/PPA!Q$10*1000)</f>
        <v>12.038041408566682</v>
      </c>
      <c r="R139" s="276">
        <f>IF(R$8=0,0,R$8/PPA!R$10*1000)</f>
        <v>11.973377170191124</v>
      </c>
      <c r="S139" s="276">
        <f>IF(S$8=0,0,S$8/PPA!S$10*1000)</f>
        <v>11.165690862373422</v>
      </c>
      <c r="T139" s="276">
        <f>IF(T$8=0,0,T$8/PPA!T$10*1000)</f>
        <v>11.307374552337562</v>
      </c>
      <c r="U139" s="276">
        <f>IF(U$8=0,0,U$8/PPA!U$10*1000)</f>
        <v>11.565947911528662</v>
      </c>
      <c r="V139" s="276">
        <f>IF(V$8=0,0,V$8/PPA!V$10*1000)</f>
        <v>12.23380211449645</v>
      </c>
      <c r="W139" s="276">
        <f>IF(W$8=0,0,W$8/PPA!W$10*1000)</f>
        <v>12.330501919315294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6.1205567477025582</v>
      </c>
      <c r="C140" s="276">
        <f>IF(C$9=0,0,C$9/PPA!C$10*1000)</f>
        <v>6.003354156961958</v>
      </c>
      <c r="D140" s="276">
        <f>IF(D$9=0,0,D$9/PPA!D$10*1000)</f>
        <v>5.74502994279639</v>
      </c>
      <c r="E140" s="276">
        <f>IF(E$9=0,0,E$9/PPA!E$10*1000)</f>
        <v>5.5746326450575028</v>
      </c>
      <c r="F140" s="276">
        <f>IF(F$9=0,0,F$9/PPA!F$10*1000)</f>
        <v>5.3426082153373748</v>
      </c>
      <c r="G140" s="276">
        <f>IF(G$9=0,0,G$9/PPA!G$10*1000)</f>
        <v>5.4308302940610043</v>
      </c>
      <c r="H140" s="276">
        <f>IF(H$9=0,0,H$9/PPA!H$10*1000)</f>
        <v>5.6280047588150133</v>
      </c>
      <c r="I140" s="276">
        <f>IF(I$9=0,0,I$9/PPA!I$10*1000)</f>
        <v>5.8309132360868823</v>
      </c>
      <c r="J140" s="276">
        <f>IF(J$9=0,0,J$9/PPA!J$10*1000)</f>
        <v>5.7644639278817777</v>
      </c>
      <c r="K140" s="276">
        <f>IF(K$9=0,0,K$9/PPA!K$10*1000)</f>
        <v>6.0701834040809119</v>
      </c>
      <c r="L140" s="276">
        <f>IF(L$9=0,0,L$9/PPA!L$10*1000)</f>
        <v>6.0945178125762416</v>
      </c>
      <c r="M140" s="276">
        <f>IF(M$9=0,0,M$9/PPA!M$10*1000)</f>
        <v>5.9331929799988599</v>
      </c>
      <c r="N140" s="276">
        <f>IF(N$9=0,0,N$9/PPA!N$10*1000)</f>
        <v>5.8453669259372996</v>
      </c>
      <c r="O140" s="276">
        <f>IF(O$9=0,0,O$9/PPA!O$10*1000)</f>
        <v>5.8951176874843805</v>
      </c>
      <c r="P140" s="276">
        <f>IF(P$9=0,0,P$9/PPA!P$10*1000)</f>
        <v>6.0359901381382191</v>
      </c>
      <c r="Q140" s="276">
        <f>IF(Q$9=0,0,Q$9/PPA!Q$10*1000)</f>
        <v>6.0190207042833412</v>
      </c>
      <c r="R140" s="276">
        <f>IF(R$9=0,0,R$9/PPA!R$10*1000)</f>
        <v>5.9866885850955631</v>
      </c>
      <c r="S140" s="276">
        <f>IF(S$9=0,0,S$9/PPA!S$10*1000)</f>
        <v>5.5828454311867111</v>
      </c>
      <c r="T140" s="276">
        <f>IF(T$9=0,0,T$9/PPA!T$10*1000)</f>
        <v>5.6536872761687809</v>
      </c>
      <c r="U140" s="276">
        <f>IF(U$9=0,0,U$9/PPA!U$10*1000)</f>
        <v>5.7829739557643309</v>
      </c>
      <c r="V140" s="276">
        <f>IF(V$9=0,0,V$9/PPA!V$10*1000)</f>
        <v>6.1169010572482243</v>
      </c>
      <c r="W140" s="276">
        <f>IF(W$9=0,0,W$9/PPA!W$10*1000)</f>
        <v>6.1652509596576488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3.4669752642149385</v>
      </c>
      <c r="C141" s="277">
        <f>IF(C$10=0,0,C$10/PPA!C$10*1000)</f>
        <v>3.5777419920682791</v>
      </c>
      <c r="D141" s="277">
        <f>IF(D$10=0,0,D$10/PPA!D$10*1000)</f>
        <v>3.4082957039881627</v>
      </c>
      <c r="E141" s="277">
        <f>IF(E$10=0,0,E$10/PPA!E$10*1000)</f>
        <v>3.2937736447332324</v>
      </c>
      <c r="F141" s="277">
        <f>IF(F$10=0,0,F$10/PPA!F$10*1000)</f>
        <v>3.2558572923591007</v>
      </c>
      <c r="G141" s="277">
        <f>IF(G$10=0,0,G$10/PPA!G$10*1000)</f>
        <v>3.2680128972376163</v>
      </c>
      <c r="H141" s="277">
        <f>IF(H$10=0,0,H$10/PPA!H$10*1000)</f>
        <v>3.2963144505664013</v>
      </c>
      <c r="I141" s="277">
        <f>IF(I$10=0,0,I$10/PPA!I$10*1000)</f>
        <v>3.3780822612094066</v>
      </c>
      <c r="J141" s="277">
        <f>IF(J$10=0,0,J$10/PPA!J$10*1000)</f>
        <v>3.442526490740442</v>
      </c>
      <c r="K141" s="277">
        <f>IF(K$10=0,0,K$10/PPA!K$10*1000)</f>
        <v>3.297437224552636</v>
      </c>
      <c r="L141" s="277">
        <f>IF(L$10=0,0,L$10/PPA!L$10*1000)</f>
        <v>3.2785366779756089</v>
      </c>
      <c r="M141" s="277">
        <f>IF(M$10=0,0,M$10/PPA!M$10*1000)</f>
        <v>3.278725590029623</v>
      </c>
      <c r="N141" s="277">
        <f>IF(N$10=0,0,N$10/PPA!N$10*1000)</f>
        <v>3.2888014775037737</v>
      </c>
      <c r="O141" s="277">
        <f>IF(O$10=0,0,O$10/PPA!O$10*1000)</f>
        <v>3.1655356329201103</v>
      </c>
      <c r="P141" s="277">
        <f>IF(P$10=0,0,P$10/PPA!P$10*1000)</f>
        <v>3.1862862450352791</v>
      </c>
      <c r="Q141" s="277">
        <f>IF(Q$10=0,0,Q$10/PPA!Q$10*1000)</f>
        <v>2.9746647634217354</v>
      </c>
      <c r="R141" s="277">
        <f>IF(R$10=0,0,R$10/PPA!R$10*1000)</f>
        <v>2.9446867731778581</v>
      </c>
      <c r="S141" s="277">
        <f>IF(S$10=0,0,S$10/PPA!S$10*1000)</f>
        <v>2.8403024255194835</v>
      </c>
      <c r="T141" s="277">
        <f>IF(T$10=0,0,T$10/PPA!T$10*1000)</f>
        <v>2.8526014971063982</v>
      </c>
      <c r="U141" s="277">
        <f>IF(U$10=0,0,U$10/PPA!U$10*1000)</f>
        <v>2.8120201485679712</v>
      </c>
      <c r="V141" s="277">
        <f>IF(V$10=0,0,V$10/PPA!V$10*1000)</f>
        <v>2.7327427385471879</v>
      </c>
      <c r="W141" s="277">
        <f>IF(W$10=0,0,W$10/PPA!W$10*1000)</f>
        <v>2.6534248692360554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8.7823804241816692</v>
      </c>
      <c r="C142" s="278">
        <f>IF(C$16=0,0,C$16/PPA!C$10*1000)</f>
        <v>9.084437895317226</v>
      </c>
      <c r="D142" s="278">
        <f>IF(D$16=0,0,D$16/PPA!D$10*1000)</f>
        <v>8.6522999493073165</v>
      </c>
      <c r="E142" s="278">
        <f>IF(E$16=0,0,E$16/PPA!E$10*1000)</f>
        <v>8.3594964960911842</v>
      </c>
      <c r="F142" s="278">
        <f>IF(F$16=0,0,F$16/PPA!F$10*1000)</f>
        <v>8.2743242478670815</v>
      </c>
      <c r="G142" s="278">
        <f>IF(G$16=0,0,G$16/PPA!G$10*1000)</f>
        <v>8.2997026287954991</v>
      </c>
      <c r="H142" s="278">
        <f>IF(H$16=0,0,H$16/PPA!H$10*1000)</f>
        <v>8.3648091760640817</v>
      </c>
      <c r="I142" s="278">
        <f>IF(I$16=0,0,I$16/PPA!I$10*1000)</f>
        <v>8.5714060836343275</v>
      </c>
      <c r="J142" s="278">
        <f>IF(J$16=0,0,J$16/PPA!J$10*1000)</f>
        <v>8.7402283943439159</v>
      </c>
      <c r="K142" s="278">
        <f>IF(K$16=0,0,K$16/PPA!K$10*1000)</f>
        <v>8.3527592011875171</v>
      </c>
      <c r="L142" s="278">
        <f>IF(L$16=0,0,L$16/PPA!L$10*1000)</f>
        <v>8.3057777807286097</v>
      </c>
      <c r="M142" s="278">
        <f>IF(M$16=0,0,M$16/PPA!M$10*1000)</f>
        <v>8.3119103767114169</v>
      </c>
      <c r="N142" s="278">
        <f>IF(N$16=0,0,N$16/PPA!N$10*1000)</f>
        <v>8.3401328390402103</v>
      </c>
      <c r="O142" s="278">
        <f>IF(O$16=0,0,O$16/PPA!O$10*1000)</f>
        <v>8.0185892228341586</v>
      </c>
      <c r="P142" s="278">
        <f>IF(P$16=0,0,P$16/PPA!P$10*1000)</f>
        <v>8.0688128639766514</v>
      </c>
      <c r="Q142" s="278">
        <f>IF(Q$16=0,0,Q$16/PPA!Q$10*1000)</f>
        <v>7.5051204683578794</v>
      </c>
      <c r="R142" s="278">
        <f>IF(R$16=0,0,R$16/PPA!R$10*1000)</f>
        <v>7.4306703247568029</v>
      </c>
      <c r="S142" s="278">
        <f>IF(S$16=0,0,S$16/PPA!S$10*1000)</f>
        <v>7.1575301915030591</v>
      </c>
      <c r="T142" s="278">
        <f>IF(T$16=0,0,T$16/PPA!T$10*1000)</f>
        <v>7.1581269998126622</v>
      </c>
      <c r="U142" s="278">
        <f>IF(U$16=0,0,U$16/PPA!U$10*1000)</f>
        <v>7.0088193096883664</v>
      </c>
      <c r="V142" s="278">
        <f>IF(V$16=0,0,V$16/PPA!V$10*1000)</f>
        <v>6.6300046875193459</v>
      </c>
      <c r="W142" s="278">
        <f>IF(W$16=0,0,W$16/PPA!W$10*1000)</f>
        <v>6.2919667387214817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252.22807646237126</v>
      </c>
      <c r="C143" s="278">
        <f>IF(C$17=0,0,C$17/PPA!C$10*1000)</f>
        <v>245.70581322827226</v>
      </c>
      <c r="D143" s="278">
        <f>IF(D$17=0,0,D$17/PPA!D$10*1000)</f>
        <v>235.28146047176844</v>
      </c>
      <c r="E143" s="278">
        <f>IF(E$17=0,0,E$17/PPA!E$10*1000)</f>
        <v>228.43302570963564</v>
      </c>
      <c r="F143" s="278">
        <f>IF(F$17=0,0,F$17/PPA!F$10*1000)</f>
        <v>217.97945243393963</v>
      </c>
      <c r="G143" s="278">
        <f>IF(G$17=0,0,G$17/PPA!G$10*1000)</f>
        <v>221.97902649884622</v>
      </c>
      <c r="H143" s="278">
        <f>IF(H$17=0,0,H$17/PPA!H$10*1000)</f>
        <v>230.88983234668348</v>
      </c>
      <c r="I143" s="278">
        <f>IF(I$17=0,0,I$17/PPA!I$10*1000)</f>
        <v>239.55731673483993</v>
      </c>
      <c r="J143" s="278">
        <f>IF(J$17=0,0,J$17/PPA!J$10*1000)</f>
        <v>235.865641603417</v>
      </c>
      <c r="K143" s="278">
        <f>IF(K$17=0,0,K$17/PPA!K$10*1000)</f>
        <v>251.44462640985986</v>
      </c>
      <c r="L143" s="278">
        <f>IF(L$17=0,0,L$17/PPA!L$10*1000)</f>
        <v>252.74402808765379</v>
      </c>
      <c r="M143" s="278">
        <f>IF(M$17=0,0,M$17/PPA!M$10*1000)</f>
        <v>245.23860635695488</v>
      </c>
      <c r="N143" s="278">
        <f>IF(N$17=0,0,N$17/PPA!N$10*1000)</f>
        <v>241.06246251574146</v>
      </c>
      <c r="O143" s="278">
        <f>IF(O$17=0,0,O$17/PPA!O$10*1000)</f>
        <v>244.53024868166364</v>
      </c>
      <c r="P143" s="278">
        <f>IF(P$17=0,0,P$17/PPA!P$10*1000)</f>
        <v>250.88414804731735</v>
      </c>
      <c r="Q143" s="278">
        <f>IF(Q$17=0,0,Q$17/PPA!Q$10*1000)</f>
        <v>252.12472996172468</v>
      </c>
      <c r="R143" s="278">
        <f>IF(R$17=0,0,R$17/PPA!R$10*1000)</f>
        <v>250.89439252881479</v>
      </c>
      <c r="S143" s="278">
        <f>IF(S$17=0,0,S$17/PPA!S$10*1000)</f>
        <v>233.14057274225271</v>
      </c>
      <c r="T143" s="278">
        <f>IF(T$17=0,0,T$17/PPA!T$10*1000)</f>
        <v>236.41341222883753</v>
      </c>
      <c r="U143" s="278">
        <f>IF(U$17=0,0,U$17/PPA!U$10*1000)</f>
        <v>242.93399806767675</v>
      </c>
      <c r="V143" s="278">
        <f>IF(V$17=0,0,V$17/PPA!V$10*1000)</f>
        <v>259.72811788020738</v>
      </c>
      <c r="W143" s="278">
        <f>IF(W$17=0,0,W$17/PPA!W$10*1000)</f>
        <v>263.1401046118873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19.51640094262585</v>
      </c>
      <c r="C144" s="279">
        <f>IF(C$30=0,0,C$30/PPA!C$10*1000)</f>
        <v>20.187639767371536</v>
      </c>
      <c r="D144" s="279">
        <f>IF(D$30=0,0,D$30/PPA!D$10*1000)</f>
        <v>19.227333220682851</v>
      </c>
      <c r="E144" s="279">
        <f>IF(E$30=0,0,E$30/PPA!E$10*1000)</f>
        <v>18.576658880202558</v>
      </c>
      <c r="F144" s="279">
        <f>IF(F$30=0,0,F$30/PPA!F$10*1000)</f>
        <v>18.387387217482338</v>
      </c>
      <c r="G144" s="279">
        <f>IF(G$30=0,0,G$30/PPA!G$10*1000)</f>
        <v>18.443783619545481</v>
      </c>
      <c r="H144" s="279">
        <f>IF(H$30=0,0,H$30/PPA!H$10*1000)</f>
        <v>18.588464835697888</v>
      </c>
      <c r="I144" s="279">
        <f>IF(I$30=0,0,I$30/PPA!I$10*1000)</f>
        <v>19.047569074742881</v>
      </c>
      <c r="J144" s="279">
        <f>IF(J$30=0,0,J$30/PPA!J$10*1000)</f>
        <v>19.422729765208622</v>
      </c>
      <c r="K144" s="279">
        <f>IF(K$30=0,0,K$30/PPA!K$10*1000)</f>
        <v>18.561687113749976</v>
      </c>
      <c r="L144" s="279">
        <f>IF(L$30=0,0,L$30/PPA!L$10*1000)</f>
        <v>18.457283957174617</v>
      </c>
      <c r="M144" s="279">
        <f>IF(M$30=0,0,M$30/PPA!M$10*1000)</f>
        <v>18.470911948247529</v>
      </c>
      <c r="N144" s="279">
        <f>IF(N$30=0,0,N$30/PPA!N$10*1000)</f>
        <v>18.533628531200399</v>
      </c>
      <c r="O144" s="279">
        <f>IF(O$30=0,0,O$30/PPA!O$10*1000)</f>
        <v>17.819087161853624</v>
      </c>
      <c r="P144" s="279">
        <f>IF(P$30=0,0,P$30/PPA!P$10*1000)</f>
        <v>17.930695253281378</v>
      </c>
      <c r="Q144" s="279">
        <f>IF(Q$30=0,0,Q$30/PPA!Q$10*1000)</f>
        <v>16.678045485239668</v>
      </c>
      <c r="R144" s="279">
        <f>IF(R$30=0,0,R$30/PPA!R$10*1000)</f>
        <v>16.512600721681721</v>
      </c>
      <c r="S144" s="279">
        <f>IF(S$30=0,0,S$30/PPA!S$10*1000)</f>
        <v>15.905622647784515</v>
      </c>
      <c r="T144" s="279">
        <f>IF(T$30=0,0,T$30/PPA!T$10*1000)</f>
        <v>15.906948888472522</v>
      </c>
      <c r="U144" s="279">
        <f>IF(U$30=0,0,U$30/PPA!U$10*1000)</f>
        <v>15.575154021529647</v>
      </c>
      <c r="V144" s="279">
        <f>IF(V$30=0,0,V$30/PPA!V$10*1000)</f>
        <v>14.733343750042938</v>
      </c>
      <c r="W144" s="279">
        <f>IF(W$30=0,0,W$30/PPA!W$10*1000)</f>
        <v>13.982148308269915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223.88801693042677</v>
      </c>
      <c r="C146" s="322">
        <f t="shared" si="38"/>
        <v>219.56243238286513</v>
      </c>
      <c r="D146" s="322">
        <f t="shared" si="38"/>
        <v>209.88555768876597</v>
      </c>
      <c r="E146" s="322">
        <f t="shared" si="38"/>
        <v>201.48346462876788</v>
      </c>
      <c r="F146" s="322">
        <f t="shared" si="38"/>
        <v>192.8688420494523</v>
      </c>
      <c r="G146" s="322">
        <f t="shared" si="38"/>
        <v>191.53683317930981</v>
      </c>
      <c r="H146" s="322">
        <f t="shared" si="38"/>
        <v>206.7785152466659</v>
      </c>
      <c r="I146" s="322">
        <f t="shared" si="38"/>
        <v>214.21966324855043</v>
      </c>
      <c r="J146" s="322">
        <f t="shared" si="38"/>
        <v>207.44902623807332</v>
      </c>
      <c r="K146" s="322">
        <f t="shared" si="38"/>
        <v>218.50132247544946</v>
      </c>
      <c r="L146" s="322">
        <f t="shared" si="38"/>
        <v>219.15022292533695</v>
      </c>
      <c r="M146" s="322">
        <f t="shared" si="38"/>
        <v>213.22100591727951</v>
      </c>
      <c r="N146" s="322">
        <f t="shared" si="38"/>
        <v>212.13878403480868</v>
      </c>
      <c r="O146" s="322">
        <f t="shared" si="38"/>
        <v>208.60067980246316</v>
      </c>
      <c r="P146" s="322">
        <f t="shared" si="38"/>
        <v>213.0904377811934</v>
      </c>
      <c r="Q146" s="322">
        <f t="shared" si="38"/>
        <v>221.63513998316157</v>
      </c>
      <c r="R146" s="322">
        <f t="shared" si="38"/>
        <v>220.2985115991473</v>
      </c>
      <c r="S146" s="322">
        <f t="shared" si="38"/>
        <v>214.29966102956661</v>
      </c>
      <c r="T146" s="322">
        <f t="shared" si="38"/>
        <v>217.10968894940441</v>
      </c>
      <c r="U146" s="322">
        <f t="shared" si="38"/>
        <v>222.2184182620156</v>
      </c>
      <c r="V146" s="322">
        <f t="shared" si="38"/>
        <v>245.96707646150151</v>
      </c>
      <c r="W146" s="322">
        <f t="shared" si="38"/>
        <v>247.4767095384889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1.1817082945082107</v>
      </c>
      <c r="C147" s="275">
        <f>IF(C$33=0,0,C$33/PPA!C$11*1000)</f>
        <v>1.1588773310268625</v>
      </c>
      <c r="D147" s="275">
        <f>IF(D$33=0,0,D$33/PPA!D$11*1000)</f>
        <v>1.1078016046538466</v>
      </c>
      <c r="E147" s="275">
        <f>IF(E$33=0,0,E$33/PPA!E$11*1000)</f>
        <v>1.0634543314216431</v>
      </c>
      <c r="F147" s="275">
        <f>IF(F$33=0,0,F$33/PPA!F$11*1000)</f>
        <v>1.0179853014324256</v>
      </c>
      <c r="G147" s="275">
        <f>IF(G$33=0,0,G$33/PPA!G$11*1000)</f>
        <v>1.0109547959512213</v>
      </c>
      <c r="H147" s="275">
        <f>IF(H$33=0,0,H$33/PPA!H$11*1000)</f>
        <v>1.0914022552132081</v>
      </c>
      <c r="I147" s="275">
        <f>IF(I$33=0,0,I$33/PPA!I$11*1000)</f>
        <v>1.1306775430783069</v>
      </c>
      <c r="J147" s="275">
        <f>IF(J$33=0,0,J$33/PPA!J$11*1000)</f>
        <v>1.0949412941085002</v>
      </c>
      <c r="K147" s="275">
        <f>IF(K$33=0,0,K$33/PPA!K$11*1000)</f>
        <v>1.1532766633530498</v>
      </c>
      <c r="L147" s="275">
        <f>IF(L$33=0,0,L$33/PPA!L$11*1000)</f>
        <v>1.1567016391711047</v>
      </c>
      <c r="M147" s="275">
        <f>IF(M$33=0,0,M$33/PPA!M$11*1000)</f>
        <v>1.1254065077280953</v>
      </c>
      <c r="N147" s="275">
        <f>IF(N$33=0,0,N$33/PPA!N$11*1000)</f>
        <v>1.1196944084717193</v>
      </c>
      <c r="O147" s="275">
        <f>IF(O$33=0,0,O$33/PPA!O$11*1000)</f>
        <v>1.1010198622610086</v>
      </c>
      <c r="P147" s="275">
        <f>IF(P$33=0,0,P$33/PPA!P$11*1000)</f>
        <v>1.1247173531608812</v>
      </c>
      <c r="Q147" s="275">
        <f>IF(Q$33=0,0,Q$33/PPA!Q$11*1000)</f>
        <v>1.169817334859762</v>
      </c>
      <c r="R147" s="275">
        <f>IF(R$33=0,0,R$33/PPA!R$11*1000)</f>
        <v>1.162762447020204</v>
      </c>
      <c r="S147" s="275">
        <f>IF(S$33=0,0,S$33/PPA!S$11*1000)</f>
        <v>1.1310997811357928</v>
      </c>
      <c r="T147" s="275">
        <f>IF(T$33=0,0,T$33/PPA!T$11*1000)</f>
        <v>1.1459314516566572</v>
      </c>
      <c r="U147" s="275">
        <f>IF(U$33=0,0,U$33/PPA!U$11*1000)</f>
        <v>1.1728959488453587</v>
      </c>
      <c r="V147" s="275">
        <f>IF(V$33=0,0,V$33/PPA!V$11*1000)</f>
        <v>1.2982442670025629</v>
      </c>
      <c r="W147" s="275">
        <f>IF(W$33=0,0,W$33/PPA!W$11*1000)</f>
        <v>1.3062122947389132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1.6769328681349982</v>
      </c>
      <c r="C148" s="276">
        <f>IF(C$34=0,0,C$34/PPA!C$11*1000)</f>
        <v>1.6445340153462102</v>
      </c>
      <c r="D148" s="276">
        <f>IF(D$34=0,0,D$34/PPA!D$11*1000)</f>
        <v>1.5720537215911199</v>
      </c>
      <c r="E148" s="276">
        <f>IF(E$34=0,0,E$34/PPA!E$11*1000)</f>
        <v>1.5091216084453856</v>
      </c>
      <c r="F148" s="276">
        <f>IF(F$34=0,0,F$34/PPA!F$11*1000)</f>
        <v>1.4445976381682128</v>
      </c>
      <c r="G148" s="276">
        <f>IF(G$34=0,0,G$34/PPA!G$11*1000)</f>
        <v>1.4346208225904391</v>
      </c>
      <c r="H148" s="276">
        <f>IF(H$34=0,0,H$34/PPA!H$11*1000)</f>
        <v>1.5487818124229769</v>
      </c>
      <c r="I148" s="276">
        <f>IF(I$34=0,0,I$34/PPA!I$11*1000)</f>
        <v>1.6045163972037799</v>
      </c>
      <c r="J148" s="276">
        <f>IF(J$34=0,0,J$34/PPA!J$11*1000)</f>
        <v>1.5538039745527548</v>
      </c>
      <c r="K148" s="276">
        <f>IF(K$34=0,0,K$34/PPA!K$11*1000)</f>
        <v>1.636586247060783</v>
      </c>
      <c r="L148" s="276">
        <f>IF(L$34=0,0,L$34/PPA!L$11*1000)</f>
        <v>1.6414465451128113</v>
      </c>
      <c r="M148" s="276">
        <f>IF(M$34=0,0,M$34/PPA!M$11*1000)</f>
        <v>1.5970364019554177</v>
      </c>
      <c r="N148" s="276">
        <f>IF(N$34=0,0,N$34/PPA!N$11*1000)</f>
        <v>1.5889305038809269</v>
      </c>
      <c r="O148" s="276">
        <f>IF(O$34=0,0,O$34/PPA!O$11*1000)</f>
        <v>1.562429919528779</v>
      </c>
      <c r="P148" s="276">
        <f>IF(P$34=0,0,P$34/PPA!P$11*1000)</f>
        <v>1.5960584398387465</v>
      </c>
      <c r="Q148" s="276">
        <f>IF(Q$34=0,0,Q$34/PPA!Q$11*1000)</f>
        <v>1.6600587028601852</v>
      </c>
      <c r="R148" s="276">
        <f>IF(R$34=0,0,R$34/PPA!R$11*1000)</f>
        <v>1.650047286883719</v>
      </c>
      <c r="S148" s="276">
        <f>IF(S$34=0,0,S$34/PPA!S$11*1000)</f>
        <v>1.6051155847359877</v>
      </c>
      <c r="T148" s="276">
        <f>IF(T$34=0,0,T$34/PPA!T$11*1000)</f>
        <v>1.6261628397153882</v>
      </c>
      <c r="U148" s="276">
        <f>IF(U$34=0,0,U$34/PPA!U$11*1000)</f>
        <v>1.6644274874449585</v>
      </c>
      <c r="V148" s="276">
        <f>IF(V$34=0,0,V$34/PPA!V$11*1000)</f>
        <v>1.842306170077662</v>
      </c>
      <c r="W148" s="276">
        <f>IF(W$34=0,0,W$34/PPA!W$11*1000)</f>
        <v>1.8536134001846123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5.9671934376945499</v>
      </c>
      <c r="C149" s="276">
        <f>IF(C$35=0,0,C$35/PPA!C$11*1000)</f>
        <v>5.8519054464912399</v>
      </c>
      <c r="D149" s="276">
        <f>IF(D$35=0,0,D$35/PPA!D$11*1000)</f>
        <v>5.5939917628393978</v>
      </c>
      <c r="E149" s="276">
        <f>IF(E$35=0,0,E$35/PPA!E$11*1000)</f>
        <v>5.3700542995579248</v>
      </c>
      <c r="F149" s="276">
        <f>IF(F$35=0,0,F$35/PPA!F$11*1000)</f>
        <v>5.1404523761129193</v>
      </c>
      <c r="G149" s="276">
        <f>IF(G$35=0,0,G$35/PPA!G$11*1000)</f>
        <v>5.1049509022161228</v>
      </c>
      <c r="H149" s="276">
        <f>IF(H$35=0,0,H$35/PPA!H$11*1000)</f>
        <v>5.5111810634312519</v>
      </c>
      <c r="I149" s="276">
        <f>IF(I$35=0,0,I$35/PPA!I$11*1000)</f>
        <v>5.7095068610086575</v>
      </c>
      <c r="J149" s="276">
        <f>IF(J$35=0,0,J$35/PPA!J$11*1000)</f>
        <v>5.5290519117360946</v>
      </c>
      <c r="K149" s="276">
        <f>IF(K$35=0,0,K$35/PPA!K$11*1000)</f>
        <v>5.8236241290585014</v>
      </c>
      <c r="L149" s="276">
        <f>IF(L$35=0,0,L$35/PPA!L$11*1000)</f>
        <v>5.8409190006615344</v>
      </c>
      <c r="M149" s="276">
        <f>IF(M$35=0,0,M$35/PPA!M$11*1000)</f>
        <v>5.6828900659012573</v>
      </c>
      <c r="N149" s="276">
        <f>IF(N$35=0,0,N$35/PPA!N$11*1000)</f>
        <v>5.6540460598495921</v>
      </c>
      <c r="O149" s="276">
        <f>IF(O$35=0,0,O$35/PPA!O$11*1000)</f>
        <v>5.5597464512927628</v>
      </c>
      <c r="P149" s="276">
        <f>IF(P$35=0,0,P$35/PPA!P$11*1000)</f>
        <v>5.6794100881181215</v>
      </c>
      <c r="Q149" s="276">
        <f>IF(Q$35=0,0,Q$35/PPA!Q$11*1000)</f>
        <v>5.9071484530635168</v>
      </c>
      <c r="R149" s="276">
        <f>IF(R$35=0,0,R$35/PPA!R$11*1000)</f>
        <v>5.8715238572004536</v>
      </c>
      <c r="S149" s="276">
        <f>IF(S$35=0,0,S$35/PPA!S$11*1000)</f>
        <v>5.7116390083224093</v>
      </c>
      <c r="T149" s="276">
        <f>IF(T$35=0,0,T$35/PPA!T$11*1000)</f>
        <v>5.7865335042089612</v>
      </c>
      <c r="U149" s="276">
        <f>IF(U$35=0,0,U$35/PPA!U$11*1000)</f>
        <v>5.922694324457856</v>
      </c>
      <c r="V149" s="276">
        <f>IF(V$35=0,0,V$35/PPA!V$11*1000)</f>
        <v>6.5556573534979474</v>
      </c>
      <c r="W149" s="276">
        <f>IF(W$35=0,0,W$35/PPA!W$11*1000)</f>
        <v>6.5958929709008887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4.7268331780328419</v>
      </c>
      <c r="C150" s="276">
        <f>IF(C$36=0,0,C$36/PPA!C$11*1000)</f>
        <v>4.6355093241074501</v>
      </c>
      <c r="D150" s="276">
        <f>IF(D$36=0,0,D$36/PPA!D$11*1000)</f>
        <v>4.4312064186153828</v>
      </c>
      <c r="E150" s="276">
        <f>IF(E$36=0,0,E$36/PPA!E$11*1000)</f>
        <v>4.2538173256865752</v>
      </c>
      <c r="F150" s="276">
        <f>IF(F$36=0,0,F$36/PPA!F$11*1000)</f>
        <v>4.0719412057297006</v>
      </c>
      <c r="G150" s="276">
        <f>IF(G$36=0,0,G$36/PPA!G$11*1000)</f>
        <v>4.0438191838048869</v>
      </c>
      <c r="H150" s="276">
        <f>IF(H$36=0,0,H$36/PPA!H$11*1000)</f>
        <v>4.3656090208528324</v>
      </c>
      <c r="I150" s="276">
        <f>IF(I$36=0,0,I$36/PPA!I$11*1000)</f>
        <v>4.5227101723132241</v>
      </c>
      <c r="J150" s="276">
        <f>IF(J$36=0,0,J$36/PPA!J$11*1000)</f>
        <v>4.3797651764340007</v>
      </c>
      <c r="K150" s="276">
        <f>IF(K$36=0,0,K$36/PPA!K$11*1000)</f>
        <v>4.6131066534121974</v>
      </c>
      <c r="L150" s="276">
        <f>IF(L$36=0,0,L$36/PPA!L$11*1000)</f>
        <v>4.626806556684417</v>
      </c>
      <c r="M150" s="276">
        <f>IF(M$36=0,0,M$36/PPA!M$11*1000)</f>
        <v>4.5016260309123792</v>
      </c>
      <c r="N150" s="276">
        <f>IF(N$36=0,0,N$36/PPA!N$11*1000)</f>
        <v>4.478777633886879</v>
      </c>
      <c r="O150" s="276">
        <f>IF(O$36=0,0,O$36/PPA!O$11*1000)</f>
        <v>4.4040794490440316</v>
      </c>
      <c r="P150" s="276">
        <f>IF(P$36=0,0,P$36/PPA!P$11*1000)</f>
        <v>4.4988694126435238</v>
      </c>
      <c r="Q150" s="276">
        <f>IF(Q$36=0,0,Q$36/PPA!Q$11*1000)</f>
        <v>4.6792693394390472</v>
      </c>
      <c r="R150" s="276">
        <f>IF(R$36=0,0,R$36/PPA!R$11*1000)</f>
        <v>4.6510497880808161</v>
      </c>
      <c r="S150" s="276">
        <f>IF(S$36=0,0,S$36/PPA!S$11*1000)</f>
        <v>4.5243991245431703</v>
      </c>
      <c r="T150" s="276">
        <f>IF(T$36=0,0,T$36/PPA!T$11*1000)</f>
        <v>4.5837258066266253</v>
      </c>
      <c r="U150" s="276">
        <f>IF(U$36=0,0,U$36/PPA!U$11*1000)</f>
        <v>4.6915837953814359</v>
      </c>
      <c r="V150" s="276">
        <f>IF(V$36=0,0,V$36/PPA!V$11*1000)</f>
        <v>5.1929770680102543</v>
      </c>
      <c r="W150" s="276">
        <f>IF(W$36=0,0,W$36/PPA!W$11*1000)</f>
        <v>5.2248491789556528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2.6182217664522982</v>
      </c>
      <c r="C151" s="277">
        <f>IF(C$37=0,0,C$37/PPA!C$11*1000)</f>
        <v>2.7555562285139885</v>
      </c>
      <c r="D151" s="277">
        <f>IF(D$37=0,0,D$37/PPA!D$11*1000)</f>
        <v>2.6173792721708198</v>
      </c>
      <c r="E151" s="277">
        <f>IF(E$37=0,0,E$37/PPA!E$11*1000)</f>
        <v>2.4982547646653255</v>
      </c>
      <c r="F151" s="277">
        <f>IF(F$37=0,0,F$37/PPA!F$11*1000)</f>
        <v>2.4979071681556344</v>
      </c>
      <c r="G151" s="277">
        <f>IF(G$37=0,0,G$37/PPA!G$11*1000)</f>
        <v>2.4365777034044549</v>
      </c>
      <c r="H151" s="277">
        <f>IF(H$37=0,0,H$37/PPA!H$11*1000)</f>
        <v>2.532974394607872</v>
      </c>
      <c r="I151" s="277">
        <f>IF(I$37=0,0,I$37/PPA!I$11*1000)</f>
        <v>2.5849311141256979</v>
      </c>
      <c r="J151" s="277">
        <f>IF(J$37=0,0,J$37/PPA!J$11*1000)</f>
        <v>2.6109571158897444</v>
      </c>
      <c r="K151" s="277">
        <f>IF(K$37=0,0,K$37/PPA!K$11*1000)</f>
        <v>2.4147573413181616</v>
      </c>
      <c r="L151" s="277">
        <f>IF(L$37=0,0,L$37/PPA!L$11*1000)</f>
        <v>2.3906222882993156</v>
      </c>
      <c r="M151" s="277">
        <f>IF(M$37=0,0,M$37/PPA!M$11*1000)</f>
        <v>2.4119701896984873</v>
      </c>
      <c r="N151" s="277">
        <f>IF(N$37=0,0,N$37/PPA!N$11*1000)</f>
        <v>2.4591052646842804</v>
      </c>
      <c r="O151" s="277">
        <f>IF(O$37=0,0,O$37/PPA!O$11*1000)</f>
        <v>2.2699619954928814</v>
      </c>
      <c r="P151" s="277">
        <f>IF(P$37=0,0,P$37/PPA!P$11*1000)</f>
        <v>2.266465689728808</v>
      </c>
      <c r="Q151" s="277">
        <f>IF(Q$37=0,0,Q$37/PPA!Q$11*1000)</f>
        <v>2.1594582907558126</v>
      </c>
      <c r="R151" s="277">
        <f>IF(R$37=0,0,R$37/PPA!R$11*1000)</f>
        <v>2.1333619016741969</v>
      </c>
      <c r="S151" s="277">
        <f>IF(S$37=0,0,S$37/PPA!S$11*1000)</f>
        <v>2.1677150331098871</v>
      </c>
      <c r="T151" s="277">
        <f>IF(T$37=0,0,T$37/PPA!T$11*1000)</f>
        <v>2.1696709080901222</v>
      </c>
      <c r="U151" s="277">
        <f>IF(U$37=0,0,U$37/PPA!U$11*1000)</f>
        <v>2.1126947001583298</v>
      </c>
      <c r="V151" s="277">
        <f>IF(V$37=0,0,V$37/PPA!V$11*1000)</f>
        <v>2.085143186115042</v>
      </c>
      <c r="W151" s="277">
        <f>IF(W$37=0,0,W$37/PPA!W$11*1000)</f>
        <v>1.9920728107757977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14.177104524196501</v>
      </c>
      <c r="C152" s="278">
        <f>IF(C$43=0,0,C$43/PPA!C$11*1000)</f>
        <v>14.51256135224223</v>
      </c>
      <c r="D152" s="278">
        <f>IF(D$43=0,0,D$43/PPA!D$11*1000)</f>
        <v>13.818594956666729</v>
      </c>
      <c r="E152" s="278">
        <f>IF(E$43=0,0,E$43/PPA!E$11*1000)</f>
        <v>13.2184029621482</v>
      </c>
      <c r="F152" s="278">
        <f>IF(F$43=0,0,F$43/PPA!F$11*1000)</f>
        <v>12.99801493734957</v>
      </c>
      <c r="G152" s="278">
        <f>IF(G$43=0,0,G$43/PPA!G$11*1000)</f>
        <v>12.764573388069001</v>
      </c>
      <c r="H152" s="278">
        <f>IF(H$43=0,0,H$43/PPA!H$11*1000)</f>
        <v>13.46759560155246</v>
      </c>
      <c r="I152" s="278">
        <f>IF(I$43=0,0,I$43/PPA!I$11*1000)</f>
        <v>13.828371415141385</v>
      </c>
      <c r="J152" s="278">
        <f>IF(J$43=0,0,J$43/PPA!J$11*1000)</f>
        <v>13.73438648480286</v>
      </c>
      <c r="K152" s="278">
        <f>IF(K$43=0,0,K$43/PPA!K$11*1000)</f>
        <v>13.395790292688305</v>
      </c>
      <c r="L152" s="278">
        <f>IF(L$43=0,0,L$43/PPA!L$11*1000)</f>
        <v>13.338311540676113</v>
      </c>
      <c r="M152" s="278">
        <f>IF(M$43=0,0,M$43/PPA!M$11*1000)</f>
        <v>13.25216428556198</v>
      </c>
      <c r="N152" s="278">
        <f>IF(N$43=0,0,N$43/PPA!N$11*1000)</f>
        <v>13.373567066944839</v>
      </c>
      <c r="O152" s="278">
        <f>IF(O$43=0,0,O$43/PPA!O$11*1000)</f>
        <v>12.677926869139469</v>
      </c>
      <c r="P152" s="278">
        <f>IF(P$43=0,0,P$43/PPA!P$11*1000)</f>
        <v>12.784708498113217</v>
      </c>
      <c r="Q152" s="278">
        <f>IF(Q$43=0,0,Q$43/PPA!Q$11*1000)</f>
        <v>12.652414414289288</v>
      </c>
      <c r="R152" s="278">
        <f>IF(R$43=0,0,R$43/PPA!R$11*1000)</f>
        <v>12.536391022898725</v>
      </c>
      <c r="S152" s="278">
        <f>IF(S$43=0,0,S$43/PPA!S$11*1000)</f>
        <v>12.474240256087485</v>
      </c>
      <c r="T152" s="278">
        <f>IF(T$43=0,0,T$43/PPA!T$11*1000)</f>
        <v>12.526465460764655</v>
      </c>
      <c r="U152" s="278">
        <f>IF(U$43=0,0,U$43/PPA!U$11*1000)</f>
        <v>12.441469532892533</v>
      </c>
      <c r="V152" s="278">
        <f>IF(V$43=0,0,V$43/PPA!V$11*1000)</f>
        <v>12.8177097471414</v>
      </c>
      <c r="W152" s="278">
        <f>IF(W$43=0,0,W$43/PPA!W$11*1000)</f>
        <v>12.442410291410827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171.39604821535451</v>
      </c>
      <c r="C153" s="278">
        <f>IF(C$56=0,0,C$56/PPA!C$11*1000)</f>
        <v>167.50792713080736</v>
      </c>
      <c r="D153" s="278">
        <f>IF(D$56=0,0,D$56/PPA!D$11*1000)</f>
        <v>160.17668190680851</v>
      </c>
      <c r="E153" s="278">
        <f>IF(E$56=0,0,E$56/PPA!E$11*1000)</f>
        <v>153.80887874112125</v>
      </c>
      <c r="F153" s="278">
        <f>IF(F$56=0,0,F$56/PPA!F$11*1000)</f>
        <v>146.90620706572304</v>
      </c>
      <c r="G153" s="278">
        <f>IF(G$56=0,0,G$56/PPA!G$11*1000)</f>
        <v>146.02739794996296</v>
      </c>
      <c r="H153" s="278">
        <f>IF(H$56=0,0,H$56/PPA!H$11*1000)</f>
        <v>157.94453528740243</v>
      </c>
      <c r="I153" s="278">
        <f>IF(I$56=0,0,I$56/PPA!I$11*1000)</f>
        <v>163.74645458475638</v>
      </c>
      <c r="J153" s="278">
        <f>IF(J$56=0,0,J$56/PPA!J$11*1000)</f>
        <v>158.24467986087868</v>
      </c>
      <c r="K153" s="278">
        <f>IF(K$56=0,0,K$56/PPA!K$11*1000)</f>
        <v>167.69310744950891</v>
      </c>
      <c r="L153" s="278">
        <f>IF(L$56=0,0,L$56/PPA!L$11*1000)</f>
        <v>168.28433294598844</v>
      </c>
      <c r="M153" s="278">
        <f>IF(M$56=0,0,M$56/PPA!M$11*1000)</f>
        <v>163.47015695143909</v>
      </c>
      <c r="N153" s="278">
        <f>IF(N$56=0,0,N$56/PPA!N$11*1000)</f>
        <v>162.46083537189625</v>
      </c>
      <c r="O153" s="278">
        <f>IF(O$56=0,0,O$56/PPA!O$11*1000)</f>
        <v>160.2006547342277</v>
      </c>
      <c r="P153" s="278">
        <f>IF(P$56=0,0,P$56/PPA!P$11*1000)</f>
        <v>163.80688128887414</v>
      </c>
      <c r="Q153" s="278">
        <f>IF(Q$56=0,0,Q$56/PPA!Q$11*1000)</f>
        <v>170.98484760796777</v>
      </c>
      <c r="R153" s="278">
        <f>IF(R$56=0,0,R$56/PPA!R$11*1000)</f>
        <v>169.99200223716173</v>
      </c>
      <c r="S153" s="278">
        <f>IF(S$56=0,0,S$56/PPA!S$11*1000)</f>
        <v>165.09313738090933</v>
      </c>
      <c r="T153" s="278">
        <f>IF(T$56=0,0,T$56/PPA!T$11*1000)</f>
        <v>167.35631961071198</v>
      </c>
      <c r="U153" s="278">
        <f>IF(U$56=0,0,U$56/PPA!U$11*1000)</f>
        <v>171.64564224619335</v>
      </c>
      <c r="V153" s="278">
        <f>IF(V$56=0,0,V$56/PPA!V$11*1000)</f>
        <v>190.85566731483627</v>
      </c>
      <c r="W153" s="278">
        <f>IF(W$56=0,0,W$56/PPA!W$11*1000)</f>
        <v>192.42634199339233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22.143974646052872</v>
      </c>
      <c r="C154" s="279">
        <f>IF(C$69=0,0,C$69/PPA!C$11*1000)</f>
        <v>21.495561554329779</v>
      </c>
      <c r="D154" s="279">
        <f>IF(D$69=0,0,D$69/PPA!D$11*1000)</f>
        <v>20.56784804542017</v>
      </c>
      <c r="E154" s="279">
        <f>IF(E$69=0,0,E$69/PPA!E$11*1000)</f>
        <v>19.761480595721558</v>
      </c>
      <c r="F154" s="279">
        <f>IF(F$69=0,0,F$69/PPA!F$11*1000)</f>
        <v>18.79173635678081</v>
      </c>
      <c r="G154" s="279">
        <f>IF(G$69=0,0,G$69/PPA!G$11*1000)</f>
        <v>18.713938433310719</v>
      </c>
      <c r="H154" s="279">
        <f>IF(H$69=0,0,H$69/PPA!H$11*1000)</f>
        <v>20.316435811182878</v>
      </c>
      <c r="I154" s="279">
        <f>IF(I$69=0,0,I$69/PPA!I$11*1000)</f>
        <v>21.092495160922983</v>
      </c>
      <c r="J154" s="279">
        <f>IF(J$69=0,0,J$69/PPA!J$11*1000)</f>
        <v>20.301440419670687</v>
      </c>
      <c r="K154" s="279">
        <f>IF(K$69=0,0,K$69/PPA!K$11*1000)</f>
        <v>21.771073699049545</v>
      </c>
      <c r="L154" s="279">
        <f>IF(L$69=0,0,L$69/PPA!L$11*1000)</f>
        <v>21.871082408743192</v>
      </c>
      <c r="M154" s="279">
        <f>IF(M$69=0,0,M$69/PPA!M$11*1000)</f>
        <v>21.179755484082829</v>
      </c>
      <c r="N154" s="279">
        <f>IF(N$69=0,0,N$69/PPA!N$11*1000)</f>
        <v>21.003827725194174</v>
      </c>
      <c r="O154" s="279">
        <f>IF(O$69=0,0,O$69/PPA!O$11*1000)</f>
        <v>20.824860521476516</v>
      </c>
      <c r="P154" s="279">
        <f>IF(P$69=0,0,P$69/PPA!P$11*1000)</f>
        <v>21.333327010715987</v>
      </c>
      <c r="Q154" s="279">
        <f>IF(Q$69=0,0,Q$69/PPA!Q$11*1000)</f>
        <v>22.422125839926196</v>
      </c>
      <c r="R154" s="279">
        <f>IF(R$69=0,0,R$69/PPA!R$11*1000)</f>
        <v>22.301373058227444</v>
      </c>
      <c r="S154" s="279">
        <f>IF(S$69=0,0,S$69/PPA!S$11*1000)</f>
        <v>21.592314860722563</v>
      </c>
      <c r="T154" s="279">
        <f>IF(T$69=0,0,T$69/PPA!T$11*1000)</f>
        <v>21.914879367630022</v>
      </c>
      <c r="U154" s="279">
        <f>IF(U$69=0,0,U$69/PPA!U$11*1000)</f>
        <v>22.567010226641759</v>
      </c>
      <c r="V154" s="279">
        <f>IF(V$69=0,0,V$69/PPA!V$11*1000)</f>
        <v>25.319371354820351</v>
      </c>
      <c r="W154" s="279">
        <f>IF(W$69=0,0,W$69/PPA!W$11*1000)</f>
        <v>25.635316598129879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179.73365960644728</v>
      </c>
      <c r="C156" s="322">
        <f t="shared" si="39"/>
        <v>177.54518586529949</v>
      </c>
      <c r="D156" s="322">
        <f t="shared" si="39"/>
        <v>178.44226372175063</v>
      </c>
      <c r="E156" s="322">
        <f t="shared" si="39"/>
        <v>177.51637173879743</v>
      </c>
      <c r="F156" s="322">
        <f t="shared" si="39"/>
        <v>176.39596082420965</v>
      </c>
      <c r="G156" s="322">
        <f t="shared" si="39"/>
        <v>176.18494549134675</v>
      </c>
      <c r="H156" s="322">
        <f t="shared" si="39"/>
        <v>174.26415811522259</v>
      </c>
      <c r="I156" s="322">
        <f t="shared" si="39"/>
        <v>175.71228497473902</v>
      </c>
      <c r="J156" s="322">
        <f t="shared" si="39"/>
        <v>168.15452625836957</v>
      </c>
      <c r="K156" s="322">
        <f t="shared" si="39"/>
        <v>174.49199082494863</v>
      </c>
      <c r="L156" s="322">
        <f t="shared" si="39"/>
        <v>187.82101448941239</v>
      </c>
      <c r="M156" s="322">
        <f t="shared" si="39"/>
        <v>190.11049195799808</v>
      </c>
      <c r="N156" s="322">
        <f t="shared" si="39"/>
        <v>197.24883028093728</v>
      </c>
      <c r="O156" s="322">
        <f t="shared" si="39"/>
        <v>196.14062144676365</v>
      </c>
      <c r="P156" s="322">
        <f t="shared" si="39"/>
        <v>199.11421380012382</v>
      </c>
      <c r="Q156" s="322">
        <f t="shared" si="39"/>
        <v>202.93338838991593</v>
      </c>
      <c r="R156" s="322">
        <f t="shared" si="39"/>
        <v>199.32277966166083</v>
      </c>
      <c r="S156" s="322">
        <f t="shared" si="39"/>
        <v>187.04483086855319</v>
      </c>
      <c r="T156" s="322">
        <f t="shared" si="39"/>
        <v>176.7203959896672</v>
      </c>
      <c r="U156" s="322">
        <f t="shared" si="39"/>
        <v>175.55806434573392</v>
      </c>
      <c r="V156" s="322">
        <f t="shared" si="39"/>
        <v>170.25519463947475</v>
      </c>
      <c r="W156" s="322">
        <f t="shared" si="39"/>
        <v>181.71484521616145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6.6551344537493211</v>
      </c>
      <c r="C157" s="332">
        <f>IF(C$84=0,0,C$84/PPA!C$12*1000)</f>
        <v>6.5741001776557626</v>
      </c>
      <c r="D157" s="332">
        <f>IF(D$84=0,0,D$84/PPA!D$12*1000)</f>
        <v>6.6073169594387062</v>
      </c>
      <c r="E157" s="332">
        <f>IF(E$84=0,0,E$84/PPA!E$12*1000)</f>
        <v>6.5730332551526294</v>
      </c>
      <c r="F157" s="332">
        <f>IF(F$84=0,0,F$84/PPA!F$12*1000)</f>
        <v>6.5315469509381403</v>
      </c>
      <c r="G157" s="332">
        <f>IF(G$84=0,0,G$84/PPA!G$12*1000)</f>
        <v>6.5237335262569482</v>
      </c>
      <c r="H157" s="332">
        <f>IF(H$84=0,0,H$84/PPA!H$12*1000)</f>
        <v>6.4526110761091209</v>
      </c>
      <c r="I157" s="332">
        <f>IF(I$84=0,0,I$84/PPA!I$12*1000)</f>
        <v>6.5062319670279019</v>
      </c>
      <c r="J157" s="332">
        <f>IF(J$84=0,0,J$84/PPA!J$12*1000)</f>
        <v>6.2263851061971627</v>
      </c>
      <c r="K157" s="332">
        <f>IF(K$84=0,0,K$84/PPA!K$12*1000)</f>
        <v>6.4610472105513406</v>
      </c>
      <c r="L157" s="332">
        <f>IF(L$84=0,0,L$84/PPA!L$12*1000)</f>
        <v>6.9545910732785785</v>
      </c>
      <c r="M157" s="332">
        <f>IF(M$84=0,0,M$84/PPA!M$12*1000)</f>
        <v>7.0393652909486848</v>
      </c>
      <c r="N157" s="332">
        <f>IF(N$84=0,0,N$84/PPA!N$12*1000)</f>
        <v>7.3036819549481873</v>
      </c>
      <c r="O157" s="332">
        <f>IF(O$84=0,0,O$84/PPA!O$12*1000)</f>
        <v>7.2626474664139682</v>
      </c>
      <c r="P157" s="332">
        <f>IF(P$84=0,0,P$84/PPA!P$12*1000)</f>
        <v>7.3727529244877807</v>
      </c>
      <c r="Q157" s="332">
        <f>IF(Q$84=0,0,Q$84/PPA!Q$12*1000)</f>
        <v>7.5141683969887056</v>
      </c>
      <c r="R157" s="332">
        <f>IF(R$84=0,0,R$84/PPA!R$12*1000)</f>
        <v>7.3804756507383606</v>
      </c>
      <c r="S157" s="332">
        <f>IF(S$84=0,0,S$84/PPA!S$12*1000)</f>
        <v>6.9258507339961852</v>
      </c>
      <c r="T157" s="332">
        <f>IF(T$84=0,0,T$84/PPA!T$12*1000)</f>
        <v>6.5435600577334387</v>
      </c>
      <c r="U157" s="332">
        <f>IF(U$84=0,0,U$84/PPA!U$12*1000)</f>
        <v>6.5005215228976665</v>
      </c>
      <c r="V157" s="332">
        <f>IF(V$84=0,0,V$84/PPA!V$12*1000)</f>
        <v>6.3041681466673483</v>
      </c>
      <c r="W157" s="332">
        <f>IF(W$84=0,0,W$84/PPA!W$12*1000)</f>
        <v>6.7284933150741137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2.9344954306955584</v>
      </c>
      <c r="C158" s="333">
        <f>IF(C$85=0,0,C$85/PPA!C$12*1000)</f>
        <v>2.8987644151046852</v>
      </c>
      <c r="D158" s="333">
        <f>IF(D$85=0,0,D$85/PPA!D$12*1000)</f>
        <v>2.9134109252603948</v>
      </c>
      <c r="E158" s="333">
        <f>IF(E$85=0,0,E$85/PPA!E$12*1000)</f>
        <v>2.8982939694311818</v>
      </c>
      <c r="F158" s="333">
        <f>IF(F$85=0,0,F$85/PPA!F$12*1000)</f>
        <v>2.8800011203535369</v>
      </c>
      <c r="G158" s="333">
        <f>IF(G$85=0,0,G$85/PPA!G$12*1000)</f>
        <v>2.8765558918334539</v>
      </c>
      <c r="H158" s="333">
        <f>IF(H$85=0,0,H$85/PPA!H$12*1000)</f>
        <v>2.8451953676503412</v>
      </c>
      <c r="I158" s="333">
        <f>IF(I$85=0,0,I$85/PPA!I$12*1000)</f>
        <v>2.8688388057333003</v>
      </c>
      <c r="J158" s="333">
        <f>IF(J$85=0,0,J$85/PPA!J$12*1000)</f>
        <v>2.7454439532161352</v>
      </c>
      <c r="K158" s="333">
        <f>IF(K$85=0,0,K$85/PPA!K$12*1000)</f>
        <v>2.8489151719826897</v>
      </c>
      <c r="L158" s="333">
        <f>IF(L$85=0,0,L$85/PPA!L$12*1000)</f>
        <v>3.0665369525922439</v>
      </c>
      <c r="M158" s="333">
        <f>IF(M$85=0,0,M$85/PPA!M$12*1000)</f>
        <v>3.1039170470324966</v>
      </c>
      <c r="N158" s="333">
        <f>IF(N$85=0,0,N$85/PPA!N$12*1000)</f>
        <v>3.2204640601925769</v>
      </c>
      <c r="O158" s="333">
        <f>IF(O$85=0,0,O$85/PPA!O$12*1000)</f>
        <v>3.2023704333933836</v>
      </c>
      <c r="P158" s="333">
        <f>IF(P$85=0,0,P$85/PPA!P$12*1000)</f>
        <v>3.2509200105443345</v>
      </c>
      <c r="Q158" s="333">
        <f>IF(Q$85=0,0,Q$85/PPA!Q$12*1000)</f>
        <v>3.313275333455926</v>
      </c>
      <c r="R158" s="333">
        <f>IF(R$85=0,0,R$85/PPA!R$12*1000)</f>
        <v>3.2543252467649291</v>
      </c>
      <c r="S158" s="333">
        <f>IF(S$85=0,0,S$85/PPA!S$12*1000)</f>
        <v>3.0538642718392182</v>
      </c>
      <c r="T158" s="333">
        <f>IF(T$85=0,0,T$85/PPA!T$12*1000)</f>
        <v>2.8852981443647354</v>
      </c>
      <c r="U158" s="333">
        <f>IF(U$85=0,0,U$85/PPA!U$12*1000)</f>
        <v>2.8663208592779923</v>
      </c>
      <c r="V158" s="333">
        <f>IF(V$85=0,0,V$85/PPA!V$12*1000)</f>
        <v>2.7797413785246152</v>
      </c>
      <c r="W158" s="333">
        <f>IF(W$85=0,0,W$85/PPA!W$12*1000)</f>
        <v>2.9668420714516057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22.761824479814848</v>
      </c>
      <c r="C159" s="333">
        <f>IF(C$86=0,0,C$86/PPA!C$12*1000)</f>
        <v>22.48467185696267</v>
      </c>
      <c r="D159" s="333">
        <f>IF(D$86=0,0,D$86/PPA!D$12*1000)</f>
        <v>22.598279562709578</v>
      </c>
      <c r="E159" s="333">
        <f>IF(E$86=0,0,E$86/PPA!E$12*1000)</f>
        <v>22.481022779259039</v>
      </c>
      <c r="F159" s="333">
        <f>IF(F$86=0,0,F$86/PPA!F$12*1000)</f>
        <v>22.339131735372703</v>
      </c>
      <c r="G159" s="333">
        <f>IF(G$86=0,0,G$86/PPA!G$12*1000)</f>
        <v>22.31240833820987</v>
      </c>
      <c r="H159" s="333">
        <f>IF(H$86=0,0,H$86/PPA!H$12*1000)</f>
        <v>22.069156043595864</v>
      </c>
      <c r="I159" s="333">
        <f>IF(I$86=0,0,I$86/PPA!I$12*1000)</f>
        <v>22.252549679896784</v>
      </c>
      <c r="J159" s="333">
        <f>IF(J$86=0,0,J$86/PPA!J$12*1000)</f>
        <v>21.295420237700796</v>
      </c>
      <c r="K159" s="333">
        <f>IF(K$86=0,0,K$86/PPA!K$12*1000)</f>
        <v>22.098009226472389</v>
      </c>
      <c r="L159" s="333">
        <f>IF(L$86=0,0,L$86/PPA!L$12*1000)</f>
        <v>23.786023023122031</v>
      </c>
      <c r="M159" s="333">
        <f>IF(M$86=0,0,M$86/PPA!M$12*1000)</f>
        <v>24.075966956851808</v>
      </c>
      <c r="N159" s="333">
        <f>IF(N$86=0,0,N$86/PPA!N$12*1000)</f>
        <v>24.979980174745158</v>
      </c>
      <c r="O159" s="333">
        <f>IF(O$86=0,0,O$86/PPA!O$12*1000)</f>
        <v>24.83963442634203</v>
      </c>
      <c r="P159" s="333">
        <f>IF(P$86=0,0,P$86/PPA!P$12*1000)</f>
        <v>25.216216015844541</v>
      </c>
      <c r="Q159" s="333">
        <f>IF(Q$86=0,0,Q$86/PPA!Q$12*1000)</f>
        <v>25.699883804401779</v>
      </c>
      <c r="R159" s="333">
        <f>IF(R$86=0,0,R$86/PPA!R$12*1000)</f>
        <v>25.242629207139618</v>
      </c>
      <c r="S159" s="333">
        <f>IF(S$86=0,0,S$86/PPA!S$12*1000)</f>
        <v>23.687725601367063</v>
      </c>
      <c r="T159" s="333">
        <f>IF(T$86=0,0,T$86/PPA!T$12*1000)</f>
        <v>22.380218843414198</v>
      </c>
      <c r="U159" s="333">
        <f>IF(U$86=0,0,U$86/PPA!U$12*1000)</f>
        <v>22.233018875839036</v>
      </c>
      <c r="V159" s="333">
        <f>IF(V$86=0,0,V$86/PPA!V$12*1000)</f>
        <v>21.561453016901989</v>
      </c>
      <c r="W159" s="333">
        <f>IF(W$86=0,0,W$86/PPA!W$12*1000)</f>
        <v>23.012725725630133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10.050619555739162</v>
      </c>
      <c r="C160" s="333">
        <f>IF(C$87=0,0,C$87/PPA!C$12*1000)</f>
        <v>9.9282411596825231</v>
      </c>
      <c r="D160" s="333">
        <f>IF(D$87=0,0,D$87/PPA!D$12*1000)</f>
        <v>9.9784053207353907</v>
      </c>
      <c r="E160" s="333">
        <f>IF(E$87=0,0,E$87/PPA!E$12*1000)</f>
        <v>9.9266298876264969</v>
      </c>
      <c r="F160" s="333">
        <f>IF(F$87=0,0,F$87/PPA!F$12*1000)</f>
        <v>9.8639770496814112</v>
      </c>
      <c r="G160" s="333">
        <f>IF(G$87=0,0,G$87/PPA!G$12*1000)</f>
        <v>9.8521771740449609</v>
      </c>
      <c r="H160" s="333">
        <f>IF(H$87=0,0,H$87/PPA!H$12*1000)</f>
        <v>9.7447676704089954</v>
      </c>
      <c r="I160" s="333">
        <f>IF(I$87=0,0,I$87/PPA!I$12*1000)</f>
        <v>9.8257462259302688</v>
      </c>
      <c r="J160" s="333">
        <f>IF(J$87=0,0,J$87/PPA!J$12*1000)</f>
        <v>9.4031200037818827</v>
      </c>
      <c r="K160" s="333">
        <f>IF(K$87=0,0,K$87/PPA!K$12*1000)</f>
        <v>9.7575079656485624</v>
      </c>
      <c r="L160" s="333">
        <f>IF(L$87=0,0,L$87/PPA!L$12*1000)</f>
        <v>10.502860540087816</v>
      </c>
      <c r="M160" s="333">
        <f>IF(M$87=0,0,M$87/PPA!M$12*1000)</f>
        <v>10.630887015865127</v>
      </c>
      <c r="N160" s="333">
        <f>IF(N$87=0,0,N$87/PPA!N$12*1000)</f>
        <v>11.030059451908777</v>
      </c>
      <c r="O160" s="333">
        <f>IF(O$87=0,0,O$87/PPA!O$12*1000)</f>
        <v>10.968088948414374</v>
      </c>
      <c r="P160" s="333">
        <f>IF(P$87=0,0,P$87/PPA!P$12*1000)</f>
        <v>11.134370798585993</v>
      </c>
      <c r="Q160" s="333">
        <f>IF(Q$87=0,0,Q$87/PPA!Q$12*1000)</f>
        <v>11.347937199577505</v>
      </c>
      <c r="R160" s="333">
        <f>IF(R$87=0,0,R$87/PPA!R$12*1000)</f>
        <v>11.146033700968667</v>
      </c>
      <c r="S160" s="333">
        <f>IF(S$87=0,0,S$87/PPA!S$12*1000)</f>
        <v>10.459456726380122</v>
      </c>
      <c r="T160" s="333">
        <f>IF(T$87=0,0,T$87/PPA!T$12*1000)</f>
        <v>9.8821193076509672</v>
      </c>
      <c r="U160" s="333">
        <f>IF(U$87=0,0,U$87/PPA!U$12*1000)</f>
        <v>9.8171222827408169</v>
      </c>
      <c r="V160" s="333">
        <f>IF(V$87=0,0,V$87/PPA!V$12*1000)</f>
        <v>9.5205883664554616</v>
      </c>
      <c r="W160" s="333">
        <f>IF(W$87=0,0,W$87/PPA!W$12*1000)</f>
        <v>10.161406499465345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34.872029804857476</v>
      </c>
      <c r="C161" s="334">
        <f>IF(C$88=0,0,C$88/PPA!C$12*1000)</f>
        <v>34.386649337172436</v>
      </c>
      <c r="D161" s="334">
        <f>IF(D$88=0,0,D$88/PPA!D$12*1000)</f>
        <v>34.566022504931723</v>
      </c>
      <c r="E161" s="334">
        <f>IF(E$88=0,0,E$88/PPA!E$12*1000)</f>
        <v>34.393047695319751</v>
      </c>
      <c r="F161" s="334">
        <f>IF(F$88=0,0,F$88/PPA!F$12*1000)</f>
        <v>34.141868056574971</v>
      </c>
      <c r="G161" s="334">
        <f>IF(G$88=0,0,G$88/PPA!G$12*1000)</f>
        <v>34.117937501512344</v>
      </c>
      <c r="H161" s="334">
        <f>IF(H$88=0,0,H$88/PPA!H$12*1000)</f>
        <v>33.766366918324039</v>
      </c>
      <c r="I161" s="334">
        <f>IF(I$88=0,0,I$88/PPA!I$12*1000)</f>
        <v>34.049629485952366</v>
      </c>
      <c r="J161" s="334">
        <f>IF(J$88=0,0,J$88/PPA!J$12*1000)</f>
        <v>32.570320519873924</v>
      </c>
      <c r="K161" s="334">
        <f>IF(K$88=0,0,K$88/PPA!K$12*1000)</f>
        <v>33.855507928142607</v>
      </c>
      <c r="L161" s="334">
        <f>IF(L$88=0,0,L$88/PPA!L$12*1000)</f>
        <v>36.438716812099585</v>
      </c>
      <c r="M161" s="334">
        <f>IF(M$88=0,0,M$88/PPA!M$12*1000)</f>
        <v>36.864171194436985</v>
      </c>
      <c r="N161" s="334">
        <f>IF(N$88=0,0,N$88/PPA!N$12*1000)</f>
        <v>38.239191599239227</v>
      </c>
      <c r="O161" s="334">
        <f>IF(O$88=0,0,O$88/PPA!O$12*1000)</f>
        <v>38.056020462267284</v>
      </c>
      <c r="P161" s="334">
        <f>IF(P$88=0,0,P$88/PPA!P$12*1000)</f>
        <v>38.641325786754287</v>
      </c>
      <c r="Q161" s="334">
        <f>IF(Q$88=0,0,Q$88/PPA!Q$12*1000)</f>
        <v>39.491189413455444</v>
      </c>
      <c r="R161" s="334">
        <f>IF(R$88=0,0,R$88/PPA!R$12*1000)</f>
        <v>38.783949168114276</v>
      </c>
      <c r="S161" s="334">
        <f>IF(S$88=0,0,S$88/PPA!S$12*1000)</f>
        <v>36.431805352493569</v>
      </c>
      <c r="T161" s="334">
        <f>IF(T$88=0,0,T$88/PPA!T$12*1000)</f>
        <v>34.52964444562533</v>
      </c>
      <c r="U161" s="334">
        <f>IF(U$88=0,0,U$88/PPA!U$12*1000)</f>
        <v>34.475172848147224</v>
      </c>
      <c r="V161" s="334">
        <f>IF(V$88=0,0,V$88/PPA!V$12*1000)</f>
        <v>34.108074915569659</v>
      </c>
      <c r="W161" s="334">
        <f>IF(W$88=0,0,W$88/PPA!W$12*1000)</f>
        <v>37.021641162977218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102.45955588159092</v>
      </c>
      <c r="C162" s="335">
        <f>IF(C$94=0,0,C$94/PPA!C$12*1000)</f>
        <v>101.27275891872141</v>
      </c>
      <c r="D162" s="335">
        <f>IF(D$94=0,0,D$94/PPA!D$12*1000)</f>
        <v>101.77882844867486</v>
      </c>
      <c r="E162" s="335">
        <f>IF(E$94=0,0,E$94/PPA!E$12*1000)</f>
        <v>101.24434415200834</v>
      </c>
      <c r="F162" s="335">
        <f>IF(F$94=0,0,F$94/PPA!F$12*1000)</f>
        <v>100.6394359112889</v>
      </c>
      <c r="G162" s="335">
        <f>IF(G$94=0,0,G$94/PPA!G$12*1000)</f>
        <v>100.5021330594892</v>
      </c>
      <c r="H162" s="335">
        <f>IF(H$94=0,0,H$94/PPA!H$12*1000)</f>
        <v>99.386061039134233</v>
      </c>
      <c r="I162" s="335">
        <f>IF(I$94=0,0,I$94/PPA!I$12*1000)</f>
        <v>100.2092888101984</v>
      </c>
      <c r="J162" s="335">
        <f>IF(J$94=0,0,J$94/PPA!J$12*1000)</f>
        <v>95.913836437599656</v>
      </c>
      <c r="K162" s="335">
        <f>IF(K$94=0,0,K$94/PPA!K$12*1000)</f>
        <v>99.471003322151049</v>
      </c>
      <c r="L162" s="335">
        <f>IF(L$94=0,0,L$94/PPA!L$12*1000)</f>
        <v>107.07228608823213</v>
      </c>
      <c r="M162" s="335">
        <f>IF(M$94=0,0,M$94/PPA!M$12*1000)</f>
        <v>108.39618445286295</v>
      </c>
      <c r="N162" s="335">
        <f>IF(N$94=0,0,N$94/PPA!N$12*1000)</f>
        <v>112.47545303990336</v>
      </c>
      <c r="O162" s="335">
        <f>IF(O$94=0,0,O$94/PPA!O$12*1000)</f>
        <v>111.81185970993261</v>
      </c>
      <c r="P162" s="335">
        <f>IF(P$94=0,0,P$94/PPA!P$12*1000)</f>
        <v>113.49862826390687</v>
      </c>
      <c r="Q162" s="335">
        <f>IF(Q$94=0,0,Q$94/PPA!Q$12*1000)</f>
        <v>115.5669342420366</v>
      </c>
      <c r="R162" s="335">
        <f>IF(R$94=0,0,R$94/PPA!R$12*1000)</f>
        <v>113.51536668793497</v>
      </c>
      <c r="S162" s="335">
        <f>IF(S$94=0,0,S$94/PPA!S$12*1000)</f>
        <v>106.48612818247703</v>
      </c>
      <c r="T162" s="335">
        <f>IF(T$94=0,0,T$94/PPA!T$12*1000)</f>
        <v>100.49955519087852</v>
      </c>
      <c r="U162" s="335">
        <f>IF(U$94=0,0,U$94/PPA!U$12*1000)</f>
        <v>99.665907956831191</v>
      </c>
      <c r="V162" s="335">
        <f>IF(V$94=0,0,V$94/PPA!V$12*1000)</f>
        <v>95.981168815355687</v>
      </c>
      <c r="W162" s="335">
        <f>IF(W$94=0,0,W$94/PPA!W$12*1000)</f>
        <v>101.82373644156301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SE: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2195.5903126217531</v>
      </c>
      <c r="C5" s="225">
        <v>2060.775833738724</v>
      </c>
      <c r="D5" s="225">
        <v>2034.9610277308559</v>
      </c>
      <c r="E5" s="225">
        <v>2052.1576930630522</v>
      </c>
      <c r="F5" s="225">
        <v>2029.4674458343061</v>
      </c>
      <c r="G5" s="225">
        <v>2061.399620110144</v>
      </c>
      <c r="H5" s="225">
        <v>2221.0285887993759</v>
      </c>
      <c r="I5" s="225">
        <v>2333.717689493154</v>
      </c>
      <c r="J5" s="225">
        <v>2243.1162477299349</v>
      </c>
      <c r="K5" s="225">
        <v>2210.2070066642768</v>
      </c>
      <c r="L5" s="225">
        <v>2296.0864012589368</v>
      </c>
      <c r="M5" s="225">
        <v>2233.4238792065671</v>
      </c>
      <c r="N5" s="225">
        <v>2235.6684971628329</v>
      </c>
      <c r="O5" s="225">
        <v>2171.1551153979208</v>
      </c>
      <c r="P5" s="225">
        <v>2243.7296305020732</v>
      </c>
      <c r="Q5" s="225">
        <v>2289.2029883879432</v>
      </c>
      <c r="R5" s="225">
        <v>2272.4446017604919</v>
      </c>
      <c r="S5" s="225">
        <v>2262.6442514308869</v>
      </c>
      <c r="T5" s="225">
        <v>2269.480330224907</v>
      </c>
      <c r="U5" s="225">
        <v>2338.5623540763781</v>
      </c>
      <c r="V5" s="225">
        <v>2495.7771451348021</v>
      </c>
      <c r="W5" s="225">
        <v>2461.5191884214291</v>
      </c>
      <c r="DA5" s="89" t="s">
        <v>1943</v>
      </c>
    </row>
    <row r="6" spans="1:105" ht="12" customHeight="1" x14ac:dyDescent="0.25">
      <c r="A6" s="55" t="s">
        <v>92</v>
      </c>
      <c r="B6" s="261">
        <v>8.4713894587604539</v>
      </c>
      <c r="C6" s="261">
        <v>7.9361707291243189</v>
      </c>
      <c r="D6" s="261">
        <v>7.8390879839554657</v>
      </c>
      <c r="E6" s="261">
        <v>7.8989088352418637</v>
      </c>
      <c r="F6" s="261">
        <v>7.8078765801538346</v>
      </c>
      <c r="G6" s="261">
        <v>7.9381186646656268</v>
      </c>
      <c r="H6" s="261">
        <v>8.5514599523691448</v>
      </c>
      <c r="I6" s="261">
        <v>9.0021488658204198</v>
      </c>
      <c r="J6" s="261">
        <v>8.6439698753916847</v>
      </c>
      <c r="K6" s="261">
        <v>8.5422556284411026</v>
      </c>
      <c r="L6" s="261">
        <v>8.8769222626269304</v>
      </c>
      <c r="M6" s="261">
        <v>8.628847571724334</v>
      </c>
      <c r="N6" s="261">
        <v>8.6070328361652759</v>
      </c>
      <c r="O6" s="261">
        <v>8.3959418104629968</v>
      </c>
      <c r="P6" s="261">
        <v>8.681319450342027</v>
      </c>
      <c r="Q6" s="261">
        <v>8.8145627884722639</v>
      </c>
      <c r="R6" s="261">
        <v>8.8068344353068007</v>
      </c>
      <c r="S6" s="261">
        <v>8.70252170238515</v>
      </c>
      <c r="T6" s="261">
        <v>8.759419280100408</v>
      </c>
      <c r="U6" s="261">
        <v>9.0636148621382677</v>
      </c>
      <c r="V6" s="261">
        <v>9.6082827348796993</v>
      </c>
      <c r="W6" s="261">
        <v>9.4633097313269339</v>
      </c>
      <c r="DA6" s="67" t="s">
        <v>1944</v>
      </c>
    </row>
    <row r="7" spans="1:105" ht="12" customHeight="1" x14ac:dyDescent="0.25">
      <c r="A7" s="202" t="s">
        <v>93</v>
      </c>
      <c r="B7" s="226">
        <v>3.082167136925789</v>
      </c>
      <c r="C7" s="226">
        <v>2.8874371475206</v>
      </c>
      <c r="D7" s="226">
        <v>2.852115285837975</v>
      </c>
      <c r="E7" s="226">
        <v>2.8738800580557351</v>
      </c>
      <c r="F7" s="226">
        <v>2.8407595615423311</v>
      </c>
      <c r="G7" s="226">
        <v>2.888145869854696</v>
      </c>
      <c r="H7" s="226">
        <v>3.1176015694698109</v>
      </c>
      <c r="I7" s="226">
        <v>3.275274679675193</v>
      </c>
      <c r="J7" s="226">
        <v>3.144957508116629</v>
      </c>
      <c r="K7" s="226">
        <v>3.107950555380671</v>
      </c>
      <c r="L7" s="226">
        <v>3.2297131666659329</v>
      </c>
      <c r="M7" s="226">
        <v>3.1394555219755098</v>
      </c>
      <c r="N7" s="226">
        <v>3.1466181419334731</v>
      </c>
      <c r="O7" s="226">
        <v>3.0547168274726828</v>
      </c>
      <c r="P7" s="226">
        <v>3.1585464988070582</v>
      </c>
      <c r="Q7" s="226">
        <v>3.2389446506790689</v>
      </c>
      <c r="R7" s="226">
        <v>3.206854878047761</v>
      </c>
      <c r="S7" s="226">
        <v>3.2048664847032402</v>
      </c>
      <c r="T7" s="226">
        <v>3.2025623851303542</v>
      </c>
      <c r="U7" s="226">
        <v>3.297638009187021</v>
      </c>
      <c r="V7" s="226">
        <v>3.5597506928738731</v>
      </c>
      <c r="W7" s="226">
        <v>3.4882318117992179</v>
      </c>
      <c r="DA7" s="174" t="s">
        <v>1945</v>
      </c>
    </row>
    <row r="8" spans="1:105" ht="12" customHeight="1" x14ac:dyDescent="0.25">
      <c r="A8" s="202" t="s">
        <v>94</v>
      </c>
      <c r="B8" s="226">
        <v>96.871728173413018</v>
      </c>
      <c r="C8" s="226">
        <v>90.751414198588705</v>
      </c>
      <c r="D8" s="226">
        <v>89.641257081375713</v>
      </c>
      <c r="E8" s="226">
        <v>90.325318329312509</v>
      </c>
      <c r="F8" s="226">
        <v>89.284349558743102</v>
      </c>
      <c r="G8" s="226">
        <v>90.773689161058002</v>
      </c>
      <c r="H8" s="226">
        <v>97.507778272308983</v>
      </c>
      <c r="I8" s="226">
        <v>102.941049063037</v>
      </c>
      <c r="J8" s="226">
        <v>98.845213549022361</v>
      </c>
      <c r="K8" s="226">
        <v>97.682094449147826</v>
      </c>
      <c r="L8" s="226">
        <v>101.50906231237531</v>
      </c>
      <c r="M8" s="226">
        <v>98.672287525806141</v>
      </c>
      <c r="N8" s="226">
        <v>98.145375705195264</v>
      </c>
      <c r="O8" s="226">
        <v>96.008971938113703</v>
      </c>
      <c r="P8" s="226">
        <v>99.27231206569374</v>
      </c>
      <c r="Q8" s="226">
        <v>100.5160542037126</v>
      </c>
      <c r="R8" s="226">
        <v>100.1810228761917</v>
      </c>
      <c r="S8" s="226">
        <v>98.778587577097596</v>
      </c>
      <c r="T8" s="226">
        <v>99.231858365938407</v>
      </c>
      <c r="U8" s="226">
        <v>102.6636563331186</v>
      </c>
      <c r="V8" s="226">
        <v>108.6480290049481</v>
      </c>
      <c r="W8" s="226">
        <v>106.8464872939074</v>
      </c>
      <c r="DA8" s="174" t="s">
        <v>1946</v>
      </c>
    </row>
    <row r="9" spans="1:105" ht="12" customHeight="1" x14ac:dyDescent="0.25">
      <c r="A9" s="202" t="s">
        <v>95</v>
      </c>
      <c r="B9" s="226">
        <v>34.00331251561574</v>
      </c>
      <c r="C9" s="226">
        <v>31.85499790717709</v>
      </c>
      <c r="D9" s="226">
        <v>31.465317449216709</v>
      </c>
      <c r="E9" s="226">
        <v>31.705432380910491</v>
      </c>
      <c r="F9" s="226">
        <v>31.340037986776181</v>
      </c>
      <c r="G9" s="226">
        <v>31.86281672619063</v>
      </c>
      <c r="H9" s="226">
        <v>34.394234886168853</v>
      </c>
      <c r="I9" s="226">
        <v>36.133727847919879</v>
      </c>
      <c r="J9" s="226">
        <v>34.696033098154693</v>
      </c>
      <c r="K9" s="226">
        <v>34.287762253898499</v>
      </c>
      <c r="L9" s="226">
        <v>35.631080750370387</v>
      </c>
      <c r="M9" s="226">
        <v>34.635333679238798</v>
      </c>
      <c r="N9" s="226">
        <v>34.714353665515148</v>
      </c>
      <c r="O9" s="226">
        <v>33.700473179032812</v>
      </c>
      <c r="P9" s="226">
        <v>34.845950567484188</v>
      </c>
      <c r="Q9" s="226">
        <v>35.732925011870968</v>
      </c>
      <c r="R9" s="226">
        <v>35.378901846071543</v>
      </c>
      <c r="S9" s="226">
        <v>35.356965345780011</v>
      </c>
      <c r="T9" s="226">
        <v>35.331545887858553</v>
      </c>
      <c r="U9" s="226">
        <v>36.380446227715083</v>
      </c>
      <c r="V9" s="226">
        <v>39.281367037388733</v>
      </c>
      <c r="W9" s="226">
        <v>38.483129289940663</v>
      </c>
      <c r="DA9" s="174" t="s">
        <v>1947</v>
      </c>
    </row>
    <row r="10" spans="1:105" ht="12" customHeight="1" x14ac:dyDescent="0.25">
      <c r="A10" s="56" t="s">
        <v>96</v>
      </c>
      <c r="B10" s="262">
        <v>33.678307584943113</v>
      </c>
      <c r="C10" s="262">
        <v>33.237286436337527</v>
      </c>
      <c r="D10" s="262">
        <v>32.739597903128008</v>
      </c>
      <c r="E10" s="262">
        <v>32.731441660249118</v>
      </c>
      <c r="F10" s="262">
        <v>33.458567646696807</v>
      </c>
      <c r="G10" s="262">
        <v>33.634171178436347</v>
      </c>
      <c r="H10" s="262">
        <v>35.330912477334707</v>
      </c>
      <c r="I10" s="262">
        <v>36.760120067610792</v>
      </c>
      <c r="J10" s="262">
        <v>36.396364215435831</v>
      </c>
      <c r="K10" s="262">
        <v>32.667323606260808</v>
      </c>
      <c r="L10" s="262">
        <v>33.634659671139083</v>
      </c>
      <c r="M10" s="262">
        <v>33.600910302589291</v>
      </c>
      <c r="N10" s="262">
        <v>34.293592678422648</v>
      </c>
      <c r="O10" s="262">
        <v>31.751260689047388</v>
      </c>
      <c r="P10" s="262">
        <v>32.27520447019927</v>
      </c>
      <c r="Q10" s="262">
        <v>30.896159802395889</v>
      </c>
      <c r="R10" s="262">
        <v>30.43516611154709</v>
      </c>
      <c r="S10" s="262">
        <v>31.400622764677319</v>
      </c>
      <c r="T10" s="262">
        <v>30.997698473011582</v>
      </c>
      <c r="U10" s="262">
        <v>30.62509606079572</v>
      </c>
      <c r="V10" s="262">
        <v>29.820690000894938</v>
      </c>
      <c r="W10" s="262">
        <v>27.745420521255209</v>
      </c>
      <c r="DA10" s="68" t="s">
        <v>1948</v>
      </c>
    </row>
    <row r="11" spans="1:105" ht="12" customHeight="1" x14ac:dyDescent="0.25">
      <c r="A11" s="37" t="s">
        <v>160</v>
      </c>
      <c r="B11" s="228">
        <v>0.34956043962902877</v>
      </c>
      <c r="C11" s="228">
        <v>0.1070692448360676</v>
      </c>
      <c r="D11" s="228">
        <v>9.7847562545276476E-2</v>
      </c>
      <c r="E11" s="228">
        <v>0.25883262784370492</v>
      </c>
      <c r="F11" s="228">
        <v>0.21381558535879189</v>
      </c>
      <c r="G11" s="228">
        <v>0.1294451148749369</v>
      </c>
      <c r="H11" s="228">
        <v>0.16021036785725121</v>
      </c>
      <c r="I11" s="228">
        <v>0.1213393179985016</v>
      </c>
      <c r="J11" s="228">
        <v>0.10043302176860371</v>
      </c>
      <c r="K11" s="228">
        <v>0.19444494237431301</v>
      </c>
      <c r="L11" s="228">
        <v>0.18444108529820061</v>
      </c>
      <c r="M11" s="228">
        <v>0.15932427728222839</v>
      </c>
      <c r="N11" s="228">
        <v>0.1248162786218236</v>
      </c>
      <c r="O11" s="228">
        <v>0.1705307913186565</v>
      </c>
      <c r="P11" s="228">
        <v>0.16779511008168799</v>
      </c>
      <c r="Q11" s="228">
        <v>0.28306176039435388</v>
      </c>
      <c r="R11" s="228">
        <v>0.43825643386625979</v>
      </c>
      <c r="S11" s="228">
        <v>0.37868157440536532</v>
      </c>
      <c r="T11" s="228">
        <v>0.43673544040139162</v>
      </c>
      <c r="U11" s="228">
        <v>0.57883426038131591</v>
      </c>
      <c r="V11" s="228">
        <v>2.0134692116924029</v>
      </c>
      <c r="W11" s="228">
        <v>2.9476812269396762</v>
      </c>
      <c r="DA11" s="69" t="s">
        <v>1949</v>
      </c>
    </row>
    <row r="12" spans="1:105" ht="12" customHeight="1" x14ac:dyDescent="0.25">
      <c r="A12" s="37" t="s">
        <v>162</v>
      </c>
      <c r="B12" s="228">
        <v>0.45162582395505801</v>
      </c>
      <c r="C12" s="228">
        <v>0.63895028772651641</v>
      </c>
      <c r="D12" s="228">
        <v>0.40612829619222568</v>
      </c>
      <c r="E12" s="228">
        <v>0.66198041969238086</v>
      </c>
      <c r="F12" s="228">
        <v>0.39562314431678619</v>
      </c>
      <c r="G12" s="228">
        <v>0.34610529892995268</v>
      </c>
      <c r="H12" s="228">
        <v>0.3537947766750848</v>
      </c>
      <c r="I12" s="228">
        <v>0.25369172784828597</v>
      </c>
      <c r="J12" s="228">
        <v>0.23763545283339119</v>
      </c>
      <c r="K12" s="228">
        <v>0.25371094990226439</v>
      </c>
      <c r="L12" s="228">
        <v>0.21693038572857681</v>
      </c>
      <c r="M12" s="228">
        <v>0.19306340702501509</v>
      </c>
      <c r="N12" s="228">
        <v>0.23551089729714639</v>
      </c>
      <c r="O12" s="228">
        <v>0.22439987987831619</v>
      </c>
      <c r="P12" s="228">
        <v>0.23364399507034961</v>
      </c>
      <c r="Q12" s="228">
        <v>0.39867225408072587</v>
      </c>
      <c r="R12" s="228">
        <v>0.18650415991558361</v>
      </c>
      <c r="S12" s="228">
        <v>0.55089535248230914</v>
      </c>
      <c r="T12" s="228">
        <v>0.94370583011800357</v>
      </c>
      <c r="U12" s="228">
        <v>1.2606368278741289</v>
      </c>
      <c r="V12" s="228">
        <v>1.2895870905694931</v>
      </c>
      <c r="W12" s="228">
        <v>1.210556700712867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32.877121321359027</v>
      </c>
      <c r="C15" s="228">
        <v>32.491266903774942</v>
      </c>
      <c r="D15" s="228">
        <v>32.235622044390503</v>
      </c>
      <c r="E15" s="228">
        <v>31.810628612713032</v>
      </c>
      <c r="F15" s="228">
        <v>32.849128917021233</v>
      </c>
      <c r="G15" s="228">
        <v>33.158620764631458</v>
      </c>
      <c r="H15" s="228">
        <v>34.816907332802373</v>
      </c>
      <c r="I15" s="228">
        <v>36.385089021764003</v>
      </c>
      <c r="J15" s="228">
        <v>36.058295740833827</v>
      </c>
      <c r="K15" s="228">
        <v>32.219167713984227</v>
      </c>
      <c r="L15" s="228">
        <v>33.233288200112298</v>
      </c>
      <c r="M15" s="228">
        <v>33.248522618282053</v>
      </c>
      <c r="N15" s="228">
        <v>33.93326550250368</v>
      </c>
      <c r="O15" s="228">
        <v>31.356330017850421</v>
      </c>
      <c r="P15" s="228">
        <v>31.87376536504723</v>
      </c>
      <c r="Q15" s="228">
        <v>30.21442578792081</v>
      </c>
      <c r="R15" s="228">
        <v>29.81040551776525</v>
      </c>
      <c r="S15" s="228">
        <v>30.471045837789639</v>
      </c>
      <c r="T15" s="228">
        <v>29.61725720249218</v>
      </c>
      <c r="U15" s="228">
        <v>28.785624972540269</v>
      </c>
      <c r="V15" s="228">
        <v>26.517633698633041</v>
      </c>
      <c r="W15" s="228">
        <v>23.58718259360267</v>
      </c>
      <c r="DA15" s="69" t="s">
        <v>1953</v>
      </c>
    </row>
    <row r="16" spans="1:105" ht="12" customHeight="1" x14ac:dyDescent="0.25">
      <c r="A16" s="57" t="s">
        <v>1855</v>
      </c>
      <c r="B16" s="263">
        <v>60.475573913264412</v>
      </c>
      <c r="C16" s="263">
        <v>59.747416598272643</v>
      </c>
      <c r="D16" s="263">
        <v>58.736605319649208</v>
      </c>
      <c r="E16" s="263">
        <v>58.929804683450648</v>
      </c>
      <c r="F16" s="263">
        <v>60.161157248321018</v>
      </c>
      <c r="G16" s="263">
        <v>60.355648544173008</v>
      </c>
      <c r="H16" s="263">
        <v>63.232476980218443</v>
      </c>
      <c r="I16" s="263">
        <v>65.836345558733967</v>
      </c>
      <c r="J16" s="263">
        <v>65.205035268122302</v>
      </c>
      <c r="K16" s="263">
        <v>58.479647465656157</v>
      </c>
      <c r="L16" s="263">
        <v>60.187652833547553</v>
      </c>
      <c r="M16" s="263">
        <v>60.140801083689347</v>
      </c>
      <c r="N16" s="263">
        <v>61.09604193684288</v>
      </c>
      <c r="O16" s="263">
        <v>56.817083912728293</v>
      </c>
      <c r="P16" s="263">
        <v>57.73655844486192</v>
      </c>
      <c r="Q16" s="263">
        <v>54.680328561707441</v>
      </c>
      <c r="R16" s="263">
        <v>54.381951684985019</v>
      </c>
      <c r="S16" s="263">
        <v>55.506266542774867</v>
      </c>
      <c r="T16" s="263">
        <v>55.173231913517107</v>
      </c>
      <c r="U16" s="263">
        <v>54.651124715740217</v>
      </c>
      <c r="V16" s="263">
        <v>51.811582177279107</v>
      </c>
      <c r="W16" s="263">
        <v>48.047707155612308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1825.4133568241905</v>
      </c>
      <c r="C17" s="296">
        <f t="shared" si="0"/>
        <v>1702.3751805861759</v>
      </c>
      <c r="D17" s="296">
        <f t="shared" si="0"/>
        <v>1681.9340644450022</v>
      </c>
      <c r="E17" s="296">
        <f t="shared" si="0"/>
        <v>1697.5131348899124</v>
      </c>
      <c r="F17" s="296">
        <f t="shared" si="0"/>
        <v>1671.6747871046784</v>
      </c>
      <c r="G17" s="296">
        <f t="shared" si="0"/>
        <v>1700.6174758931975</v>
      </c>
      <c r="H17" s="296">
        <f t="shared" si="0"/>
        <v>1838.9246941694644</v>
      </c>
      <c r="I17" s="296">
        <f t="shared" si="0"/>
        <v>1934.3322530857181</v>
      </c>
      <c r="J17" s="296">
        <f t="shared" si="0"/>
        <v>1852.1425093929238</v>
      </c>
      <c r="K17" s="296">
        <f t="shared" si="0"/>
        <v>1846.2546270586724</v>
      </c>
      <c r="L17" s="296">
        <f t="shared" si="0"/>
        <v>1920.0588696433808</v>
      </c>
      <c r="M17" s="296">
        <f t="shared" si="0"/>
        <v>1861.7513014660904</v>
      </c>
      <c r="N17" s="296">
        <f t="shared" si="0"/>
        <v>1860.0478259893976</v>
      </c>
      <c r="O17" s="296">
        <f t="shared" si="0"/>
        <v>1815.9140324407826</v>
      </c>
      <c r="P17" s="296">
        <f t="shared" si="0"/>
        <v>1880.215925346479</v>
      </c>
      <c r="Q17" s="296">
        <f t="shared" si="0"/>
        <v>1933.3277976616182</v>
      </c>
      <c r="R17" s="296">
        <f t="shared" si="0"/>
        <v>1919.8186686058791</v>
      </c>
      <c r="S17" s="296">
        <f t="shared" si="0"/>
        <v>1905.578204530809</v>
      </c>
      <c r="T17" s="296">
        <f t="shared" si="0"/>
        <v>1914.3009004534676</v>
      </c>
      <c r="U17" s="296">
        <f t="shared" si="0"/>
        <v>1981.1528880400883</v>
      </c>
      <c r="V17" s="296">
        <f t="shared" si="0"/>
        <v>2136.4698908349897</v>
      </c>
      <c r="W17" s="296">
        <f t="shared" si="0"/>
        <v>2119.9093678323734</v>
      </c>
      <c r="DA17" s="70"/>
    </row>
    <row r="18" spans="1:105" ht="12" customHeight="1" x14ac:dyDescent="0.25">
      <c r="A18" s="60" t="s">
        <v>1858</v>
      </c>
      <c r="B18" s="331">
        <v>1258.454851387339</v>
      </c>
      <c r="C18" s="331">
        <v>1142.243149977372</v>
      </c>
      <c r="D18" s="331">
        <v>1131.278389573293</v>
      </c>
      <c r="E18" s="331">
        <v>1145.0462159825649</v>
      </c>
      <c r="F18" s="331">
        <v>1107.663937901671</v>
      </c>
      <c r="G18" s="331">
        <v>1134.7832707915779</v>
      </c>
      <c r="H18" s="331">
        <v>1246.120222479919</v>
      </c>
      <c r="I18" s="331">
        <v>1317.11651347259</v>
      </c>
      <c r="J18" s="331">
        <v>1240.8453037542799</v>
      </c>
      <c r="K18" s="331">
        <v>1298.007932068148</v>
      </c>
      <c r="L18" s="331">
        <v>1355.7996243288751</v>
      </c>
      <c r="M18" s="331">
        <v>1297.931291306505</v>
      </c>
      <c r="N18" s="331">
        <v>1287.272432831498</v>
      </c>
      <c r="O18" s="331">
        <v>1283.253870758957</v>
      </c>
      <c r="P18" s="331">
        <v>1338.935689925901</v>
      </c>
      <c r="Q18" s="331">
        <v>1420.6997173956131</v>
      </c>
      <c r="R18" s="331">
        <v>1409.9878715591469</v>
      </c>
      <c r="S18" s="331">
        <v>1385.206955692297</v>
      </c>
      <c r="T18" s="331">
        <v>1397.051851264247</v>
      </c>
      <c r="U18" s="331">
        <v>1468.798593830026</v>
      </c>
      <c r="V18" s="331">
        <v>1650.7363079229999</v>
      </c>
      <c r="W18" s="331">
        <v>1669.4621132485099</v>
      </c>
      <c r="DA18" s="72" t="s">
        <v>1955</v>
      </c>
    </row>
    <row r="19" spans="1:105" ht="12" customHeight="1" x14ac:dyDescent="0.25">
      <c r="A19" s="64" t="s">
        <v>30</v>
      </c>
      <c r="B19" s="231">
        <v>6.1569280711500651</v>
      </c>
      <c r="C19" s="231">
        <v>2.9190751008871332</v>
      </c>
      <c r="D19" s="231">
        <v>2.9430368546560861</v>
      </c>
      <c r="E19" s="231">
        <v>2.1834086052471031</v>
      </c>
      <c r="F19" s="231">
        <v>4.8972511492809536</v>
      </c>
      <c r="G19" s="231">
        <v>6.8992214706834973</v>
      </c>
      <c r="H19" s="231">
        <v>6.908188304587271</v>
      </c>
      <c r="I19" s="231">
        <v>7.2188096302490816</v>
      </c>
      <c r="J19" s="231">
        <v>3.8112004168234321</v>
      </c>
      <c r="K19" s="231">
        <v>3.266327033316835</v>
      </c>
      <c r="L19" s="231">
        <v>2.2830089347240148</v>
      </c>
      <c r="M19" s="231">
        <v>1.1416686877241311</v>
      </c>
      <c r="N19" s="231">
        <v>2.2906751563373331</v>
      </c>
      <c r="O19" s="231">
        <v>2.9052920503196371</v>
      </c>
      <c r="P19" s="231">
        <v>3.753865345549305</v>
      </c>
      <c r="Q19" s="231">
        <v>2.6889917192891728</v>
      </c>
      <c r="R19" s="231">
        <v>2.350278816155102</v>
      </c>
      <c r="S19" s="231">
        <v>1.166508891959287</v>
      </c>
      <c r="T19" s="231">
        <v>1.9743522106947271</v>
      </c>
      <c r="U19" s="231">
        <v>1.9030535840234231</v>
      </c>
      <c r="V19" s="231">
        <v>1.138359025493942</v>
      </c>
      <c r="W19" s="231">
        <v>0.77527105354866455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16.80935703381477</v>
      </c>
      <c r="C21" s="231">
        <v>15.666860925853021</v>
      </c>
      <c r="D21" s="231">
        <v>20.250569505772312</v>
      </c>
      <c r="E21" s="231">
        <v>22.535678973590251</v>
      </c>
      <c r="F21" s="231">
        <v>23.04895725369899</v>
      </c>
      <c r="G21" s="231">
        <v>21.20275314256078</v>
      </c>
      <c r="H21" s="231">
        <v>21.775465794642571</v>
      </c>
      <c r="I21" s="231">
        <v>23.604665578698651</v>
      </c>
      <c r="J21" s="231">
        <v>23.36219313868472</v>
      </c>
      <c r="K21" s="231">
        <v>21.69045567507878</v>
      </c>
      <c r="L21" s="231">
        <v>22.90497618673437</v>
      </c>
      <c r="M21" s="231">
        <v>22.348475963570021</v>
      </c>
      <c r="N21" s="231">
        <v>21.540885133856619</v>
      </c>
      <c r="O21" s="231">
        <v>21.786020290126519</v>
      </c>
      <c r="P21" s="231">
        <v>22.997817025385331</v>
      </c>
      <c r="Q21" s="231">
        <v>23.800336049362581</v>
      </c>
      <c r="R21" s="231">
        <v>20.369334486108961</v>
      </c>
      <c r="S21" s="231">
        <v>19.449274833646211</v>
      </c>
      <c r="T21" s="231">
        <v>20.659174923479721</v>
      </c>
      <c r="U21" s="231">
        <v>23.32451412601727</v>
      </c>
      <c r="V21" s="231">
        <v>21.870937792768778</v>
      </c>
      <c r="W21" s="231">
        <v>21.65991495249423</v>
      </c>
      <c r="DA21" s="73" t="s">
        <v>1958</v>
      </c>
    </row>
    <row r="22" spans="1:105" ht="12" customHeight="1" x14ac:dyDescent="0.25">
      <c r="A22" s="64" t="s">
        <v>160</v>
      </c>
      <c r="B22" s="231">
        <v>8.6767980689169626</v>
      </c>
      <c r="C22" s="231">
        <v>3.0800632121028868</v>
      </c>
      <c r="D22" s="231">
        <v>2.7585522416992321</v>
      </c>
      <c r="E22" s="231">
        <v>7.3287312792542556</v>
      </c>
      <c r="F22" s="231">
        <v>6.5643103731982819</v>
      </c>
      <c r="G22" s="231">
        <v>3.80156828564599</v>
      </c>
      <c r="H22" s="231">
        <v>4.2884263409629151</v>
      </c>
      <c r="I22" s="231">
        <v>3.1704590557897512</v>
      </c>
      <c r="J22" s="231">
        <v>2.8532796993107059</v>
      </c>
      <c r="K22" s="231">
        <v>4.2006835097966571</v>
      </c>
      <c r="L22" s="231">
        <v>3.86471359669095</v>
      </c>
      <c r="M22" s="231">
        <v>3.6054305739657049</v>
      </c>
      <c r="N22" s="231">
        <v>2.9591988127421929</v>
      </c>
      <c r="O22" s="231">
        <v>3.5067544446249501</v>
      </c>
      <c r="P22" s="231">
        <v>3.406612446951728</v>
      </c>
      <c r="Q22" s="231">
        <v>4.8002140560013764</v>
      </c>
      <c r="R22" s="231">
        <v>7.351805523692148</v>
      </c>
      <c r="S22" s="231">
        <v>6.9507421270326368</v>
      </c>
      <c r="T22" s="231">
        <v>7.8693858195733304</v>
      </c>
      <c r="U22" s="231">
        <v>9.5307874620805713</v>
      </c>
      <c r="V22" s="231">
        <v>25.93011524169405</v>
      </c>
      <c r="W22" s="231">
        <v>34.543187047444498</v>
      </c>
      <c r="DA22" s="73" t="s">
        <v>1959</v>
      </c>
    </row>
    <row r="23" spans="1:105" ht="12" customHeight="1" x14ac:dyDescent="0.25">
      <c r="A23" s="64" t="s">
        <v>70</v>
      </c>
      <c r="B23" s="231">
        <v>133.78924591488601</v>
      </c>
      <c r="C23" s="231">
        <v>131.9965069291016</v>
      </c>
      <c r="D23" s="231">
        <v>133.68910101679629</v>
      </c>
      <c r="E23" s="231">
        <v>148.80547407834359</v>
      </c>
      <c r="F23" s="231">
        <v>143.5099965154152</v>
      </c>
      <c r="G23" s="231">
        <v>130.3293578528002</v>
      </c>
      <c r="H23" s="231">
        <v>126.9778133075683</v>
      </c>
      <c r="I23" s="231">
        <v>106.985835447204</v>
      </c>
      <c r="J23" s="231">
        <v>107.4395847916755</v>
      </c>
      <c r="K23" s="231">
        <v>83.345253110883789</v>
      </c>
      <c r="L23" s="231">
        <v>88.065188373218902</v>
      </c>
      <c r="M23" s="231">
        <v>72.875068803777324</v>
      </c>
      <c r="N23" s="231">
        <v>65.557291230404047</v>
      </c>
      <c r="O23" s="231">
        <v>47.679731022054533</v>
      </c>
      <c r="P23" s="231">
        <v>30.983949937524869</v>
      </c>
      <c r="Q23" s="231">
        <v>28.234816922965699</v>
      </c>
      <c r="R23" s="231">
        <v>29.699071826553489</v>
      </c>
      <c r="S23" s="231">
        <v>38.152723658153768</v>
      </c>
      <c r="T23" s="231">
        <v>38.545522061987121</v>
      </c>
      <c r="U23" s="231">
        <v>29.85809426096947</v>
      </c>
      <c r="V23" s="231">
        <v>30.51988856929119</v>
      </c>
      <c r="W23" s="231">
        <v>33.921096369914608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2.898004754793124E-2</v>
      </c>
      <c r="H24" s="231">
        <v>9.5708516575969804E-3</v>
      </c>
      <c r="I24" s="231">
        <v>1.1281982294111859E-2</v>
      </c>
      <c r="J24" s="231">
        <v>9.7212985548149593E-3</v>
      </c>
      <c r="K24" s="231">
        <v>1.516863246589335E-2</v>
      </c>
      <c r="L24" s="231">
        <v>1.1625436986896869E-2</v>
      </c>
      <c r="M24" s="231">
        <v>1.7739347671019931E-3</v>
      </c>
      <c r="N24" s="231">
        <v>1.78127444341502E-3</v>
      </c>
      <c r="O24" s="231">
        <v>7.0882364080002537E-4</v>
      </c>
      <c r="P24" s="231">
        <v>7.5751593802102788E-4</v>
      </c>
      <c r="Q24" s="231">
        <v>0</v>
      </c>
      <c r="R24" s="231">
        <v>3.830122266400126E-3</v>
      </c>
      <c r="S24" s="231">
        <v>8.1249907202914987E-3</v>
      </c>
      <c r="T24" s="231">
        <v>5.79947742579785E-3</v>
      </c>
      <c r="U24" s="231">
        <v>3.6133503622877831E-3</v>
      </c>
      <c r="V24" s="231">
        <v>2.464526916893276E-3</v>
      </c>
      <c r="W24" s="231">
        <v>1.257467781317111E-3</v>
      </c>
      <c r="DA24" s="73" t="s">
        <v>1961</v>
      </c>
    </row>
    <row r="25" spans="1:105" ht="12" customHeight="1" x14ac:dyDescent="0.25">
      <c r="A25" s="64" t="s">
        <v>162</v>
      </c>
      <c r="B25" s="231">
        <v>10.71184470579488</v>
      </c>
      <c r="C25" s="231">
        <v>17.563466936297939</v>
      </c>
      <c r="D25" s="231">
        <v>10.94064025809198</v>
      </c>
      <c r="E25" s="231">
        <v>17.910314315678459</v>
      </c>
      <c r="F25" s="231">
        <v>11.605924109587059</v>
      </c>
      <c r="G25" s="231">
        <v>9.7125589228333453</v>
      </c>
      <c r="H25" s="231">
        <v>9.0491344637910895</v>
      </c>
      <c r="I25" s="231">
        <v>6.3339582021469596</v>
      </c>
      <c r="J25" s="231">
        <v>6.4510043944195896</v>
      </c>
      <c r="K25" s="231">
        <v>5.237340491336381</v>
      </c>
      <c r="L25" s="231">
        <v>4.3433849475658519</v>
      </c>
      <c r="M25" s="231">
        <v>4.1746823281400944</v>
      </c>
      <c r="N25" s="231">
        <v>5.3353413278412196</v>
      </c>
      <c r="O25" s="231">
        <v>4.4093386613499321</v>
      </c>
      <c r="P25" s="231">
        <v>4.5325889903479926</v>
      </c>
      <c r="Q25" s="231">
        <v>6.4430540749135972</v>
      </c>
      <c r="R25" s="231">
        <v>2.9895272755989279</v>
      </c>
      <c r="S25" s="231">
        <v>9.63701997497534</v>
      </c>
      <c r="T25" s="231">
        <v>16.248277520774181</v>
      </c>
      <c r="U25" s="231">
        <v>19.834115324450789</v>
      </c>
      <c r="V25" s="231">
        <v>15.82872988044643</v>
      </c>
      <c r="W25" s="231">
        <v>13.55549284569425</v>
      </c>
      <c r="DA25" s="73" t="s">
        <v>1962</v>
      </c>
    </row>
    <row r="26" spans="1:105" ht="12" customHeight="1" x14ac:dyDescent="0.25">
      <c r="A26" s="64" t="s">
        <v>36</v>
      </c>
      <c r="B26" s="231">
        <v>3.1063613052230609E-2</v>
      </c>
      <c r="C26" s="231">
        <v>3.0436973280265681E-2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1082.279613979724</v>
      </c>
      <c r="C27" s="231">
        <v>970.98673989984945</v>
      </c>
      <c r="D27" s="231">
        <v>960.69648969627724</v>
      </c>
      <c r="E27" s="231">
        <v>946.28260873045178</v>
      </c>
      <c r="F27" s="231">
        <v>918.03749850049064</v>
      </c>
      <c r="G27" s="231">
        <v>962.80883106950603</v>
      </c>
      <c r="H27" s="231">
        <v>1077.1116234167091</v>
      </c>
      <c r="I27" s="231">
        <v>1169.7915035762071</v>
      </c>
      <c r="J27" s="231">
        <v>1096.9183200148109</v>
      </c>
      <c r="K27" s="231">
        <v>1180.2527036152701</v>
      </c>
      <c r="L27" s="231">
        <v>1234.3267268529539</v>
      </c>
      <c r="M27" s="231">
        <v>1193.784191014561</v>
      </c>
      <c r="N27" s="231">
        <v>1189.5872598958731</v>
      </c>
      <c r="O27" s="231">
        <v>1202.9660254668399</v>
      </c>
      <c r="P27" s="231">
        <v>1273.260098664203</v>
      </c>
      <c r="Q27" s="231">
        <v>1354.7323045730809</v>
      </c>
      <c r="R27" s="231">
        <v>1347.224023508772</v>
      </c>
      <c r="S27" s="231">
        <v>1309.8425612158089</v>
      </c>
      <c r="T27" s="231">
        <v>1311.749339250312</v>
      </c>
      <c r="U27" s="231">
        <v>1384.344415722122</v>
      </c>
      <c r="V27" s="231">
        <v>1524.53215919276</v>
      </c>
      <c r="W27" s="231">
        <v>1532.5017790747361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30.91365369362881</v>
      </c>
      <c r="W28" s="231">
        <v>32.504114436896209</v>
      </c>
      <c r="DA28" s="73" t="s">
        <v>1965</v>
      </c>
    </row>
    <row r="29" spans="1:105" ht="12" customHeight="1" x14ac:dyDescent="0.25">
      <c r="A29" s="60" t="s">
        <v>1870</v>
      </c>
      <c r="B29" s="264">
        <v>566.95850543685162</v>
      </c>
      <c r="C29" s="264">
        <v>560.13203060880392</v>
      </c>
      <c r="D29" s="264">
        <v>550.65567487170904</v>
      </c>
      <c r="E29" s="264">
        <v>552.46691890734746</v>
      </c>
      <c r="F29" s="264">
        <v>564.01084920300741</v>
      </c>
      <c r="G29" s="264">
        <v>565.83420510161955</v>
      </c>
      <c r="H29" s="264">
        <v>592.80447168954538</v>
      </c>
      <c r="I29" s="264">
        <v>617.21573961312822</v>
      </c>
      <c r="J29" s="264">
        <v>611.29720563864385</v>
      </c>
      <c r="K29" s="264">
        <v>548.24669499052447</v>
      </c>
      <c r="L29" s="264">
        <v>564.25924531450573</v>
      </c>
      <c r="M29" s="264">
        <v>563.82001015958519</v>
      </c>
      <c r="N29" s="264">
        <v>572.77539315789954</v>
      </c>
      <c r="O29" s="264">
        <v>532.66016168182557</v>
      </c>
      <c r="P29" s="264">
        <v>541.28023542057804</v>
      </c>
      <c r="Q29" s="264">
        <v>512.6280802660051</v>
      </c>
      <c r="R29" s="264">
        <v>509.83079704673219</v>
      </c>
      <c r="S29" s="264">
        <v>520.37124883851197</v>
      </c>
      <c r="T29" s="264">
        <v>517.24904918922061</v>
      </c>
      <c r="U29" s="264">
        <v>512.35429421006233</v>
      </c>
      <c r="V29" s="264">
        <v>485.73358291198957</v>
      </c>
      <c r="W29" s="264">
        <v>450.44725458386353</v>
      </c>
      <c r="DA29" s="72" t="s">
        <v>1966</v>
      </c>
    </row>
    <row r="30" spans="1:105" ht="12" customHeight="1" x14ac:dyDescent="0.25">
      <c r="A30" s="132" t="s">
        <v>1872</v>
      </c>
      <c r="B30" s="318">
        <v>133.59447701463969</v>
      </c>
      <c r="C30" s="318">
        <v>131.98593013552741</v>
      </c>
      <c r="D30" s="318">
        <v>129.75298226269069</v>
      </c>
      <c r="E30" s="318">
        <v>130.17977222591841</v>
      </c>
      <c r="F30" s="318">
        <v>132.89991014739439</v>
      </c>
      <c r="G30" s="318">
        <v>133.32955407256841</v>
      </c>
      <c r="H30" s="318">
        <v>139.96943049204171</v>
      </c>
      <c r="I30" s="318">
        <v>145.4367703246389</v>
      </c>
      <c r="J30" s="318">
        <v>144.0421648227682</v>
      </c>
      <c r="K30" s="318">
        <v>129.1853456468194</v>
      </c>
      <c r="L30" s="318">
        <v>132.95844061883079</v>
      </c>
      <c r="M30" s="318">
        <v>132.85494205545211</v>
      </c>
      <c r="N30" s="318">
        <v>135.6176562093612</v>
      </c>
      <c r="O30" s="318">
        <v>125.5126346002809</v>
      </c>
      <c r="P30" s="318">
        <v>127.5438136582067</v>
      </c>
      <c r="Q30" s="318">
        <v>121.9962157074871</v>
      </c>
      <c r="R30" s="318">
        <v>120.2352013224636</v>
      </c>
      <c r="S30" s="318">
        <v>124.1162164826605</v>
      </c>
      <c r="T30" s="318">
        <v>122.4831134658823</v>
      </c>
      <c r="U30" s="318">
        <v>120.72788982759501</v>
      </c>
      <c r="V30" s="318">
        <v>116.57755265154729</v>
      </c>
      <c r="W30" s="318">
        <v>107.5355347852138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1614.1440732754511</v>
      </c>
      <c r="C32" s="225">
        <v>1546.5669151684131</v>
      </c>
      <c r="D32" s="225">
        <v>1504.7280168754951</v>
      </c>
      <c r="E32" s="225">
        <v>1502.07489287576</v>
      </c>
      <c r="F32" s="225">
        <v>1505.2765187856769</v>
      </c>
      <c r="G32" s="225">
        <v>1532.453954901682</v>
      </c>
      <c r="H32" s="225">
        <v>1694.878920212614</v>
      </c>
      <c r="I32" s="225">
        <v>1674.3191755477619</v>
      </c>
      <c r="J32" s="225">
        <v>1655.2006211959081</v>
      </c>
      <c r="K32" s="225">
        <v>1634.099217009637</v>
      </c>
      <c r="L32" s="225">
        <v>1708.5830857021861</v>
      </c>
      <c r="M32" s="225">
        <v>1647.628480700826</v>
      </c>
      <c r="N32" s="225">
        <v>1676.898845307401</v>
      </c>
      <c r="O32" s="225">
        <v>1720.625540664164</v>
      </c>
      <c r="P32" s="225">
        <v>1555.363731332319</v>
      </c>
      <c r="Q32" s="225">
        <v>1592.950297913819</v>
      </c>
      <c r="R32" s="225">
        <v>1559.1379666027919</v>
      </c>
      <c r="S32" s="225">
        <v>1541.320522374185</v>
      </c>
      <c r="T32" s="225">
        <v>1544.430641868712</v>
      </c>
      <c r="U32" s="225">
        <v>1499.7119338979351</v>
      </c>
      <c r="V32" s="225">
        <v>1615.3386495462471</v>
      </c>
      <c r="W32" s="225">
        <v>1554.7978489266111</v>
      </c>
      <c r="DA32" s="89" t="s">
        <v>1968</v>
      </c>
    </row>
    <row r="33" spans="1:105" ht="12" customHeight="1" x14ac:dyDescent="0.25">
      <c r="A33" s="55" t="s">
        <v>92</v>
      </c>
      <c r="B33" s="261">
        <v>6.0042526650410508</v>
      </c>
      <c r="C33" s="261">
        <v>5.7506778766186279</v>
      </c>
      <c r="D33" s="261">
        <v>5.5963781830542088</v>
      </c>
      <c r="E33" s="261">
        <v>5.5788014879931511</v>
      </c>
      <c r="F33" s="261">
        <v>5.5950927317455763</v>
      </c>
      <c r="G33" s="261">
        <v>5.7003636563477853</v>
      </c>
      <c r="H33" s="261">
        <v>6.3060596957186172</v>
      </c>
      <c r="I33" s="261">
        <v>6.2325461514792169</v>
      </c>
      <c r="J33" s="261">
        <v>6.1610443876652434</v>
      </c>
      <c r="K33" s="261">
        <v>6.0825593383395411</v>
      </c>
      <c r="L33" s="261">
        <v>6.3601173158777264</v>
      </c>
      <c r="M33" s="261">
        <v>6.1342888174503782</v>
      </c>
      <c r="N33" s="261">
        <v>6.2442449567185809</v>
      </c>
      <c r="O33" s="261">
        <v>6.4070215514640454</v>
      </c>
      <c r="P33" s="261">
        <v>5.7916607370117204</v>
      </c>
      <c r="Q33" s="261">
        <v>5.9290811889638952</v>
      </c>
      <c r="R33" s="261">
        <v>5.8053985666645618</v>
      </c>
      <c r="S33" s="261">
        <v>5.736200010424052</v>
      </c>
      <c r="T33" s="261">
        <v>5.7434534048590384</v>
      </c>
      <c r="U33" s="261">
        <v>5.5742651245848638</v>
      </c>
      <c r="V33" s="261">
        <v>5.9884076882227948</v>
      </c>
      <c r="W33" s="261">
        <v>5.761121160487626</v>
      </c>
      <c r="DA33" s="67" t="s">
        <v>1969</v>
      </c>
    </row>
    <row r="34" spans="1:105" ht="12" customHeight="1" x14ac:dyDescent="0.25">
      <c r="A34" s="202" t="s">
        <v>93</v>
      </c>
      <c r="B34" s="226">
        <v>2.2145346293338459</v>
      </c>
      <c r="C34" s="226">
        <v>2.1210092263545519</v>
      </c>
      <c r="D34" s="226">
        <v>2.0640992270996041</v>
      </c>
      <c r="E34" s="226">
        <v>2.0576164552954501</v>
      </c>
      <c r="F34" s="226">
        <v>2.0636251170652509</v>
      </c>
      <c r="G34" s="226">
        <v>2.1024519488125102</v>
      </c>
      <c r="H34" s="226">
        <v>2.3258494187169352</v>
      </c>
      <c r="I34" s="226">
        <v>2.2987355881496279</v>
      </c>
      <c r="J34" s="226">
        <v>2.2723637579056368</v>
      </c>
      <c r="K34" s="226">
        <v>2.243416298610875</v>
      </c>
      <c r="L34" s="226">
        <v>2.345787365785474</v>
      </c>
      <c r="M34" s="226">
        <v>2.2624955627989629</v>
      </c>
      <c r="N34" s="226">
        <v>2.3030504314398259</v>
      </c>
      <c r="O34" s="226">
        <v>2.363086946559799</v>
      </c>
      <c r="P34" s="226">
        <v>2.1361248400058712</v>
      </c>
      <c r="Q34" s="226">
        <v>2.186809307599761</v>
      </c>
      <c r="R34" s="226">
        <v>2.141191731956511</v>
      </c>
      <c r="S34" s="226">
        <v>2.1156693884370998</v>
      </c>
      <c r="T34" s="226">
        <v>2.1183446411375768</v>
      </c>
      <c r="U34" s="226">
        <v>2.055943318867099</v>
      </c>
      <c r="V34" s="226">
        <v>2.2086905631656579</v>
      </c>
      <c r="W34" s="226">
        <v>2.1248609986003331</v>
      </c>
      <c r="DA34" s="174" t="s">
        <v>1970</v>
      </c>
    </row>
    <row r="35" spans="1:105" ht="12" customHeight="1" x14ac:dyDescent="0.25">
      <c r="A35" s="202" t="s">
        <v>94</v>
      </c>
      <c r="B35" s="226">
        <v>43.198963829726353</v>
      </c>
      <c r="C35" s="226">
        <v>41.374562239005478</v>
      </c>
      <c r="D35" s="226">
        <v>40.264417937444577</v>
      </c>
      <c r="E35" s="226">
        <v>40.137958400088749</v>
      </c>
      <c r="F35" s="226">
        <v>40.255169465122663</v>
      </c>
      <c r="G35" s="226">
        <v>41.012565117489267</v>
      </c>
      <c r="H35" s="226">
        <v>45.370383276763917</v>
      </c>
      <c r="I35" s="226">
        <v>44.841473333136278</v>
      </c>
      <c r="J35" s="226">
        <v>44.327037602150867</v>
      </c>
      <c r="K35" s="226">
        <v>43.762359032453801</v>
      </c>
      <c r="L35" s="226">
        <v>45.759313141686313</v>
      </c>
      <c r="M35" s="226">
        <v>44.134538556152151</v>
      </c>
      <c r="N35" s="226">
        <v>44.881463931871288</v>
      </c>
      <c r="O35" s="226">
        <v>45.977296745367973</v>
      </c>
      <c r="P35" s="226">
        <v>41.669422765789768</v>
      </c>
      <c r="Q35" s="226">
        <v>42.658125517742697</v>
      </c>
      <c r="R35" s="226">
        <v>41.768262711304963</v>
      </c>
      <c r="S35" s="226">
        <v>41.270397931978152</v>
      </c>
      <c r="T35" s="226">
        <v>41.322584130880813</v>
      </c>
      <c r="U35" s="226">
        <v>40.105320499966041</v>
      </c>
      <c r="V35" s="226">
        <v>43.084963533829402</v>
      </c>
      <c r="W35" s="226">
        <v>41.449698824237338</v>
      </c>
      <c r="DA35" s="174" t="s">
        <v>1971</v>
      </c>
    </row>
    <row r="36" spans="1:105" ht="12" customHeight="1" x14ac:dyDescent="0.25">
      <c r="A36" s="202" t="s">
        <v>95</v>
      </c>
      <c r="B36" s="226">
        <v>24.118274804127459</v>
      </c>
      <c r="C36" s="226">
        <v>23.099699009311411</v>
      </c>
      <c r="D36" s="226">
        <v>22.479897908460529</v>
      </c>
      <c r="E36" s="226">
        <v>22.409294690161762</v>
      </c>
      <c r="F36" s="226">
        <v>22.47473442357099</v>
      </c>
      <c r="G36" s="226">
        <v>22.89759355860097</v>
      </c>
      <c r="H36" s="226">
        <v>25.33059302419182</v>
      </c>
      <c r="I36" s="226">
        <v>25.035299011647268</v>
      </c>
      <c r="J36" s="226">
        <v>24.748086050293079</v>
      </c>
      <c r="K36" s="226">
        <v>24.432822170963998</v>
      </c>
      <c r="L36" s="226">
        <v>25.547735208404941</v>
      </c>
      <c r="M36" s="226">
        <v>24.640612525945851</v>
      </c>
      <c r="N36" s="226">
        <v>25.082291537675669</v>
      </c>
      <c r="O36" s="226">
        <v>25.736143209609651</v>
      </c>
      <c r="P36" s="226">
        <v>23.264321643361249</v>
      </c>
      <c r="Q36" s="226">
        <v>23.816321102542449</v>
      </c>
      <c r="R36" s="226">
        <v>23.319504656013049</v>
      </c>
      <c r="S36" s="226">
        <v>23.041543369477811</v>
      </c>
      <c r="T36" s="226">
        <v>23.070679278641691</v>
      </c>
      <c r="U36" s="226">
        <v>22.391072728929259</v>
      </c>
      <c r="V36" s="226">
        <v>24.054627664926809</v>
      </c>
      <c r="W36" s="226">
        <v>23.141648274983819</v>
      </c>
      <c r="DA36" s="174" t="s">
        <v>1972</v>
      </c>
    </row>
    <row r="37" spans="1:105" ht="12" customHeight="1" x14ac:dyDescent="0.25">
      <c r="A37" s="56" t="s">
        <v>96</v>
      </c>
      <c r="B37" s="262">
        <v>23.33915322741197</v>
      </c>
      <c r="C37" s="262">
        <v>24.02063859225305</v>
      </c>
      <c r="D37" s="262">
        <v>23.268519396540281</v>
      </c>
      <c r="E37" s="262">
        <v>22.975952158351379</v>
      </c>
      <c r="F37" s="262">
        <v>24.13229588448559</v>
      </c>
      <c r="G37" s="262">
        <v>24.18192661218589</v>
      </c>
      <c r="H37" s="262">
        <v>25.75489750334695</v>
      </c>
      <c r="I37" s="262">
        <v>25.10539122408526</v>
      </c>
      <c r="J37" s="262">
        <v>25.893086858175408</v>
      </c>
      <c r="K37" s="262">
        <v>22.41231960905996</v>
      </c>
      <c r="L37" s="262">
        <v>23.143703604675402</v>
      </c>
      <c r="M37" s="262">
        <v>23.158081469964351</v>
      </c>
      <c r="N37" s="262">
        <v>24.159966914472761</v>
      </c>
      <c r="O37" s="262">
        <v>23.254694477623861</v>
      </c>
      <c r="P37" s="262">
        <v>20.547077481833231</v>
      </c>
      <c r="Q37" s="262">
        <v>19.213154742650222</v>
      </c>
      <c r="R37" s="262">
        <v>18.691546781507149</v>
      </c>
      <c r="S37" s="262">
        <v>19.254871634610719</v>
      </c>
      <c r="T37" s="262">
        <v>18.972588510167078</v>
      </c>
      <c r="U37" s="262">
        <v>17.440860020486991</v>
      </c>
      <c r="V37" s="262">
        <v>16.398925890830501</v>
      </c>
      <c r="W37" s="262">
        <v>14.76808278526928</v>
      </c>
      <c r="DA37" s="68" t="s">
        <v>1973</v>
      </c>
    </row>
    <row r="38" spans="1:105" ht="12" customHeight="1" x14ac:dyDescent="0.25">
      <c r="A38" s="37" t="s">
        <v>160</v>
      </c>
      <c r="B38" s="228">
        <v>0.2422462780282601</v>
      </c>
      <c r="C38" s="228">
        <v>7.7379109738058255E-2</v>
      </c>
      <c r="D38" s="228">
        <v>6.9541718677352066E-2</v>
      </c>
      <c r="E38" s="228">
        <v>0.18168848583225131</v>
      </c>
      <c r="F38" s="228">
        <v>0.15421643344323671</v>
      </c>
      <c r="G38" s="228">
        <v>9.3067025543907583E-2</v>
      </c>
      <c r="H38" s="228">
        <v>0.1167872923119105</v>
      </c>
      <c r="I38" s="228">
        <v>8.2868909122528409E-2</v>
      </c>
      <c r="J38" s="228">
        <v>7.1450020136368114E-2</v>
      </c>
      <c r="K38" s="228">
        <v>0.13340432315131959</v>
      </c>
      <c r="L38" s="228">
        <v>0.1269122343559495</v>
      </c>
      <c r="M38" s="228">
        <v>0.1098078760431889</v>
      </c>
      <c r="N38" s="228">
        <v>8.7933544617745538E-2</v>
      </c>
      <c r="O38" s="228">
        <v>0.1248971336911589</v>
      </c>
      <c r="P38" s="228">
        <v>0.1068219143616751</v>
      </c>
      <c r="Q38" s="228">
        <v>0.17602541671738639</v>
      </c>
      <c r="R38" s="228">
        <v>0.26915215793087982</v>
      </c>
      <c r="S38" s="228">
        <v>0.2322076590713287</v>
      </c>
      <c r="T38" s="228">
        <v>0.26731022645944108</v>
      </c>
      <c r="U38" s="228">
        <v>0.32964361288309829</v>
      </c>
      <c r="V38" s="228">
        <v>1.107242400662819</v>
      </c>
      <c r="W38" s="228">
        <v>1.56896524061261</v>
      </c>
      <c r="DA38" s="69" t="s">
        <v>1974</v>
      </c>
    </row>
    <row r="39" spans="1:105" ht="12" customHeight="1" x14ac:dyDescent="0.25">
      <c r="A39" s="37" t="s">
        <v>162</v>
      </c>
      <c r="B39" s="228">
        <v>0.31297785021286989</v>
      </c>
      <c r="C39" s="228">
        <v>0.46177036652171333</v>
      </c>
      <c r="D39" s="228">
        <v>0.28864142331234283</v>
      </c>
      <c r="E39" s="228">
        <v>0.46467951550966768</v>
      </c>
      <c r="F39" s="228">
        <v>0.28534678705368272</v>
      </c>
      <c r="G39" s="228">
        <v>0.248838982664709</v>
      </c>
      <c r="H39" s="228">
        <v>0.25790299688217178</v>
      </c>
      <c r="I39" s="228">
        <v>0.17325922946473499</v>
      </c>
      <c r="J39" s="228">
        <v>0.1690585187129017</v>
      </c>
      <c r="K39" s="228">
        <v>0.17406540450219071</v>
      </c>
      <c r="L39" s="228">
        <v>0.14926782667755359</v>
      </c>
      <c r="M39" s="228">
        <v>0.13306121972563509</v>
      </c>
      <c r="N39" s="228">
        <v>0.16591832591156089</v>
      </c>
      <c r="O39" s="228">
        <v>0.16435097486336381</v>
      </c>
      <c r="P39" s="228">
        <v>0.14874270662818501</v>
      </c>
      <c r="Q39" s="228">
        <v>0.247919215793937</v>
      </c>
      <c r="R39" s="228">
        <v>0.1145402399721162</v>
      </c>
      <c r="S39" s="228">
        <v>0.33780920129019909</v>
      </c>
      <c r="T39" s="228">
        <v>0.57760876682710061</v>
      </c>
      <c r="U39" s="228">
        <v>0.71792723222733856</v>
      </c>
      <c r="V39" s="228">
        <v>0.70916679417498951</v>
      </c>
      <c r="W39" s="228">
        <v>0.64434422821937021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22.783929099170841</v>
      </c>
      <c r="C42" s="228">
        <v>23.481489115993281</v>
      </c>
      <c r="D42" s="228">
        <v>22.910336254550579</v>
      </c>
      <c r="E42" s="228">
        <v>22.32958415700946</v>
      </c>
      <c r="F42" s="228">
        <v>23.692732663988672</v>
      </c>
      <c r="G42" s="228">
        <v>23.840020603977269</v>
      </c>
      <c r="H42" s="228">
        <v>25.380207214152868</v>
      </c>
      <c r="I42" s="228">
        <v>24.849263085497999</v>
      </c>
      <c r="J42" s="228">
        <v>25.652578319326139</v>
      </c>
      <c r="K42" s="228">
        <v>22.104849881406452</v>
      </c>
      <c r="L42" s="228">
        <v>22.867523543641891</v>
      </c>
      <c r="M42" s="228">
        <v>22.91521237419553</v>
      </c>
      <c r="N42" s="228">
        <v>23.906115043943451</v>
      </c>
      <c r="O42" s="228">
        <v>22.96544636906934</v>
      </c>
      <c r="P42" s="228">
        <v>20.291512860843369</v>
      </c>
      <c r="Q42" s="228">
        <v>18.7892101101389</v>
      </c>
      <c r="R42" s="228">
        <v>18.307854383604148</v>
      </c>
      <c r="S42" s="228">
        <v>18.684854774249189</v>
      </c>
      <c r="T42" s="228">
        <v>18.127669516880541</v>
      </c>
      <c r="U42" s="228">
        <v>16.393289175376559</v>
      </c>
      <c r="V42" s="228">
        <v>14.582516695992689</v>
      </c>
      <c r="W42" s="228">
        <v>12.5547733164373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96.297665544820276</v>
      </c>
      <c r="C43" s="263">
        <f t="shared" si="1"/>
        <v>96.224962064141693</v>
      </c>
      <c r="D43" s="263">
        <f t="shared" si="1"/>
        <v>93.271312130067571</v>
      </c>
      <c r="E43" s="263">
        <f t="shared" si="1"/>
        <v>92.713281057893056</v>
      </c>
      <c r="F43" s="263">
        <f t="shared" si="1"/>
        <v>95.443136831552948</v>
      </c>
      <c r="G43" s="263">
        <f t="shared" si="1"/>
        <v>96.140591351612727</v>
      </c>
      <c r="H43" s="263">
        <f t="shared" si="1"/>
        <v>103.96761691390699</v>
      </c>
      <c r="I43" s="263">
        <f t="shared" si="1"/>
        <v>101.83437111992137</v>
      </c>
      <c r="J43" s="263">
        <f t="shared" si="1"/>
        <v>103.20817383917318</v>
      </c>
      <c r="K43" s="263">
        <f t="shared" si="1"/>
        <v>94.46679731826579</v>
      </c>
      <c r="L43" s="263">
        <f t="shared" si="1"/>
        <v>98.071303622962603</v>
      </c>
      <c r="M43" s="263">
        <f t="shared" si="1"/>
        <v>96.551095182303328</v>
      </c>
      <c r="N43" s="263">
        <f t="shared" si="1"/>
        <v>99.659915189080138</v>
      </c>
      <c r="O43" s="263">
        <f t="shared" si="1"/>
        <v>98.642452607218303</v>
      </c>
      <c r="P43" s="263">
        <f t="shared" si="1"/>
        <v>88.039998829350168</v>
      </c>
      <c r="Q43" s="263">
        <f t="shared" si="1"/>
        <v>85.848205081477289</v>
      </c>
      <c r="R43" s="263">
        <f t="shared" si="1"/>
        <v>83.780632291663139</v>
      </c>
      <c r="S43" s="263">
        <f t="shared" si="1"/>
        <v>84.666980102171294</v>
      </c>
      <c r="T43" s="263">
        <f t="shared" si="1"/>
        <v>84.073304029951942</v>
      </c>
      <c r="U43" s="263">
        <f t="shared" si="1"/>
        <v>79.244856441724238</v>
      </c>
      <c r="V43" s="263">
        <f t="shared" si="1"/>
        <v>79.467542367402189</v>
      </c>
      <c r="W43" s="263">
        <f t="shared" si="1"/>
        <v>73.841654399858413</v>
      </c>
      <c r="DA43" s="70"/>
    </row>
    <row r="44" spans="1:105" ht="12" customHeight="1" x14ac:dyDescent="0.25">
      <c r="A44" s="60" t="s">
        <v>1886</v>
      </c>
      <c r="B44" s="264">
        <v>35.708433159374849</v>
      </c>
      <c r="C44" s="264">
        <v>33.79993540032028</v>
      </c>
      <c r="D44" s="264">
        <v>32.920257081345987</v>
      </c>
      <c r="E44" s="264">
        <v>32.910139154792702</v>
      </c>
      <c r="F44" s="264">
        <v>32.711287042065763</v>
      </c>
      <c r="G44" s="264">
        <v>33.405764270313377</v>
      </c>
      <c r="H44" s="264">
        <v>37.193173383987897</v>
      </c>
      <c r="I44" s="264">
        <v>36.830921577516889</v>
      </c>
      <c r="J44" s="264">
        <v>36.144463764371643</v>
      </c>
      <c r="K44" s="264">
        <v>36.462707831997513</v>
      </c>
      <c r="L44" s="264">
        <v>38.197914221711891</v>
      </c>
      <c r="M44" s="264">
        <v>36.627017481098328</v>
      </c>
      <c r="N44" s="264">
        <v>37.132324544851791</v>
      </c>
      <c r="O44" s="264">
        <v>38.482259695893561</v>
      </c>
      <c r="P44" s="264">
        <v>34.901098235139948</v>
      </c>
      <c r="Q44" s="264">
        <v>36.198960272392988</v>
      </c>
      <c r="R44" s="264">
        <v>35.455471189070167</v>
      </c>
      <c r="S44" s="264">
        <v>34.858532693623623</v>
      </c>
      <c r="T44" s="264">
        <v>35.011279467104949</v>
      </c>
      <c r="U44" s="264">
        <v>34.249245118485867</v>
      </c>
      <c r="V44" s="264">
        <v>37.512442523286317</v>
      </c>
      <c r="W44" s="264">
        <v>36.382590869001532</v>
      </c>
      <c r="DA44" s="72" t="s">
        <v>1979</v>
      </c>
    </row>
    <row r="45" spans="1:105" ht="12" customHeight="1" x14ac:dyDescent="0.25">
      <c r="A45" s="64" t="s">
        <v>30</v>
      </c>
      <c r="B45" s="231">
        <v>0.1747017417854683</v>
      </c>
      <c r="C45" s="231">
        <v>8.6377887090522742E-2</v>
      </c>
      <c r="D45" s="231">
        <v>8.5642518011590868E-2</v>
      </c>
      <c r="E45" s="231">
        <v>6.2754044358632313E-2</v>
      </c>
      <c r="F45" s="231">
        <v>0.14462454051242801</v>
      </c>
      <c r="G45" s="231">
        <v>0.20309936886676941</v>
      </c>
      <c r="H45" s="231">
        <v>0.2061899331594326</v>
      </c>
      <c r="I45" s="231">
        <v>0.20186172495381199</v>
      </c>
      <c r="J45" s="231">
        <v>0.11101609116611651</v>
      </c>
      <c r="K45" s="231">
        <v>9.1755316248201477E-2</v>
      </c>
      <c r="L45" s="231">
        <v>6.4320846451891525E-2</v>
      </c>
      <c r="M45" s="231">
        <v>3.2217359472705348E-2</v>
      </c>
      <c r="N45" s="231">
        <v>6.6076217560918582E-2</v>
      </c>
      <c r="O45" s="231">
        <v>8.7123994495876295E-2</v>
      </c>
      <c r="P45" s="231">
        <v>9.7849377062877788E-2</v>
      </c>
      <c r="Q45" s="231">
        <v>6.8467104450345456E-2</v>
      </c>
      <c r="R45" s="231">
        <v>5.9099971377997509E-2</v>
      </c>
      <c r="S45" s="231">
        <v>2.9287934097256579E-2</v>
      </c>
      <c r="T45" s="231">
        <v>4.9478905849182311E-2</v>
      </c>
      <c r="U45" s="231">
        <v>4.4375143703585217E-2</v>
      </c>
      <c r="V45" s="231">
        <v>2.5789737491605499E-2</v>
      </c>
      <c r="W45" s="231">
        <v>1.6896030871456379E-2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0.47696252386991328</v>
      </c>
      <c r="C47" s="231">
        <v>0.46359559015969948</v>
      </c>
      <c r="D47" s="231">
        <v>0.58929257406317548</v>
      </c>
      <c r="E47" s="231">
        <v>0.64770514990277328</v>
      </c>
      <c r="F47" s="231">
        <v>0.68067672057134521</v>
      </c>
      <c r="G47" s="231">
        <v>0.62416691503387656</v>
      </c>
      <c r="H47" s="231">
        <v>0.64993622622177649</v>
      </c>
      <c r="I47" s="231">
        <v>0.66006429795677657</v>
      </c>
      <c r="J47" s="231">
        <v>0.68051508177739606</v>
      </c>
      <c r="K47" s="231">
        <v>0.60931272335380926</v>
      </c>
      <c r="L47" s="231">
        <v>0.6453183051030289</v>
      </c>
      <c r="M47" s="231">
        <v>0.6306635992800661</v>
      </c>
      <c r="N47" s="231">
        <v>0.62136274915353396</v>
      </c>
      <c r="O47" s="231">
        <v>0.65331990002010543</v>
      </c>
      <c r="P47" s="231">
        <v>0.59946797836210308</v>
      </c>
      <c r="Q47" s="231">
        <v>0.60642991448309913</v>
      </c>
      <c r="R47" s="231">
        <v>0.5122060739530796</v>
      </c>
      <c r="S47" s="231">
        <v>0.48946572959450368</v>
      </c>
      <c r="T47" s="231">
        <v>0.51773607840769009</v>
      </c>
      <c r="U47" s="231">
        <v>0.54387783657151101</v>
      </c>
      <c r="V47" s="231">
        <v>0.4971406862029995</v>
      </c>
      <c r="W47" s="231">
        <v>0.47204985925285808</v>
      </c>
      <c r="DA47" s="73" t="s">
        <v>1982</v>
      </c>
    </row>
    <row r="48" spans="1:105" ht="12" customHeight="1" x14ac:dyDescent="0.25">
      <c r="A48" s="64" t="s">
        <v>160</v>
      </c>
      <c r="B48" s="231">
        <v>0.24620260594946861</v>
      </c>
      <c r="C48" s="231">
        <v>9.1141660687606568E-2</v>
      </c>
      <c r="D48" s="231">
        <v>8.0274006651285409E-2</v>
      </c>
      <c r="E48" s="231">
        <v>0.21063740734811681</v>
      </c>
      <c r="F48" s="231">
        <v>0.19385576572770971</v>
      </c>
      <c r="G48" s="231">
        <v>0.11191061524832251</v>
      </c>
      <c r="H48" s="231">
        <v>0.12799742879260179</v>
      </c>
      <c r="I48" s="231">
        <v>8.8656491399271106E-2</v>
      </c>
      <c r="J48" s="231">
        <v>8.311291052101652E-2</v>
      </c>
      <c r="K48" s="231">
        <v>0.1180025882186702</v>
      </c>
      <c r="L48" s="231">
        <v>0.108883345155785</v>
      </c>
      <c r="M48" s="231">
        <v>0.1017435742123142</v>
      </c>
      <c r="N48" s="231">
        <v>8.5360276430208187E-2</v>
      </c>
      <c r="O48" s="231">
        <v>0.10516066875214169</v>
      </c>
      <c r="P48" s="231">
        <v>8.8797779127608917E-2</v>
      </c>
      <c r="Q48" s="231">
        <v>0.1222265359121735</v>
      </c>
      <c r="R48" s="231">
        <v>0.18486806460588731</v>
      </c>
      <c r="S48" s="231">
        <v>0.17480851061834091</v>
      </c>
      <c r="T48" s="231">
        <v>0.19721334316562991</v>
      </c>
      <c r="U48" s="231">
        <v>0.22223760107899729</v>
      </c>
      <c r="V48" s="231">
        <v>0.58902504922094012</v>
      </c>
      <c r="W48" s="231">
        <v>0.75282412787191577</v>
      </c>
      <c r="DA48" s="73" t="s">
        <v>1983</v>
      </c>
    </row>
    <row r="49" spans="1:105" ht="12" customHeight="1" x14ac:dyDescent="0.25">
      <c r="A49" s="64" t="s">
        <v>70</v>
      </c>
      <c r="B49" s="231">
        <v>3.7962461187448948</v>
      </c>
      <c r="C49" s="231">
        <v>3.9058876451655169</v>
      </c>
      <c r="D49" s="231">
        <v>3.8903594508748718</v>
      </c>
      <c r="E49" s="231">
        <v>4.276865676300134</v>
      </c>
      <c r="F49" s="231">
        <v>4.2381055560177758</v>
      </c>
      <c r="G49" s="231">
        <v>3.8366372839590439</v>
      </c>
      <c r="H49" s="231">
        <v>3.7899295277219061</v>
      </c>
      <c r="I49" s="231">
        <v>2.9916767992470379</v>
      </c>
      <c r="J49" s="231">
        <v>3.1295973540073572</v>
      </c>
      <c r="K49" s="231">
        <v>2.3412750710420802</v>
      </c>
      <c r="L49" s="231">
        <v>2.481123649126439</v>
      </c>
      <c r="M49" s="231">
        <v>2.0565005535272718</v>
      </c>
      <c r="N49" s="231">
        <v>1.891048508585109</v>
      </c>
      <c r="O49" s="231">
        <v>1.429821357434037</v>
      </c>
      <c r="P49" s="231">
        <v>0.80763690789514986</v>
      </c>
      <c r="Q49" s="231">
        <v>0.71891488007709314</v>
      </c>
      <c r="R49" s="231">
        <v>0.74681109442743254</v>
      </c>
      <c r="S49" s="231">
        <v>0.95791336339838928</v>
      </c>
      <c r="T49" s="231">
        <v>0.96598279004208032</v>
      </c>
      <c r="U49" s="231">
        <v>0.69622696631825642</v>
      </c>
      <c r="V49" s="231">
        <v>0.69143380677597965</v>
      </c>
      <c r="W49" s="231">
        <v>0.73926646536887375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8.5311500605164637E-4</v>
      </c>
      <c r="H50" s="231">
        <v>2.8566292297625321E-4</v>
      </c>
      <c r="I50" s="231">
        <v>3.1548143301144278E-4</v>
      </c>
      <c r="J50" s="231">
        <v>2.8317077261286752E-4</v>
      </c>
      <c r="K50" s="231">
        <v>4.2610634353641442E-4</v>
      </c>
      <c r="L50" s="231">
        <v>3.2753176564362759E-4</v>
      </c>
      <c r="M50" s="231">
        <v>5.005961421853821E-5</v>
      </c>
      <c r="N50" s="231">
        <v>5.1382177579029081E-5</v>
      </c>
      <c r="O50" s="231">
        <v>2.1256226881842789E-5</v>
      </c>
      <c r="P50" s="231">
        <v>1.974563705073783E-5</v>
      </c>
      <c r="Q50" s="231">
        <v>0</v>
      </c>
      <c r="R50" s="231">
        <v>9.631202679552219E-5</v>
      </c>
      <c r="S50" s="231">
        <v>2.0399689569192229E-4</v>
      </c>
      <c r="T50" s="231">
        <v>1.4533972002114999E-4</v>
      </c>
      <c r="U50" s="231">
        <v>8.425561052197286E-5</v>
      </c>
      <c r="V50" s="231">
        <v>5.5834320108363449E-5</v>
      </c>
      <c r="W50" s="231">
        <v>2.740488549874903E-5</v>
      </c>
      <c r="DA50" s="73" t="s">
        <v>1985</v>
      </c>
    </row>
    <row r="51" spans="1:105" ht="12" customHeight="1" x14ac:dyDescent="0.25">
      <c r="A51" s="64" t="s">
        <v>162</v>
      </c>
      <c r="B51" s="231">
        <v>0.30394669325546542</v>
      </c>
      <c r="C51" s="231">
        <v>0.51971775699796607</v>
      </c>
      <c r="D51" s="231">
        <v>0.31837317255460301</v>
      </c>
      <c r="E51" s="231">
        <v>0.51476606638908662</v>
      </c>
      <c r="F51" s="231">
        <v>0.3427435903134326</v>
      </c>
      <c r="G51" s="231">
        <v>0.28591843234644509</v>
      </c>
      <c r="H51" s="231">
        <v>0.27009113648520872</v>
      </c>
      <c r="I51" s="231">
        <v>0.1771183607769711</v>
      </c>
      <c r="J51" s="231">
        <v>0.1879106878773944</v>
      </c>
      <c r="K51" s="231">
        <v>0.1471236126022861</v>
      </c>
      <c r="L51" s="231">
        <v>0.1223692960832026</v>
      </c>
      <c r="M51" s="231">
        <v>0.1178075940036111</v>
      </c>
      <c r="N51" s="231">
        <v>0.15390186311003959</v>
      </c>
      <c r="O51" s="231">
        <v>0.13222739422002039</v>
      </c>
      <c r="P51" s="231">
        <v>0.1181478205427505</v>
      </c>
      <c r="Q51" s="231">
        <v>0.1644934461304858</v>
      </c>
      <c r="R51" s="231">
        <v>7.5174475133413146E-2</v>
      </c>
      <c r="S51" s="231">
        <v>0.2429997319332399</v>
      </c>
      <c r="T51" s="231">
        <v>0.40719532680487719</v>
      </c>
      <c r="U51" s="231">
        <v>0.46248919375942937</v>
      </c>
      <c r="V51" s="231">
        <v>0.3604854460129962</v>
      </c>
      <c r="W51" s="231">
        <v>0.29542445129389749</v>
      </c>
      <c r="DA51" s="73" t="s">
        <v>1986</v>
      </c>
    </row>
    <row r="52" spans="1:105" ht="12" customHeight="1" x14ac:dyDescent="0.25">
      <c r="A52" s="64" t="s">
        <v>36</v>
      </c>
      <c r="B52" s="231">
        <v>8.8142450970046761E-4</v>
      </c>
      <c r="C52" s="231">
        <v>9.0065563595162197E-4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30.709492051259939</v>
      </c>
      <c r="C53" s="231">
        <v>28.73231420458302</v>
      </c>
      <c r="D53" s="231">
        <v>27.956315359190469</v>
      </c>
      <c r="E53" s="231">
        <v>27.197410810493949</v>
      </c>
      <c r="F53" s="231">
        <v>27.111280868923071</v>
      </c>
      <c r="G53" s="231">
        <v>28.343178539852861</v>
      </c>
      <c r="H53" s="231">
        <v>32.148743468684003</v>
      </c>
      <c r="I53" s="231">
        <v>32.711228421750008</v>
      </c>
      <c r="J53" s="231">
        <v>31.95202846824975</v>
      </c>
      <c r="K53" s="231">
        <v>33.154812414188932</v>
      </c>
      <c r="L53" s="231">
        <v>34.775571248025898</v>
      </c>
      <c r="M53" s="231">
        <v>33.688034740988137</v>
      </c>
      <c r="N53" s="231">
        <v>34.314523547834398</v>
      </c>
      <c r="O53" s="231">
        <v>36.074585124744488</v>
      </c>
      <c r="P53" s="231">
        <v>33.189178626512408</v>
      </c>
      <c r="Q53" s="231">
        <v>34.518428391339803</v>
      </c>
      <c r="R53" s="231">
        <v>33.877215197545567</v>
      </c>
      <c r="S53" s="231">
        <v>32.963853427086192</v>
      </c>
      <c r="T53" s="231">
        <v>32.873527683115469</v>
      </c>
      <c r="U53" s="231">
        <v>32.279954121443573</v>
      </c>
      <c r="V53" s="231">
        <v>34.653610692917667</v>
      </c>
      <c r="W53" s="231">
        <v>33.398896103868573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0.69490127034401561</v>
      </c>
      <c r="W54" s="231">
        <v>0.70720642558846203</v>
      </c>
      <c r="DA54" s="73" t="s">
        <v>1989</v>
      </c>
    </row>
    <row r="55" spans="1:105" ht="12" customHeight="1" x14ac:dyDescent="0.25">
      <c r="A55" s="60" t="s">
        <v>1898</v>
      </c>
      <c r="B55" s="264">
        <v>60.589232385445428</v>
      </c>
      <c r="C55" s="264">
        <v>62.425026663821413</v>
      </c>
      <c r="D55" s="264">
        <v>60.351055048721577</v>
      </c>
      <c r="E55" s="264">
        <v>59.803141903100361</v>
      </c>
      <c r="F55" s="264">
        <v>62.731849789487192</v>
      </c>
      <c r="G55" s="264">
        <v>62.734827081299343</v>
      </c>
      <c r="H55" s="264">
        <v>66.774443529919097</v>
      </c>
      <c r="I55" s="264">
        <v>65.003449542404482</v>
      </c>
      <c r="J55" s="264">
        <v>67.063710074801548</v>
      </c>
      <c r="K55" s="264">
        <v>58.004089486268278</v>
      </c>
      <c r="L55" s="264">
        <v>59.873389401250712</v>
      </c>
      <c r="M55" s="264">
        <v>59.924077701204993</v>
      </c>
      <c r="N55" s="264">
        <v>62.527590644228347</v>
      </c>
      <c r="O55" s="264">
        <v>60.160192911324742</v>
      </c>
      <c r="P55" s="264">
        <v>53.138900594210213</v>
      </c>
      <c r="Q55" s="264">
        <v>49.649244809084301</v>
      </c>
      <c r="R55" s="264">
        <v>48.325161102592972</v>
      </c>
      <c r="S55" s="264">
        <v>49.808447408547678</v>
      </c>
      <c r="T55" s="264">
        <v>49.062024562846993</v>
      </c>
      <c r="U55" s="264">
        <v>44.995611323238371</v>
      </c>
      <c r="V55" s="264">
        <v>41.955099844115871</v>
      </c>
      <c r="W55" s="264">
        <v>37.459063530856888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1259.6410892864708</v>
      </c>
      <c r="C56" s="263">
        <f t="shared" si="2"/>
        <v>1202.8169045879135</v>
      </c>
      <c r="D56" s="263">
        <f t="shared" si="2"/>
        <v>1170.5826519193824</v>
      </c>
      <c r="E56" s="263">
        <f t="shared" si="2"/>
        <v>1169.1274992371091</v>
      </c>
      <c r="F56" s="263">
        <f t="shared" si="2"/>
        <v>1168.8711980805522</v>
      </c>
      <c r="G56" s="263">
        <f t="shared" si="2"/>
        <v>1190.9372236869883</v>
      </c>
      <c r="H56" s="263">
        <f t="shared" si="2"/>
        <v>1319.602066125859</v>
      </c>
      <c r="I56" s="263">
        <f t="shared" si="2"/>
        <v>1304.4306456147854</v>
      </c>
      <c r="J56" s="263">
        <f t="shared" si="2"/>
        <v>1286.8886732560479</v>
      </c>
      <c r="K56" s="263">
        <f t="shared" si="2"/>
        <v>1278.2511405566734</v>
      </c>
      <c r="L56" s="263">
        <f t="shared" si="2"/>
        <v>1337.2374774202926</v>
      </c>
      <c r="M56" s="263">
        <f t="shared" si="2"/>
        <v>1287.4432903638506</v>
      </c>
      <c r="N56" s="263">
        <f t="shared" si="2"/>
        <v>1308.8814943772818</v>
      </c>
      <c r="O56" s="263">
        <f t="shared" si="2"/>
        <v>1346.8630909381218</v>
      </c>
      <c r="P56" s="263">
        <f t="shared" si="2"/>
        <v>1218.5798637416779</v>
      </c>
      <c r="Q56" s="263">
        <f t="shared" si="2"/>
        <v>1252.5851602558557</v>
      </c>
      <c r="R56" s="263">
        <f t="shared" si="2"/>
        <v>1226.2286110792506</v>
      </c>
      <c r="S56" s="263">
        <f t="shared" si="2"/>
        <v>1210.3362996621554</v>
      </c>
      <c r="T56" s="263">
        <f t="shared" si="2"/>
        <v>1213.643733540147</v>
      </c>
      <c r="U56" s="263">
        <f t="shared" si="2"/>
        <v>1181.0235819047289</v>
      </c>
      <c r="V56" s="263">
        <f t="shared" si="2"/>
        <v>1278.3865623515198</v>
      </c>
      <c r="W56" s="263">
        <f t="shared" si="2"/>
        <v>1233.1938121305109</v>
      </c>
      <c r="DA56" s="70"/>
    </row>
    <row r="57" spans="1:105" ht="12" customHeight="1" x14ac:dyDescent="0.25">
      <c r="A57" s="60" t="s">
        <v>1901</v>
      </c>
      <c r="B57" s="264">
        <v>1134.267876827201</v>
      </c>
      <c r="C57" s="264">
        <v>1073.6450068337031</v>
      </c>
      <c r="D57" s="264">
        <v>1045.702283760402</v>
      </c>
      <c r="E57" s="264">
        <v>1045.380890799298</v>
      </c>
      <c r="F57" s="264">
        <v>1039.0644119244421</v>
      </c>
      <c r="G57" s="264">
        <v>1061.1242768217189</v>
      </c>
      <c r="H57" s="264">
        <v>1181.430213373734</v>
      </c>
      <c r="I57" s="264">
        <v>1169.9233912858299</v>
      </c>
      <c r="J57" s="264">
        <v>1148.1182607506289</v>
      </c>
      <c r="K57" s="264">
        <v>1158.227189957568</v>
      </c>
      <c r="L57" s="264">
        <v>1213.345510572025</v>
      </c>
      <c r="M57" s="264">
        <v>1163.4464376348881</v>
      </c>
      <c r="N57" s="264">
        <v>1179.4973678952931</v>
      </c>
      <c r="O57" s="264">
        <v>1222.377660928383</v>
      </c>
      <c r="P57" s="264">
        <v>1108.6231204103281</v>
      </c>
      <c r="Q57" s="264">
        <v>1149.8493262995421</v>
      </c>
      <c r="R57" s="264">
        <v>1126.2326142410529</v>
      </c>
      <c r="S57" s="264">
        <v>1107.2710385033381</v>
      </c>
      <c r="T57" s="264">
        <v>1112.122994837451</v>
      </c>
      <c r="U57" s="264">
        <v>1087.917197881316</v>
      </c>
      <c r="V57" s="264">
        <v>1191.5717036808601</v>
      </c>
      <c r="W57" s="264">
        <v>1155.682298191814</v>
      </c>
      <c r="DA57" s="72" t="s">
        <v>1991</v>
      </c>
    </row>
    <row r="58" spans="1:105" ht="12" customHeight="1" x14ac:dyDescent="0.25">
      <c r="A58" s="64" t="s">
        <v>30</v>
      </c>
      <c r="B58" s="231">
        <v>5.5493494449501712</v>
      </c>
      <c r="C58" s="231">
        <v>2.7437681781695451</v>
      </c>
      <c r="D58" s="231">
        <v>2.7204093956622968</v>
      </c>
      <c r="E58" s="231">
        <v>1.9933637619800859</v>
      </c>
      <c r="F58" s="231">
        <v>4.5939559927477136</v>
      </c>
      <c r="G58" s="231">
        <v>6.4513917169444372</v>
      </c>
      <c r="H58" s="231">
        <v>6.5495625827113937</v>
      </c>
      <c r="I58" s="231">
        <v>6.4120783220622606</v>
      </c>
      <c r="J58" s="231">
        <v>3.5263934841001721</v>
      </c>
      <c r="K58" s="231">
        <v>2.914580633766398</v>
      </c>
      <c r="L58" s="231">
        <v>2.0431327696483201</v>
      </c>
      <c r="M58" s="231">
        <v>1.0233749479565231</v>
      </c>
      <c r="N58" s="231">
        <v>2.0988916166409441</v>
      </c>
      <c r="O58" s="231">
        <v>2.7674680604572459</v>
      </c>
      <c r="P58" s="231">
        <v>3.1081566831737661</v>
      </c>
      <c r="Q58" s="231">
        <v>2.1748374354815612</v>
      </c>
      <c r="R58" s="231">
        <v>1.877293208477568</v>
      </c>
      <c r="S58" s="231">
        <v>0.93032261250109149</v>
      </c>
      <c r="T58" s="231">
        <v>1.571682891679909</v>
      </c>
      <c r="U58" s="231">
        <v>1.409563388231531</v>
      </c>
      <c r="V58" s="231">
        <v>0.8192034262039396</v>
      </c>
      <c r="W58" s="231">
        <v>0.53669745121096768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15.150574287632541</v>
      </c>
      <c r="C60" s="231">
        <v>14.72597756977868</v>
      </c>
      <c r="D60" s="231">
        <v>18.71870529377146</v>
      </c>
      <c r="E60" s="231">
        <v>20.57416358514692</v>
      </c>
      <c r="F60" s="231">
        <v>21.621495829913329</v>
      </c>
      <c r="G60" s="231">
        <v>19.826478477546662</v>
      </c>
      <c r="H60" s="231">
        <v>20.645033068221132</v>
      </c>
      <c r="I60" s="231">
        <v>20.966748288038779</v>
      </c>
      <c r="J60" s="231">
        <v>21.616361421164349</v>
      </c>
      <c r="K60" s="231">
        <v>19.354639447709229</v>
      </c>
      <c r="L60" s="231">
        <v>20.498346162096212</v>
      </c>
      <c r="M60" s="231">
        <v>20.032843741837389</v>
      </c>
      <c r="N60" s="231">
        <v>19.737404973112259</v>
      </c>
      <c r="O60" s="231">
        <v>20.752514471226881</v>
      </c>
      <c r="P60" s="231">
        <v>19.04192401856092</v>
      </c>
      <c r="Q60" s="231">
        <v>19.26306787181608</v>
      </c>
      <c r="R60" s="231">
        <v>16.270075290274299</v>
      </c>
      <c r="S60" s="231">
        <v>15.54773494006071</v>
      </c>
      <c r="T60" s="231">
        <v>16.445734255303101</v>
      </c>
      <c r="U60" s="231">
        <v>17.276119514624469</v>
      </c>
      <c r="V60" s="231">
        <v>15.7915276793894</v>
      </c>
      <c r="W60" s="231">
        <v>14.99452494097314</v>
      </c>
      <c r="DA60" s="73" t="s">
        <v>1994</v>
      </c>
    </row>
    <row r="61" spans="1:105" ht="12" customHeight="1" x14ac:dyDescent="0.25">
      <c r="A61" s="64" t="s">
        <v>160</v>
      </c>
      <c r="B61" s="231">
        <v>7.8205533654537112</v>
      </c>
      <c r="C61" s="231">
        <v>2.8950880453710321</v>
      </c>
      <c r="D61" s="231">
        <v>2.549880211276125</v>
      </c>
      <c r="E61" s="231">
        <v>6.6908352922343024</v>
      </c>
      <c r="F61" s="231">
        <v>6.1577713819390176</v>
      </c>
      <c r="G61" s="231">
        <v>3.5548077784761269</v>
      </c>
      <c r="H61" s="231">
        <v>4.0658006792944112</v>
      </c>
      <c r="I61" s="231">
        <v>2.8161473738591991</v>
      </c>
      <c r="J61" s="231">
        <v>2.640057157726408</v>
      </c>
      <c r="K61" s="231">
        <v>3.748317508122466</v>
      </c>
      <c r="L61" s="231">
        <v>3.4586474343602291</v>
      </c>
      <c r="M61" s="231">
        <v>3.2318547102735109</v>
      </c>
      <c r="N61" s="231">
        <v>2.711444074841908</v>
      </c>
      <c r="O61" s="231">
        <v>3.3403977133033238</v>
      </c>
      <c r="P61" s="231">
        <v>2.820635336994636</v>
      </c>
      <c r="Q61" s="231">
        <v>3.8824899642690411</v>
      </c>
      <c r="R61" s="231">
        <v>5.8722796992458326</v>
      </c>
      <c r="S61" s="231">
        <v>5.5527409255237696</v>
      </c>
      <c r="T61" s="231">
        <v>6.2644238417317757</v>
      </c>
      <c r="U61" s="231">
        <v>7.0593120342740336</v>
      </c>
      <c r="V61" s="231">
        <v>18.71020744584164</v>
      </c>
      <c r="W61" s="231">
        <v>23.913237002990272</v>
      </c>
      <c r="DA61" s="73" t="s">
        <v>1995</v>
      </c>
    </row>
    <row r="62" spans="1:105" ht="12" customHeight="1" x14ac:dyDescent="0.25">
      <c r="A62" s="64" t="s">
        <v>70</v>
      </c>
      <c r="B62" s="231">
        <v>120.58664141895549</v>
      </c>
      <c r="C62" s="231">
        <v>124.0693722581988</v>
      </c>
      <c r="D62" s="231">
        <v>123.5761237336724</v>
      </c>
      <c r="E62" s="231">
        <v>135.85338030600431</v>
      </c>
      <c r="F62" s="231">
        <v>134.62217648527059</v>
      </c>
      <c r="G62" s="231">
        <v>121.8696549022285</v>
      </c>
      <c r="H62" s="231">
        <v>120.3859967629312</v>
      </c>
      <c r="I62" s="231">
        <v>95.029733623141198</v>
      </c>
      <c r="J62" s="231">
        <v>99.410739480233715</v>
      </c>
      <c r="K62" s="231">
        <v>74.369914021336683</v>
      </c>
      <c r="L62" s="231">
        <v>78.812162972251627</v>
      </c>
      <c r="M62" s="231">
        <v>65.324135229689816</v>
      </c>
      <c r="N62" s="231">
        <v>60.068599684468197</v>
      </c>
      <c r="O62" s="231">
        <v>45.417854883198828</v>
      </c>
      <c r="P62" s="231">
        <v>25.654348839022418</v>
      </c>
      <c r="Q62" s="231">
        <v>22.836119720095908</v>
      </c>
      <c r="R62" s="231">
        <v>23.72223476416551</v>
      </c>
      <c r="S62" s="231">
        <v>30.42783624912531</v>
      </c>
      <c r="T62" s="231">
        <v>30.684159213101381</v>
      </c>
      <c r="U62" s="231">
        <v>22.115444812462279</v>
      </c>
      <c r="V62" s="231">
        <v>21.963191509354669</v>
      </c>
      <c r="W62" s="231">
        <v>23.48258184112894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2.7098947251052299E-2</v>
      </c>
      <c r="H63" s="231">
        <v>9.073998729833924E-3</v>
      </c>
      <c r="I63" s="231">
        <v>1.0021174930951711E-2</v>
      </c>
      <c r="J63" s="231">
        <v>8.9948363065263832E-3</v>
      </c>
      <c r="K63" s="231">
        <v>1.353514267703905E-2</v>
      </c>
      <c r="L63" s="231">
        <v>1.040395020279759E-2</v>
      </c>
      <c r="M63" s="231">
        <v>1.5901289222359199E-3</v>
      </c>
      <c r="N63" s="231">
        <v>1.632139758392689E-3</v>
      </c>
      <c r="O63" s="231">
        <v>6.751977950703005E-4</v>
      </c>
      <c r="P63" s="231">
        <v>6.2721435337637814E-4</v>
      </c>
      <c r="Q63" s="231">
        <v>0</v>
      </c>
      <c r="R63" s="231">
        <v>3.0593232040930581E-3</v>
      </c>
      <c r="S63" s="231">
        <v>6.4799013925669457E-3</v>
      </c>
      <c r="T63" s="231">
        <v>4.6166734594953532E-3</v>
      </c>
      <c r="U63" s="231">
        <v>2.6763546871685509E-3</v>
      </c>
      <c r="V63" s="231">
        <v>1.7735607563833099E-3</v>
      </c>
      <c r="W63" s="231">
        <v>8.7050812760732226E-4</v>
      </c>
      <c r="DA63" s="73" t="s">
        <v>1997</v>
      </c>
    </row>
    <row r="64" spans="1:105" ht="12" customHeight="1" x14ac:dyDescent="0.25">
      <c r="A64" s="64" t="s">
        <v>162</v>
      </c>
      <c r="B64" s="231">
        <v>9.6547773151736092</v>
      </c>
      <c r="C64" s="231">
        <v>16.508681692876571</v>
      </c>
      <c r="D64" s="231">
        <v>10.113030187028571</v>
      </c>
      <c r="E64" s="231">
        <v>16.351392697065108</v>
      </c>
      <c r="F64" s="231">
        <v>10.887149339367859</v>
      </c>
      <c r="G64" s="231">
        <v>9.0821149098282579</v>
      </c>
      <c r="H64" s="231">
        <v>8.5793655118831023</v>
      </c>
      <c r="I64" s="231">
        <v>5.6261126364449652</v>
      </c>
      <c r="J64" s="231">
        <v>5.9689277325760592</v>
      </c>
      <c r="K64" s="231">
        <v>4.6733382826608532</v>
      </c>
      <c r="L64" s="231">
        <v>3.8870246991134958</v>
      </c>
      <c r="M64" s="231">
        <v>3.7421235742323522</v>
      </c>
      <c r="N64" s="231">
        <v>4.8886474164365508</v>
      </c>
      <c r="O64" s="231">
        <v>4.2001642869888833</v>
      </c>
      <c r="P64" s="231">
        <v>3.7529307701814858</v>
      </c>
      <c r="Q64" s="231">
        <v>5.2250859359095472</v>
      </c>
      <c r="R64" s="231">
        <v>2.3878950924731228</v>
      </c>
      <c r="S64" s="231">
        <v>7.7188150143499712</v>
      </c>
      <c r="T64" s="231">
        <v>12.93443979262552</v>
      </c>
      <c r="U64" s="231">
        <v>14.69083321353482</v>
      </c>
      <c r="V64" s="231">
        <v>11.45071416747165</v>
      </c>
      <c r="W64" s="231">
        <v>9.384070805806159</v>
      </c>
      <c r="DA64" s="73" t="s">
        <v>1998</v>
      </c>
    </row>
    <row r="65" spans="1:105" ht="12" customHeight="1" x14ac:dyDescent="0.25">
      <c r="A65" s="64" t="s">
        <v>36</v>
      </c>
      <c r="B65" s="231">
        <v>2.7998190308132519E-2</v>
      </c>
      <c r="C65" s="231">
        <v>2.8609061377286811E-2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975.47798280472773</v>
      </c>
      <c r="C66" s="231">
        <v>912.67351002793123</v>
      </c>
      <c r="D66" s="231">
        <v>888.0241349389911</v>
      </c>
      <c r="E66" s="231">
        <v>863.91775515686697</v>
      </c>
      <c r="F66" s="231">
        <v>861.18186289520372</v>
      </c>
      <c r="G66" s="231">
        <v>900.3127300894439</v>
      </c>
      <c r="H66" s="231">
        <v>1021.195380769963</v>
      </c>
      <c r="I66" s="231">
        <v>1039.062549867353</v>
      </c>
      <c r="J66" s="231">
        <v>1014.946786638522</v>
      </c>
      <c r="K66" s="231">
        <v>1053.152864921296</v>
      </c>
      <c r="L66" s="231">
        <v>1104.635792584352</v>
      </c>
      <c r="M66" s="231">
        <v>1070.090515301976</v>
      </c>
      <c r="N66" s="231">
        <v>1089.9907479900339</v>
      </c>
      <c r="O66" s="231">
        <v>1145.898586315413</v>
      </c>
      <c r="P66" s="231">
        <v>1054.244497548041</v>
      </c>
      <c r="Q66" s="231">
        <v>1096.4677253719699</v>
      </c>
      <c r="R66" s="231">
        <v>1076.0997768632119</v>
      </c>
      <c r="S66" s="231">
        <v>1047.0871088603849</v>
      </c>
      <c r="T66" s="231">
        <v>1044.2179381695501</v>
      </c>
      <c r="U66" s="231">
        <v>1025.3632485635021</v>
      </c>
      <c r="V66" s="231">
        <v>1100.761751422091</v>
      </c>
      <c r="W66" s="231">
        <v>1060.906111534649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22.073334469751089</v>
      </c>
      <c r="W67" s="231">
        <v>22.464204106927621</v>
      </c>
      <c r="DA67" s="73" t="s">
        <v>2001</v>
      </c>
    </row>
    <row r="68" spans="1:105" ht="12" customHeight="1" x14ac:dyDescent="0.25">
      <c r="A68" s="60" t="s">
        <v>1913</v>
      </c>
      <c r="B68" s="264">
        <v>125.37321245926969</v>
      </c>
      <c r="C68" s="264">
        <v>129.17189775421051</v>
      </c>
      <c r="D68" s="264">
        <v>124.8803681589805</v>
      </c>
      <c r="E68" s="264">
        <v>123.7466084378111</v>
      </c>
      <c r="F68" s="264">
        <v>129.80678615611001</v>
      </c>
      <c r="G68" s="264">
        <v>129.8129468652694</v>
      </c>
      <c r="H68" s="264">
        <v>138.17185275212509</v>
      </c>
      <c r="I68" s="264">
        <v>134.5072543289555</v>
      </c>
      <c r="J68" s="264">
        <v>138.7704125054191</v>
      </c>
      <c r="K68" s="264">
        <v>120.02395059910521</v>
      </c>
      <c r="L68" s="264">
        <v>123.8919668482677</v>
      </c>
      <c r="M68" s="264">
        <v>123.99685272896249</v>
      </c>
      <c r="N68" s="264">
        <v>129.3841264819888</v>
      </c>
      <c r="O68" s="264">
        <v>124.48543000973881</v>
      </c>
      <c r="P68" s="264">
        <v>109.9567433313498</v>
      </c>
      <c r="Q68" s="264">
        <v>102.7358339563136</v>
      </c>
      <c r="R68" s="264">
        <v>99.995996838197669</v>
      </c>
      <c r="S68" s="264">
        <v>103.06526115881741</v>
      </c>
      <c r="T68" s="264">
        <v>101.52073870269589</v>
      </c>
      <c r="U68" s="264">
        <v>93.106384023412858</v>
      </c>
      <c r="V68" s="264">
        <v>86.814858670659831</v>
      </c>
      <c r="W68" s="264">
        <v>77.51151393869695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159.33013928851892</v>
      </c>
      <c r="C69" s="263">
        <f t="shared" si="3"/>
        <v>151.15846157281447</v>
      </c>
      <c r="D69" s="263">
        <f t="shared" si="3"/>
        <v>147.20074017344569</v>
      </c>
      <c r="E69" s="263">
        <f t="shared" si="3"/>
        <v>147.07448938886813</v>
      </c>
      <c r="F69" s="263">
        <f t="shared" si="3"/>
        <v>146.44126625158151</v>
      </c>
      <c r="G69" s="263">
        <f t="shared" si="3"/>
        <v>149.48123896964495</v>
      </c>
      <c r="H69" s="263">
        <f t="shared" si="3"/>
        <v>166.22145425411014</v>
      </c>
      <c r="I69" s="263">
        <f t="shared" si="3"/>
        <v>164.54071350455712</v>
      </c>
      <c r="J69" s="263">
        <f t="shared" si="3"/>
        <v>161.7021554444967</v>
      </c>
      <c r="K69" s="263">
        <f t="shared" si="3"/>
        <v>162.44780268526969</v>
      </c>
      <c r="L69" s="263">
        <f t="shared" si="3"/>
        <v>170.11764802250025</v>
      </c>
      <c r="M69" s="263">
        <f t="shared" si="3"/>
        <v>163.30407822236015</v>
      </c>
      <c r="N69" s="263">
        <f t="shared" si="3"/>
        <v>165.68641796886095</v>
      </c>
      <c r="O69" s="263">
        <f t="shared" si="3"/>
        <v>171.3817541881977</v>
      </c>
      <c r="P69" s="263">
        <f t="shared" si="3"/>
        <v>155.33526129328953</v>
      </c>
      <c r="Q69" s="263">
        <f t="shared" si="3"/>
        <v>160.71344071698718</v>
      </c>
      <c r="R69" s="263">
        <f t="shared" si="3"/>
        <v>157.4028187844327</v>
      </c>
      <c r="S69" s="263">
        <f t="shared" si="3"/>
        <v>154.89856027493008</v>
      </c>
      <c r="T69" s="263">
        <f t="shared" si="3"/>
        <v>155.48595433292653</v>
      </c>
      <c r="U69" s="263">
        <f t="shared" si="3"/>
        <v>151.87603385864745</v>
      </c>
      <c r="V69" s="263">
        <f t="shared" si="3"/>
        <v>165.74892948634943</v>
      </c>
      <c r="W69" s="263">
        <f t="shared" si="3"/>
        <v>160.51697035266335</v>
      </c>
      <c r="DA69" s="70"/>
    </row>
    <row r="70" spans="1:105" ht="12" customHeight="1" x14ac:dyDescent="0.25">
      <c r="A70" s="60" t="s">
        <v>1916</v>
      </c>
      <c r="B70" s="264">
        <v>128.65538417715911</v>
      </c>
      <c r="C70" s="264">
        <v>121.7791790158595</v>
      </c>
      <c r="D70" s="264">
        <v>118.6097497783786</v>
      </c>
      <c r="E70" s="264">
        <v>118.5732954841793</v>
      </c>
      <c r="F70" s="264">
        <v>117.8568430192072</v>
      </c>
      <c r="G70" s="264">
        <v>120.3590036209817</v>
      </c>
      <c r="H70" s="264">
        <v>134.00481586877959</v>
      </c>
      <c r="I70" s="264">
        <v>132.6996439189943</v>
      </c>
      <c r="J70" s="264">
        <v>130.22637679810339</v>
      </c>
      <c r="K70" s="264">
        <v>131.37299145352009</v>
      </c>
      <c r="L70" s="264">
        <v>137.6248380046969</v>
      </c>
      <c r="M70" s="264">
        <v>131.96498945395689</v>
      </c>
      <c r="N70" s="264">
        <v>133.7855810807157</v>
      </c>
      <c r="O70" s="264">
        <v>138.64931802196909</v>
      </c>
      <c r="P70" s="264">
        <v>125.7466039354304</v>
      </c>
      <c r="Q70" s="264">
        <v>130.42272451082729</v>
      </c>
      <c r="R70" s="264">
        <v>127.74397707826721</v>
      </c>
      <c r="S70" s="264">
        <v>125.59324279320241</v>
      </c>
      <c r="T70" s="264">
        <v>126.1435804329514</v>
      </c>
      <c r="U70" s="264">
        <v>123.39801550042679</v>
      </c>
      <c r="V70" s="264">
        <v>135.15512379713419</v>
      </c>
      <c r="W70" s="264">
        <v>131.08433474860809</v>
      </c>
      <c r="DA70" s="72" t="s">
        <v>2003</v>
      </c>
    </row>
    <row r="71" spans="1:105" ht="12" customHeight="1" x14ac:dyDescent="0.25">
      <c r="A71" s="64" t="s">
        <v>30</v>
      </c>
      <c r="B71" s="231">
        <v>0.62944009907999476</v>
      </c>
      <c r="C71" s="231">
        <v>0.31121444613497079</v>
      </c>
      <c r="D71" s="231">
        <v>0.30856495460058392</v>
      </c>
      <c r="E71" s="231">
        <v>0.22609913040977769</v>
      </c>
      <c r="F71" s="231">
        <v>0.52107371214036413</v>
      </c>
      <c r="G71" s="231">
        <v>0.73175507900527004</v>
      </c>
      <c r="H71" s="231">
        <v>0.74289020035383646</v>
      </c>
      <c r="I71" s="231">
        <v>0.72729592078946781</v>
      </c>
      <c r="J71" s="231">
        <v>0.39998444611321299</v>
      </c>
      <c r="K71" s="231">
        <v>0.33058900707072508</v>
      </c>
      <c r="L71" s="231">
        <v>0.2317442261869615</v>
      </c>
      <c r="M71" s="231">
        <v>0.1160772510413646</v>
      </c>
      <c r="N71" s="231">
        <v>0.2380687250356619</v>
      </c>
      <c r="O71" s="231">
        <v>0.31390262722778872</v>
      </c>
      <c r="P71" s="231">
        <v>0.35254554971183832</v>
      </c>
      <c r="Q71" s="231">
        <v>0.2466829498578616</v>
      </c>
      <c r="R71" s="231">
        <v>0.21293372040601991</v>
      </c>
      <c r="S71" s="231">
        <v>0.1055227037327624</v>
      </c>
      <c r="T71" s="231">
        <v>0.17826958725073</v>
      </c>
      <c r="U71" s="231">
        <v>0.15988103246144639</v>
      </c>
      <c r="V71" s="231">
        <v>9.2918907138872561E-2</v>
      </c>
      <c r="W71" s="231">
        <v>6.0875405345688298E-2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1.7184679168842421</v>
      </c>
      <c r="C73" s="231">
        <v>1.67030764101656</v>
      </c>
      <c r="D73" s="231">
        <v>2.123186480080554</v>
      </c>
      <c r="E73" s="231">
        <v>2.3336435547967511</v>
      </c>
      <c r="F73" s="231">
        <v>2.452438184411458</v>
      </c>
      <c r="G73" s="231">
        <v>2.2488366791661671</v>
      </c>
      <c r="H73" s="231">
        <v>2.3416819915343359</v>
      </c>
      <c r="I73" s="231">
        <v>2.3781728382266158</v>
      </c>
      <c r="J73" s="231">
        <v>2.451855809345024</v>
      </c>
      <c r="K73" s="231">
        <v>2.1953179003188672</v>
      </c>
      <c r="L73" s="231">
        <v>2.325043893385907</v>
      </c>
      <c r="M73" s="231">
        <v>2.2722438503472908</v>
      </c>
      <c r="N73" s="231">
        <v>2.2387334344502281</v>
      </c>
      <c r="O73" s="231">
        <v>2.3538731691900789</v>
      </c>
      <c r="P73" s="231">
        <v>2.1598478632163962</v>
      </c>
      <c r="Q73" s="231">
        <v>2.1849313095346901</v>
      </c>
      <c r="R73" s="231">
        <v>1.845448354683886</v>
      </c>
      <c r="S73" s="231">
        <v>1.7635162316272519</v>
      </c>
      <c r="T73" s="231">
        <v>1.865372635439468</v>
      </c>
      <c r="U73" s="231">
        <v>1.959559852353234</v>
      </c>
      <c r="V73" s="231">
        <v>1.791168648819627</v>
      </c>
      <c r="W73" s="231">
        <v>1.7007678752492641</v>
      </c>
      <c r="DA73" s="73" t="s">
        <v>2006</v>
      </c>
    </row>
    <row r="74" spans="1:105" ht="12" customHeight="1" x14ac:dyDescent="0.25">
      <c r="A74" s="64" t="s">
        <v>160</v>
      </c>
      <c r="B74" s="231">
        <v>0.88705350672970118</v>
      </c>
      <c r="C74" s="231">
        <v>0.32837804218328742</v>
      </c>
      <c r="D74" s="231">
        <v>0.28922252396418929</v>
      </c>
      <c r="E74" s="231">
        <v>0.75891418823953671</v>
      </c>
      <c r="F74" s="231">
        <v>0.69845092063659964</v>
      </c>
      <c r="G74" s="231">
        <v>0.40320736376233751</v>
      </c>
      <c r="H74" s="231">
        <v>0.46116720667922612</v>
      </c>
      <c r="I74" s="231">
        <v>0.31942412342384358</v>
      </c>
      <c r="J74" s="231">
        <v>0.29945092761248537</v>
      </c>
      <c r="K74" s="231">
        <v>0.42515638402314898</v>
      </c>
      <c r="L74" s="231">
        <v>0.39230028769363612</v>
      </c>
      <c r="M74" s="231">
        <v>0.36657611297083698</v>
      </c>
      <c r="N74" s="231">
        <v>0.30754805478530828</v>
      </c>
      <c r="O74" s="231">
        <v>0.37888770359227419</v>
      </c>
      <c r="P74" s="231">
        <v>0.31993317479800187</v>
      </c>
      <c r="Q74" s="231">
        <v>0.44037501909533</v>
      </c>
      <c r="R74" s="231">
        <v>0.66606876218297484</v>
      </c>
      <c r="S74" s="231">
        <v>0.62982478090431471</v>
      </c>
      <c r="T74" s="231">
        <v>0.71054807464087077</v>
      </c>
      <c r="U74" s="231">
        <v>0.80070900388756205</v>
      </c>
      <c r="V74" s="231">
        <v>2.1222226038107359</v>
      </c>
      <c r="W74" s="231">
        <v>2.7123810489502782</v>
      </c>
      <c r="DA74" s="73" t="s">
        <v>2007</v>
      </c>
    </row>
    <row r="75" spans="1:105" ht="12" customHeight="1" x14ac:dyDescent="0.25">
      <c r="A75" s="64" t="s">
        <v>70</v>
      </c>
      <c r="B75" s="231">
        <v>13.677651457242609</v>
      </c>
      <c r="C75" s="231">
        <v>14.07268342743455</v>
      </c>
      <c r="D75" s="231">
        <v>14.01673625682856</v>
      </c>
      <c r="E75" s="231">
        <v>15.409295451375449</v>
      </c>
      <c r="F75" s="231">
        <v>15.269645018005191</v>
      </c>
      <c r="G75" s="231">
        <v>13.82317844955829</v>
      </c>
      <c r="H75" s="231">
        <v>13.654893151350951</v>
      </c>
      <c r="I75" s="231">
        <v>10.77883552669886</v>
      </c>
      <c r="J75" s="231">
        <v>11.27575517252648</v>
      </c>
      <c r="K75" s="231">
        <v>8.4354763589015924</v>
      </c>
      <c r="L75" s="231">
        <v>8.9393425593525908</v>
      </c>
      <c r="M75" s="231">
        <v>7.409450523737946</v>
      </c>
      <c r="N75" s="231">
        <v>6.8133365382845712</v>
      </c>
      <c r="O75" s="231">
        <v>5.1515622436961506</v>
      </c>
      <c r="P75" s="231">
        <v>2.9098682710928139</v>
      </c>
      <c r="Q75" s="231">
        <v>2.590208023807167</v>
      </c>
      <c r="R75" s="231">
        <v>2.6907164431576551</v>
      </c>
      <c r="S75" s="231">
        <v>3.4513055004794819</v>
      </c>
      <c r="T75" s="231">
        <v>3.4803791700045461</v>
      </c>
      <c r="U75" s="231">
        <v>2.5084648051172418</v>
      </c>
      <c r="V75" s="231">
        <v>2.4911953332369809</v>
      </c>
      <c r="W75" s="231">
        <v>2.6635335884613771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3.0737231835684239E-3</v>
      </c>
      <c r="H76" s="231">
        <v>1.029226707782086E-3</v>
      </c>
      <c r="I76" s="231">
        <v>1.1366610454088719E-3</v>
      </c>
      <c r="J76" s="231">
        <v>1.0202476366198881E-3</v>
      </c>
      <c r="K76" s="231">
        <v>1.535236090682666E-3</v>
      </c>
      <c r="L76" s="231">
        <v>1.180077685039538E-3</v>
      </c>
      <c r="M76" s="231">
        <v>1.8036184534620339E-4</v>
      </c>
      <c r="N76" s="231">
        <v>1.851269633362073E-4</v>
      </c>
      <c r="O76" s="231">
        <v>7.658493508899221E-5</v>
      </c>
      <c r="P76" s="231">
        <v>7.1142368785746411E-5</v>
      </c>
      <c r="Q76" s="231">
        <v>0</v>
      </c>
      <c r="R76" s="231">
        <v>3.4700656713092471E-4</v>
      </c>
      <c r="S76" s="231">
        <v>7.3498881536060055E-4</v>
      </c>
      <c r="T76" s="231">
        <v>5.2365046184090673E-4</v>
      </c>
      <c r="U76" s="231">
        <v>3.0356800849828377E-4</v>
      </c>
      <c r="V76" s="231">
        <v>2.01167770978662E-4</v>
      </c>
      <c r="W76" s="231">
        <v>9.8738190399904355E-5</v>
      </c>
      <c r="DA76" s="73" t="s">
        <v>2009</v>
      </c>
    </row>
    <row r="77" spans="1:105" ht="12" customHeight="1" x14ac:dyDescent="0.25">
      <c r="A77" s="64" t="s">
        <v>162</v>
      </c>
      <c r="B77" s="231">
        <v>1.095102056582189</v>
      </c>
      <c r="C77" s="231">
        <v>1.872512506830903</v>
      </c>
      <c r="D77" s="231">
        <v>1.1470798128805519</v>
      </c>
      <c r="E77" s="231">
        <v>1.854671856843028</v>
      </c>
      <c r="F77" s="231">
        <v>1.2348849945116289</v>
      </c>
      <c r="G77" s="231">
        <v>1.0301472930129241</v>
      </c>
      <c r="H77" s="231">
        <v>0.97312247704229382</v>
      </c>
      <c r="I77" s="231">
        <v>0.63814703515232096</v>
      </c>
      <c r="J77" s="231">
        <v>0.67703115485237531</v>
      </c>
      <c r="K77" s="231">
        <v>0.53007772187588253</v>
      </c>
      <c r="L77" s="231">
        <v>0.44088937559389069</v>
      </c>
      <c r="M77" s="231">
        <v>0.42445383133653858</v>
      </c>
      <c r="N77" s="231">
        <v>0.55449935973469988</v>
      </c>
      <c r="O77" s="231">
        <v>0.47640752329271929</v>
      </c>
      <c r="P77" s="231">
        <v>0.42567964754373239</v>
      </c>
      <c r="Q77" s="231">
        <v>0.59266021032307203</v>
      </c>
      <c r="R77" s="231">
        <v>0.27084921187773792</v>
      </c>
      <c r="S77" s="231">
        <v>0.87551374005358229</v>
      </c>
      <c r="T77" s="231">
        <v>1.467100809811686</v>
      </c>
      <c r="U77" s="231">
        <v>1.666321359868528</v>
      </c>
      <c r="V77" s="231">
        <v>1.2988078569585859</v>
      </c>
      <c r="W77" s="231">
        <v>1.064396920103011</v>
      </c>
      <c r="DA77" s="73" t="s">
        <v>2010</v>
      </c>
    </row>
    <row r="78" spans="1:105" ht="12" customHeight="1" x14ac:dyDescent="0.25">
      <c r="A78" s="64" t="s">
        <v>36</v>
      </c>
      <c r="B78" s="231">
        <v>3.1757206599502081E-3</v>
      </c>
      <c r="C78" s="231">
        <v>3.2450092765903952E-3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110.64449341998041</v>
      </c>
      <c r="C79" s="231">
        <v>103.52083794298269</v>
      </c>
      <c r="D79" s="231">
        <v>100.7249597500242</v>
      </c>
      <c r="E79" s="231">
        <v>97.990671302514713</v>
      </c>
      <c r="F79" s="231">
        <v>97.680350189501979</v>
      </c>
      <c r="G79" s="231">
        <v>102.1188050332932</v>
      </c>
      <c r="H79" s="231">
        <v>115.8300316151112</v>
      </c>
      <c r="I79" s="231">
        <v>117.8566318136578</v>
      </c>
      <c r="J79" s="231">
        <v>115.1212790400172</v>
      </c>
      <c r="K79" s="231">
        <v>119.45483884523919</v>
      </c>
      <c r="L79" s="231">
        <v>125.2943375847989</v>
      </c>
      <c r="M79" s="231">
        <v>121.3760075226776</v>
      </c>
      <c r="N79" s="231">
        <v>123.63320984146191</v>
      </c>
      <c r="O79" s="231">
        <v>129.974608170035</v>
      </c>
      <c r="P79" s="231">
        <v>119.5786582866988</v>
      </c>
      <c r="Q79" s="231">
        <v>124.36786699820919</v>
      </c>
      <c r="R79" s="231">
        <v>122.0576135793918</v>
      </c>
      <c r="S79" s="231">
        <v>118.7668248475896</v>
      </c>
      <c r="T79" s="231">
        <v>118.44138650534219</v>
      </c>
      <c r="U79" s="231">
        <v>116.3027758787303</v>
      </c>
      <c r="V79" s="231">
        <v>124.8549208788943</v>
      </c>
      <c r="W79" s="231">
        <v>120.33425802129091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2.503688400504168</v>
      </c>
      <c r="W80" s="231">
        <v>2.548023151017246</v>
      </c>
      <c r="DA80" s="73" t="s">
        <v>2013</v>
      </c>
    </row>
    <row r="81" spans="1:105" ht="12" customHeight="1" x14ac:dyDescent="0.25">
      <c r="A81" s="61" t="s">
        <v>1928</v>
      </c>
      <c r="B81" s="265">
        <v>30.674755111359829</v>
      </c>
      <c r="C81" s="265">
        <v>29.37928255695499</v>
      </c>
      <c r="D81" s="265">
        <v>28.590990395067092</v>
      </c>
      <c r="E81" s="265">
        <v>28.501193904688829</v>
      </c>
      <c r="F81" s="265">
        <v>28.584423232374309</v>
      </c>
      <c r="G81" s="265">
        <v>29.122235348663239</v>
      </c>
      <c r="H81" s="265">
        <v>32.216638385330562</v>
      </c>
      <c r="I81" s="265">
        <v>31.841069585562821</v>
      </c>
      <c r="J81" s="265">
        <v>31.475778646393302</v>
      </c>
      <c r="K81" s="265">
        <v>31.07481123174961</v>
      </c>
      <c r="L81" s="265">
        <v>32.492810017803357</v>
      </c>
      <c r="M81" s="265">
        <v>31.339088768403261</v>
      </c>
      <c r="N81" s="265">
        <v>31.90083688814526</v>
      </c>
      <c r="O81" s="265">
        <v>32.732436166228617</v>
      </c>
      <c r="P81" s="265">
        <v>29.588657357859141</v>
      </c>
      <c r="Q81" s="265">
        <v>30.290716206159889</v>
      </c>
      <c r="R81" s="265">
        <v>29.658841706165479</v>
      </c>
      <c r="S81" s="265">
        <v>29.30531748172767</v>
      </c>
      <c r="T81" s="265">
        <v>29.34237389997514</v>
      </c>
      <c r="U81" s="265">
        <v>28.478018358220659</v>
      </c>
      <c r="V81" s="265">
        <v>30.593805689215241</v>
      </c>
      <c r="W81" s="265">
        <v>29.432635604055271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34.095266214263653</v>
      </c>
      <c r="C83" s="225">
        <v>33.223010655951967</v>
      </c>
      <c r="D83" s="225">
        <v>31.377138859935219</v>
      </c>
      <c r="E83" s="225">
        <v>29.38434325765466</v>
      </c>
      <c r="F83" s="225">
        <v>29.909534444950339</v>
      </c>
      <c r="G83" s="225">
        <v>29.09756553478076</v>
      </c>
      <c r="H83" s="225">
        <v>28.20262177971448</v>
      </c>
      <c r="I83" s="225">
        <v>28.313743514230751</v>
      </c>
      <c r="J83" s="225">
        <v>26.86144166391912</v>
      </c>
      <c r="K83" s="225">
        <v>22.537741522568819</v>
      </c>
      <c r="L83" s="225">
        <v>22.525526690813859</v>
      </c>
      <c r="M83" s="225">
        <v>22.687330888863301</v>
      </c>
      <c r="N83" s="225">
        <v>22.261530686273741</v>
      </c>
      <c r="O83" s="225">
        <v>19.27556829099786</v>
      </c>
      <c r="P83" s="225">
        <v>26.065598098488529</v>
      </c>
      <c r="Q83" s="225">
        <v>25.457586723527701</v>
      </c>
      <c r="R83" s="225">
        <v>25.289701412053791</v>
      </c>
      <c r="S83" s="225">
        <v>24.773243788944669</v>
      </c>
      <c r="T83" s="225">
        <v>23.525412627196481</v>
      </c>
      <c r="U83" s="225">
        <v>20.46169148222479</v>
      </c>
      <c r="V83" s="225">
        <v>19.477573374567388</v>
      </c>
      <c r="W83" s="225">
        <v>20.388287324358561</v>
      </c>
      <c r="DA83" s="89" t="s">
        <v>2015</v>
      </c>
    </row>
    <row r="84" spans="1:105" ht="12" customHeight="1" x14ac:dyDescent="0.25">
      <c r="A84" s="55" t="s">
        <v>92</v>
      </c>
      <c r="B84" s="261">
        <v>0.92488429129930894</v>
      </c>
      <c r="C84" s="261">
        <v>0.90103187384013084</v>
      </c>
      <c r="D84" s="261">
        <v>0.85058777573460431</v>
      </c>
      <c r="E84" s="261">
        <v>0.79730967955832799</v>
      </c>
      <c r="F84" s="261">
        <v>0.81107896147135761</v>
      </c>
      <c r="G84" s="261">
        <v>0.78877033130855045</v>
      </c>
      <c r="H84" s="261">
        <v>0.76451780554660576</v>
      </c>
      <c r="I84" s="261">
        <v>0.76728930002305085</v>
      </c>
      <c r="J84" s="261">
        <v>0.72789954880485552</v>
      </c>
      <c r="K84" s="261">
        <v>0.61090025093733846</v>
      </c>
      <c r="L84" s="261">
        <v>0.61049562622036035</v>
      </c>
      <c r="M84" s="261">
        <v>0.61483082343711493</v>
      </c>
      <c r="N84" s="261">
        <v>0.6032789557902436</v>
      </c>
      <c r="O84" s="261">
        <v>0.52242532978610057</v>
      </c>
      <c r="P84" s="261">
        <v>0.69999034844001484</v>
      </c>
      <c r="Q84" s="261">
        <v>0.6880635630396138</v>
      </c>
      <c r="R84" s="261">
        <v>0.68240242143987995</v>
      </c>
      <c r="S84" s="261">
        <v>0.67232276563773696</v>
      </c>
      <c r="T84" s="261">
        <v>0.63689009031313726</v>
      </c>
      <c r="U84" s="261">
        <v>0.55607176247754153</v>
      </c>
      <c r="V84" s="261">
        <v>0.53112204187489254</v>
      </c>
      <c r="W84" s="261">
        <v>0.55391322284945566</v>
      </c>
      <c r="DA84" s="67" t="s">
        <v>2016</v>
      </c>
    </row>
    <row r="85" spans="1:105" ht="12" customHeight="1" x14ac:dyDescent="0.25">
      <c r="A85" s="202" t="s">
        <v>93</v>
      </c>
      <c r="B85" s="226">
        <v>0.1024451593497709</v>
      </c>
      <c r="C85" s="226">
        <v>9.9803137282286167E-2</v>
      </c>
      <c r="D85" s="226">
        <v>9.4215677621341629E-2</v>
      </c>
      <c r="E85" s="226">
        <v>8.8314309089107923E-2</v>
      </c>
      <c r="F85" s="226">
        <v>8.9839468823122354E-2</v>
      </c>
      <c r="G85" s="226">
        <v>8.7368444941104392E-2</v>
      </c>
      <c r="H85" s="226">
        <v>8.4682104725695942E-2</v>
      </c>
      <c r="I85" s="226">
        <v>8.4989090362653369E-2</v>
      </c>
      <c r="J85" s="226">
        <v>8.0626069627781849E-2</v>
      </c>
      <c r="K85" s="226">
        <v>6.7666598019705607E-2</v>
      </c>
      <c r="L85" s="226">
        <v>6.7621779609448637E-2</v>
      </c>
      <c r="M85" s="226">
        <v>6.8101969373574933E-2</v>
      </c>
      <c r="N85" s="226">
        <v>6.682242237185354E-2</v>
      </c>
      <c r="O85" s="226">
        <v>5.7866639818378827E-2</v>
      </c>
      <c r="P85" s="226">
        <v>7.9559930199722059E-2</v>
      </c>
      <c r="Q85" s="226">
        <v>7.6940601483454329E-2</v>
      </c>
      <c r="R85" s="226">
        <v>7.6703830763077477E-2</v>
      </c>
      <c r="S85" s="226">
        <v>7.4470086159077187E-2</v>
      </c>
      <c r="T85" s="226">
        <v>7.1254004277491081E-2</v>
      </c>
      <c r="U85" s="226">
        <v>6.1593499698098117E-2</v>
      </c>
      <c r="V85" s="226">
        <v>5.882993443170146E-2</v>
      </c>
      <c r="W85" s="226">
        <v>6.2612413741454154E-2</v>
      </c>
      <c r="DA85" s="174" t="s">
        <v>2017</v>
      </c>
    </row>
    <row r="86" spans="1:105" ht="12" customHeight="1" x14ac:dyDescent="0.25">
      <c r="A86" s="202" t="s">
        <v>94</v>
      </c>
      <c r="B86" s="226">
        <v>4.4575088598490709</v>
      </c>
      <c r="C86" s="226">
        <v>4.3425513855430236</v>
      </c>
      <c r="D86" s="226">
        <v>4.0994344720569096</v>
      </c>
      <c r="E86" s="226">
        <v>3.8426590159530871</v>
      </c>
      <c r="F86" s="226">
        <v>3.909020502139497</v>
      </c>
      <c r="G86" s="226">
        <v>3.801503359144117</v>
      </c>
      <c r="H86" s="226">
        <v>3.6846175503196239</v>
      </c>
      <c r="I86" s="226">
        <v>3.6979748549035558</v>
      </c>
      <c r="J86" s="226">
        <v>3.5081347130673342</v>
      </c>
      <c r="K86" s="226">
        <v>2.944252926181405</v>
      </c>
      <c r="L86" s="226">
        <v>2.9423028246629652</v>
      </c>
      <c r="M86" s="226">
        <v>2.963196443664462</v>
      </c>
      <c r="N86" s="226">
        <v>2.907521855104422</v>
      </c>
      <c r="O86" s="226">
        <v>2.517845267822266</v>
      </c>
      <c r="P86" s="226">
        <v>3.368917872294388</v>
      </c>
      <c r="Q86" s="226">
        <v>3.3075408298650211</v>
      </c>
      <c r="R86" s="226">
        <v>3.276920953934721</v>
      </c>
      <c r="S86" s="226">
        <v>3.2328868006746321</v>
      </c>
      <c r="T86" s="226">
        <v>3.0593129311748379</v>
      </c>
      <c r="U86" s="226">
        <v>2.6781097267284082</v>
      </c>
      <c r="V86" s="226">
        <v>2.5597593445906011</v>
      </c>
      <c r="W86" s="226">
        <v>2.6662084857689292</v>
      </c>
      <c r="DA86" s="174" t="s">
        <v>2018</v>
      </c>
    </row>
    <row r="87" spans="1:105" ht="12" customHeight="1" x14ac:dyDescent="0.25">
      <c r="A87" s="202" t="s">
        <v>95</v>
      </c>
      <c r="B87" s="226">
        <v>1.3972348280824729</v>
      </c>
      <c r="C87" s="226">
        <v>1.3612006682189659</v>
      </c>
      <c r="D87" s="226">
        <v>1.2849941076715541</v>
      </c>
      <c r="E87" s="226">
        <v>1.20450618907274</v>
      </c>
      <c r="F87" s="226">
        <v>1.225307623833344</v>
      </c>
      <c r="G87" s="226">
        <v>1.1916056836841651</v>
      </c>
      <c r="H87" s="226">
        <v>1.154967074960525</v>
      </c>
      <c r="I87" s="226">
        <v>1.159154008012321</v>
      </c>
      <c r="J87" s="226">
        <v>1.0996473942777001</v>
      </c>
      <c r="K87" s="226">
        <v>0.92289502062452133</v>
      </c>
      <c r="L87" s="226">
        <v>0.92228374875820973</v>
      </c>
      <c r="M87" s="226">
        <v>0.92883298804666847</v>
      </c>
      <c r="N87" s="226">
        <v>0.91138143009780026</v>
      </c>
      <c r="O87" s="226">
        <v>0.78923479695406196</v>
      </c>
      <c r="P87" s="226">
        <v>1.0812386922294841</v>
      </c>
      <c r="Q87" s="226">
        <v>1.0493818231006229</v>
      </c>
      <c r="R87" s="226">
        <v>1.0461525412206349</v>
      </c>
      <c r="S87" s="226">
        <v>1.015686819096133</v>
      </c>
      <c r="T87" s="226">
        <v>0.9718231398023659</v>
      </c>
      <c r="U87" s="226">
        <v>0.84006490407067191</v>
      </c>
      <c r="V87" s="226">
        <v>0.80237303395795267</v>
      </c>
      <c r="W87" s="226">
        <v>0.85392819724726776</v>
      </c>
      <c r="DA87" s="174" t="s">
        <v>2019</v>
      </c>
    </row>
    <row r="88" spans="1:105" ht="12" customHeight="1" x14ac:dyDescent="0.25">
      <c r="A88" s="56" t="s">
        <v>96</v>
      </c>
      <c r="B88" s="262">
        <v>8.5243528827643598</v>
      </c>
      <c r="C88" s="262">
        <v>8.3006294566664156</v>
      </c>
      <c r="D88" s="262">
        <v>7.8509834708185142</v>
      </c>
      <c r="E88" s="262">
        <v>7.3328066222781638</v>
      </c>
      <c r="F88" s="262">
        <v>7.4716163118177903</v>
      </c>
      <c r="G88" s="262">
        <v>7.2794834524962919</v>
      </c>
      <c r="H88" s="262">
        <v>7.058556232547577</v>
      </c>
      <c r="I88" s="262">
        <v>7.0934400867926701</v>
      </c>
      <c r="J88" s="262">
        <v>6.7282438546275927</v>
      </c>
      <c r="K88" s="262">
        <v>5.6478196161502598</v>
      </c>
      <c r="L88" s="262">
        <v>5.6464538761414849</v>
      </c>
      <c r="M88" s="262">
        <v>5.6862517099828578</v>
      </c>
      <c r="N88" s="262">
        <v>5.5788855422379342</v>
      </c>
      <c r="O88" s="262">
        <v>4.8317815072530701</v>
      </c>
      <c r="P88" s="262">
        <v>6.6808925304797437</v>
      </c>
      <c r="Q88" s="262">
        <v>6.4250864730433443</v>
      </c>
      <c r="R88" s="262">
        <v>6.4024174544411174</v>
      </c>
      <c r="S88" s="262">
        <v>6.2104645368088098</v>
      </c>
      <c r="T88" s="262">
        <v>5.9377942101666239</v>
      </c>
      <c r="U88" s="262">
        <v>5.1358903787678916</v>
      </c>
      <c r="V88" s="262">
        <v>4.9121537557281174</v>
      </c>
      <c r="W88" s="262">
        <v>5.2413546963216184</v>
      </c>
      <c r="DA88" s="68" t="s">
        <v>2020</v>
      </c>
    </row>
    <row r="89" spans="1:105" ht="12" customHeight="1" x14ac:dyDescent="0.25">
      <c r="A89" s="37" t="s">
        <v>160</v>
      </c>
      <c r="B89" s="228">
        <v>8.84776212028031E-2</v>
      </c>
      <c r="C89" s="228">
        <v>2.6739310662186041E-2</v>
      </c>
      <c r="D89" s="228">
        <v>2.3463928863019151E-2</v>
      </c>
      <c r="E89" s="228">
        <v>5.7986129276394779E-2</v>
      </c>
      <c r="F89" s="228">
        <v>4.7747053375291053E-2</v>
      </c>
      <c r="G89" s="228">
        <v>2.8015959327183041E-2</v>
      </c>
      <c r="H89" s="228">
        <v>3.2007491776019081E-2</v>
      </c>
      <c r="I89" s="228">
        <v>2.3414319126585922E-2</v>
      </c>
      <c r="J89" s="228">
        <v>1.8566081422762129E-2</v>
      </c>
      <c r="K89" s="228">
        <v>3.3617383935070203E-2</v>
      </c>
      <c r="L89" s="228">
        <v>3.0963241227482809E-2</v>
      </c>
      <c r="M89" s="228">
        <v>2.6962303579853929E-2</v>
      </c>
      <c r="N89" s="228">
        <v>2.030512634732971E-2</v>
      </c>
      <c r="O89" s="228">
        <v>2.59507026187135E-2</v>
      </c>
      <c r="P89" s="228">
        <v>3.4733198936999783E-2</v>
      </c>
      <c r="Q89" s="228">
        <v>5.8864800654111267E-2</v>
      </c>
      <c r="R89" s="228">
        <v>9.2192716524780283E-2</v>
      </c>
      <c r="S89" s="228">
        <v>7.4896237129187873E-2</v>
      </c>
      <c r="T89" s="228">
        <v>8.3659281080102926E-2</v>
      </c>
      <c r="U89" s="228">
        <v>9.7071672947313711E-2</v>
      </c>
      <c r="V89" s="228">
        <v>0.3316647049401254</v>
      </c>
      <c r="W89" s="228">
        <v>0.55684298712443459</v>
      </c>
      <c r="DA89" s="69" t="s">
        <v>2021</v>
      </c>
    </row>
    <row r="90" spans="1:105" ht="12" customHeight="1" x14ac:dyDescent="0.25">
      <c r="A90" s="37" t="s">
        <v>162</v>
      </c>
      <c r="B90" s="228">
        <v>0.1143115010946483</v>
      </c>
      <c r="C90" s="228">
        <v>0.1595704748583148</v>
      </c>
      <c r="D90" s="228">
        <v>9.7389911442138238E-2</v>
      </c>
      <c r="E90" s="228">
        <v>0.14830310426668281</v>
      </c>
      <c r="F90" s="228">
        <v>8.8346410092117897E-2</v>
      </c>
      <c r="G90" s="228">
        <v>7.4907979239790617E-2</v>
      </c>
      <c r="H90" s="228">
        <v>7.0682587876685632E-2</v>
      </c>
      <c r="I90" s="228">
        <v>4.8953786568077688E-2</v>
      </c>
      <c r="J90" s="228">
        <v>4.3929367936422173E-2</v>
      </c>
      <c r="K90" s="228">
        <v>4.3863822361483631E-2</v>
      </c>
      <c r="L90" s="228">
        <v>3.6417416716156947E-2</v>
      </c>
      <c r="M90" s="228">
        <v>3.2671946040893782E-2</v>
      </c>
      <c r="N90" s="228">
        <v>3.8312939454641183E-2</v>
      </c>
      <c r="O90" s="228">
        <v>3.4148287856799048E-2</v>
      </c>
      <c r="P90" s="228">
        <v>4.8363765530849527E-2</v>
      </c>
      <c r="Q90" s="228">
        <v>8.2906863611999296E-2</v>
      </c>
      <c r="R90" s="228">
        <v>3.9233480257443949E-2</v>
      </c>
      <c r="S90" s="228">
        <v>0.10895694890270841</v>
      </c>
      <c r="T90" s="228">
        <v>0.18077248603001711</v>
      </c>
      <c r="U90" s="228">
        <v>0.21141133867943829</v>
      </c>
      <c r="V90" s="228">
        <v>0.21242466455636411</v>
      </c>
      <c r="W90" s="228">
        <v>0.228684839848949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8.3215637604669084</v>
      </c>
      <c r="C93" s="228">
        <v>8.114319671145914</v>
      </c>
      <c r="D93" s="228">
        <v>7.7301296305133569</v>
      </c>
      <c r="E93" s="228">
        <v>7.1265173887350874</v>
      </c>
      <c r="F93" s="228">
        <v>7.3355228483503812</v>
      </c>
      <c r="G93" s="228">
        <v>7.1765595139293179</v>
      </c>
      <c r="H93" s="228">
        <v>6.9558661528948722</v>
      </c>
      <c r="I93" s="228">
        <v>7.0210719810980056</v>
      </c>
      <c r="J93" s="228">
        <v>6.665748405268408</v>
      </c>
      <c r="K93" s="228">
        <v>5.5703384098537061</v>
      </c>
      <c r="L93" s="228">
        <v>5.5790732181978449</v>
      </c>
      <c r="M93" s="228">
        <v>5.6266174603621097</v>
      </c>
      <c r="N93" s="228">
        <v>5.5202674764359632</v>
      </c>
      <c r="O93" s="228">
        <v>4.7716825167775578</v>
      </c>
      <c r="P93" s="228">
        <v>6.5977955660118948</v>
      </c>
      <c r="Q93" s="228">
        <v>6.2833148087772326</v>
      </c>
      <c r="R93" s="228">
        <v>6.2709912576588929</v>
      </c>
      <c r="S93" s="228">
        <v>6.0266113507769132</v>
      </c>
      <c r="T93" s="228">
        <v>5.6733624430565044</v>
      </c>
      <c r="U93" s="228">
        <v>4.8274073671411397</v>
      </c>
      <c r="V93" s="228">
        <v>4.3680643862316266</v>
      </c>
      <c r="W93" s="228">
        <v>4.4558268693482344</v>
      </c>
      <c r="DA93" s="69" t="s">
        <v>2025</v>
      </c>
    </row>
    <row r="94" spans="1:105" ht="12" customHeight="1" x14ac:dyDescent="0.25">
      <c r="A94" s="132" t="s">
        <v>1941</v>
      </c>
      <c r="B94" s="318">
        <v>18.688840192918661</v>
      </c>
      <c r="C94" s="318">
        <v>18.217794134401149</v>
      </c>
      <c r="D94" s="318">
        <v>17.1969233560323</v>
      </c>
      <c r="E94" s="318">
        <v>16.118747441703231</v>
      </c>
      <c r="F94" s="318">
        <v>16.40267157686522</v>
      </c>
      <c r="G94" s="318">
        <v>15.94883426320653</v>
      </c>
      <c r="H94" s="318">
        <v>15.455281011614449</v>
      </c>
      <c r="I94" s="318">
        <v>15.5108961741365</v>
      </c>
      <c r="J94" s="318">
        <v>14.716890083513849</v>
      </c>
      <c r="K94" s="318">
        <v>12.34420711065559</v>
      </c>
      <c r="L94" s="318">
        <v>12.336368835421389</v>
      </c>
      <c r="M94" s="318">
        <v>12.426116954358619</v>
      </c>
      <c r="N94" s="318">
        <v>12.19364048067148</v>
      </c>
      <c r="O94" s="318">
        <v>10.556414749363981</v>
      </c>
      <c r="P94" s="318">
        <v>14.15499872484517</v>
      </c>
      <c r="Q94" s="318">
        <v>13.910573432995649</v>
      </c>
      <c r="R94" s="318">
        <v>13.80510421025436</v>
      </c>
      <c r="S94" s="318">
        <v>13.567412780568279</v>
      </c>
      <c r="T94" s="318">
        <v>12.84833825146203</v>
      </c>
      <c r="U94" s="318">
        <v>11.189961210482171</v>
      </c>
      <c r="V94" s="318">
        <v>10.61333526398413</v>
      </c>
      <c r="W94" s="318">
        <v>11.01027030842984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0.99999999999999978</v>
      </c>
      <c r="C98" s="234">
        <f t="shared" si="4"/>
        <v>1</v>
      </c>
      <c r="D98" s="234">
        <f t="shared" si="4"/>
        <v>1</v>
      </c>
      <c r="E98" s="234">
        <f t="shared" si="4"/>
        <v>0.99999999999999944</v>
      </c>
      <c r="F98" s="234">
        <f t="shared" si="4"/>
        <v>0.99999999999999989</v>
      </c>
      <c r="G98" s="234">
        <f t="shared" si="4"/>
        <v>1.0000000000000002</v>
      </c>
      <c r="H98" s="234">
        <f t="shared" si="4"/>
        <v>1</v>
      </c>
      <c r="I98" s="234">
        <f t="shared" si="4"/>
        <v>1.0000000000000002</v>
      </c>
      <c r="J98" s="234">
        <f t="shared" si="4"/>
        <v>1.0000000000000002</v>
      </c>
      <c r="K98" s="234">
        <f t="shared" si="4"/>
        <v>1</v>
      </c>
      <c r="L98" s="234">
        <f t="shared" si="4"/>
        <v>1</v>
      </c>
      <c r="M98" s="234">
        <f t="shared" si="4"/>
        <v>0.99999999999999944</v>
      </c>
      <c r="N98" s="234">
        <f t="shared" si="4"/>
        <v>1.0000000000000002</v>
      </c>
      <c r="O98" s="234">
        <f t="shared" si="4"/>
        <v>1.0000000000000002</v>
      </c>
      <c r="P98" s="234">
        <f t="shared" si="4"/>
        <v>1.0000000000000004</v>
      </c>
      <c r="Q98" s="234">
        <f t="shared" si="4"/>
        <v>1.0000000000000002</v>
      </c>
      <c r="R98" s="234">
        <f t="shared" si="4"/>
        <v>1.0000000000000002</v>
      </c>
      <c r="S98" s="234">
        <f t="shared" si="4"/>
        <v>1.0000000000000004</v>
      </c>
      <c r="T98" s="234">
        <f t="shared" si="4"/>
        <v>0.99999999999999967</v>
      </c>
      <c r="U98" s="234">
        <f t="shared" si="4"/>
        <v>1</v>
      </c>
      <c r="V98" s="234">
        <f t="shared" si="4"/>
        <v>0.99999999999999967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3.8583652924961088E-3</v>
      </c>
      <c r="C99" s="268">
        <f t="shared" si="5"/>
        <v>3.8510596830545461E-3</v>
      </c>
      <c r="D99" s="268">
        <f t="shared" si="5"/>
        <v>3.8522054610041719E-3</v>
      </c>
      <c r="E99" s="268">
        <f t="shared" si="5"/>
        <v>3.8490749818801428E-3</v>
      </c>
      <c r="F99" s="268">
        <f t="shared" si="5"/>
        <v>3.8472539168737676E-3</v>
      </c>
      <c r="G99" s="268">
        <f t="shared" si="5"/>
        <v>3.8508392973515149E-3</v>
      </c>
      <c r="H99" s="268">
        <f t="shared" si="5"/>
        <v>3.8502250693638381E-3</v>
      </c>
      <c r="I99" s="268">
        <f t="shared" si="5"/>
        <v>3.8574283883392691E-3</v>
      </c>
      <c r="J99" s="268">
        <f t="shared" si="5"/>
        <v>3.8535541277183042E-3</v>
      </c>
      <c r="K99" s="268">
        <f t="shared" si="5"/>
        <v>3.8649120207674028E-3</v>
      </c>
      <c r="L99" s="268">
        <f t="shared" si="5"/>
        <v>3.8661098544722629E-3</v>
      </c>
      <c r="M99" s="268">
        <f t="shared" si="5"/>
        <v>3.8635064539516641E-3</v>
      </c>
      <c r="N99" s="268">
        <f t="shared" si="5"/>
        <v>3.8498698921991341E-3</v>
      </c>
      <c r="O99" s="268">
        <f t="shared" si="5"/>
        <v>3.8670391400958109E-3</v>
      </c>
      <c r="P99" s="268">
        <f t="shared" si="5"/>
        <v>3.8691468581263208E-3</v>
      </c>
      <c r="Q99" s="268">
        <f t="shared" si="5"/>
        <v>3.8504941821168419E-3</v>
      </c>
      <c r="R99" s="268">
        <f t="shared" si="5"/>
        <v>3.8754891663735315E-3</v>
      </c>
      <c r="S99" s="268">
        <f t="shared" si="5"/>
        <v>3.8461732094569046E-3</v>
      </c>
      <c r="T99" s="268">
        <f t="shared" si="5"/>
        <v>3.8596586026512702E-3</v>
      </c>
      <c r="U99" s="268">
        <f t="shared" si="5"/>
        <v>3.8757208446203559E-3</v>
      </c>
      <c r="V99" s="268">
        <f t="shared" si="5"/>
        <v>3.8498159796077208E-3</v>
      </c>
      <c r="W99" s="268">
        <f t="shared" si="5"/>
        <v>3.8444996796452961E-3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1.4037988413445745E-3</v>
      </c>
      <c r="C100" s="269">
        <f t="shared" si="6"/>
        <v>1.4011408229113989E-3</v>
      </c>
      <c r="D100" s="269">
        <f t="shared" si="6"/>
        <v>1.4015576942121154E-3</v>
      </c>
      <c r="E100" s="269">
        <f t="shared" si="6"/>
        <v>1.4004187240436573E-3</v>
      </c>
      <c r="F100" s="269">
        <f t="shared" si="6"/>
        <v>1.3997561613384275E-3</v>
      </c>
      <c r="G100" s="269">
        <f t="shared" si="6"/>
        <v>1.401060639421471E-3</v>
      </c>
      <c r="H100" s="269">
        <f t="shared" si="6"/>
        <v>1.4036746691113492E-3</v>
      </c>
      <c r="I100" s="269">
        <f t="shared" si="6"/>
        <v>1.4034579651262488E-3</v>
      </c>
      <c r="J100" s="269">
        <f t="shared" si="6"/>
        <v>1.4020483830471872E-3</v>
      </c>
      <c r="K100" s="269">
        <f t="shared" si="6"/>
        <v>1.4061807541146567E-3</v>
      </c>
      <c r="L100" s="269">
        <f t="shared" si="6"/>
        <v>1.4066165649929774E-3</v>
      </c>
      <c r="M100" s="269">
        <f t="shared" si="6"/>
        <v>1.4056693631711388E-3</v>
      </c>
      <c r="N100" s="269">
        <f t="shared" si="6"/>
        <v>1.4074618602564189E-3</v>
      </c>
      <c r="O100" s="269">
        <f t="shared" si="6"/>
        <v>1.406954669340991E-3</v>
      </c>
      <c r="P100" s="269">
        <f t="shared" si="6"/>
        <v>1.4077215257438478E-3</v>
      </c>
      <c r="Q100" s="269">
        <f t="shared" si="6"/>
        <v>1.4148787447459754E-3</v>
      </c>
      <c r="R100" s="269">
        <f t="shared" si="6"/>
        <v>1.4111916636222372E-3</v>
      </c>
      <c r="S100" s="269">
        <f t="shared" si="6"/>
        <v>1.4164252655610779E-3</v>
      </c>
      <c r="T100" s="269">
        <f t="shared" si="6"/>
        <v>1.4111434862328057E-3</v>
      </c>
      <c r="U100" s="269">
        <f t="shared" si="6"/>
        <v>1.4101133559423231E-3</v>
      </c>
      <c r="V100" s="269">
        <f t="shared" si="6"/>
        <v>1.4263095163817615E-3</v>
      </c>
      <c r="W100" s="269">
        <f t="shared" si="6"/>
        <v>1.4171052690579345E-3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4.4121040075886721E-2</v>
      </c>
      <c r="C101" s="269">
        <f t="shared" si="7"/>
        <v>4.403749923345357E-2</v>
      </c>
      <c r="D101" s="269">
        <f t="shared" si="7"/>
        <v>4.4050601392269843E-2</v>
      </c>
      <c r="E101" s="269">
        <f t="shared" si="7"/>
        <v>4.4014803849938486E-2</v>
      </c>
      <c r="F101" s="269">
        <f t="shared" si="7"/>
        <v>4.3993979672848932E-2</v>
      </c>
      <c r="G101" s="269">
        <f t="shared" si="7"/>
        <v>4.4034979086785615E-2</v>
      </c>
      <c r="H101" s="269">
        <f t="shared" si="7"/>
        <v>4.3902081568890958E-2</v>
      </c>
      <c r="I101" s="269">
        <f t="shared" si="7"/>
        <v>4.4110326423156238E-2</v>
      </c>
      <c r="J101" s="269">
        <f t="shared" si="7"/>
        <v>4.4066023617391696E-2</v>
      </c>
      <c r="K101" s="269">
        <f t="shared" si="7"/>
        <v>4.4195902987645093E-2</v>
      </c>
      <c r="L101" s="269">
        <f t="shared" si="7"/>
        <v>4.4209600412562097E-2</v>
      </c>
      <c r="M101" s="269">
        <f t="shared" si="7"/>
        <v>4.4179830100527027E-2</v>
      </c>
      <c r="N101" s="269">
        <f t="shared" si="7"/>
        <v>4.3899789181511613E-2</v>
      </c>
      <c r="O101" s="269">
        <f t="shared" si="7"/>
        <v>4.4220226946114605E-2</v>
      </c>
      <c r="P101" s="269">
        <f t="shared" si="7"/>
        <v>4.4244329047559913E-2</v>
      </c>
      <c r="Q101" s="269">
        <f t="shared" si="7"/>
        <v>4.3908755454882577E-2</v>
      </c>
      <c r="R101" s="269">
        <f t="shared" si="7"/>
        <v>4.4085133163897672E-2</v>
      </c>
      <c r="S101" s="269">
        <f t="shared" si="7"/>
        <v>4.3656260817240902E-2</v>
      </c>
      <c r="T101" s="269">
        <f t="shared" si="7"/>
        <v>4.3724484871875698E-2</v>
      </c>
      <c r="U101" s="269">
        <f t="shared" si="7"/>
        <v>4.3900328829874581E-2</v>
      </c>
      <c r="V101" s="269">
        <f t="shared" si="7"/>
        <v>4.3532744586888904E-2</v>
      </c>
      <c r="W101" s="269">
        <f t="shared" si="7"/>
        <v>4.3406725324951864E-2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1.548709352566436E-2</v>
      </c>
      <c r="C102" s="269">
        <f t="shared" si="8"/>
        <v>1.5457769537885524E-2</v>
      </c>
      <c r="D102" s="269">
        <f t="shared" si="8"/>
        <v>1.5462368576317677E-2</v>
      </c>
      <c r="E102" s="269">
        <f t="shared" si="8"/>
        <v>1.5449803145287017E-2</v>
      </c>
      <c r="F102" s="269">
        <f t="shared" si="8"/>
        <v>1.5442493571949076E-2</v>
      </c>
      <c r="G102" s="269">
        <f t="shared" si="8"/>
        <v>1.5456884931650539E-2</v>
      </c>
      <c r="H102" s="269">
        <f t="shared" si="8"/>
        <v>1.5485723623558302E-2</v>
      </c>
      <c r="I102" s="269">
        <f t="shared" si="8"/>
        <v>1.5483332885807428E-2</v>
      </c>
      <c r="J102" s="269">
        <f t="shared" si="8"/>
        <v>1.546778199001838E-2</v>
      </c>
      <c r="K102" s="269">
        <f t="shared" si="8"/>
        <v>1.5513371440101809E-2</v>
      </c>
      <c r="L102" s="269">
        <f t="shared" si="8"/>
        <v>1.5518179425144446E-2</v>
      </c>
      <c r="M102" s="269">
        <f t="shared" si="8"/>
        <v>1.5507729635067366E-2</v>
      </c>
      <c r="N102" s="269">
        <f t="shared" si="8"/>
        <v>1.5527504954142027E-2</v>
      </c>
      <c r="O102" s="269">
        <f t="shared" si="8"/>
        <v>1.5521909484968476E-2</v>
      </c>
      <c r="P102" s="269">
        <f t="shared" si="8"/>
        <v>1.553036965496008E-2</v>
      </c>
      <c r="Q102" s="269">
        <f t="shared" si="8"/>
        <v>1.5609330056411509E-2</v>
      </c>
      <c r="R102" s="269">
        <f t="shared" si="8"/>
        <v>1.5568653167018045E-2</v>
      </c>
      <c r="S102" s="269">
        <f t="shared" si="8"/>
        <v>1.5626391697864308E-2</v>
      </c>
      <c r="T102" s="269">
        <f t="shared" si="8"/>
        <v>1.556812166085492E-2</v>
      </c>
      <c r="U102" s="269">
        <f t="shared" si="8"/>
        <v>1.555675698118541E-2</v>
      </c>
      <c r="V102" s="269">
        <f t="shared" si="8"/>
        <v>1.5739132443761145E-2</v>
      </c>
      <c r="W102" s="269">
        <f t="shared" si="8"/>
        <v>1.5633893682795084E-2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1.5339067307474074E-2</v>
      </c>
      <c r="C103" s="270">
        <f t="shared" si="9"/>
        <v>1.6128530766025825E-2</v>
      </c>
      <c r="D103" s="270">
        <f t="shared" si="9"/>
        <v>1.6088562609788786E-2</v>
      </c>
      <c r="E103" s="270">
        <f t="shared" si="9"/>
        <v>1.5949769245751356E-2</v>
      </c>
      <c r="F103" s="270">
        <f t="shared" si="9"/>
        <v>1.6486378096566175E-2</v>
      </c>
      <c r="G103" s="270">
        <f t="shared" si="9"/>
        <v>1.6316181903943117E-2</v>
      </c>
      <c r="H103" s="270">
        <f t="shared" si="9"/>
        <v>1.5907455066318431E-2</v>
      </c>
      <c r="I103" s="270">
        <f t="shared" si="9"/>
        <v>1.5751742480725892E-2</v>
      </c>
      <c r="J103" s="270">
        <f t="shared" si="9"/>
        <v>1.6225803835298088E-2</v>
      </c>
      <c r="K103" s="270">
        <f t="shared" si="9"/>
        <v>1.4780209956696997E-2</v>
      </c>
      <c r="L103" s="270">
        <f t="shared" si="9"/>
        <v>1.4648690769083126E-2</v>
      </c>
      <c r="M103" s="270">
        <f t="shared" si="9"/>
        <v>1.5044573766501571E-2</v>
      </c>
      <c r="N103" s="270">
        <f t="shared" si="9"/>
        <v>1.533930129710322E-2</v>
      </c>
      <c r="O103" s="270">
        <f t="shared" si="9"/>
        <v>1.4624132777923673E-2</v>
      </c>
      <c r="P103" s="270">
        <f t="shared" si="9"/>
        <v>1.4384622831306612E-2</v>
      </c>
      <c r="Q103" s="270">
        <f t="shared" si="9"/>
        <v>1.3496470151016605E-2</v>
      </c>
      <c r="R103" s="270">
        <f t="shared" si="9"/>
        <v>1.3393138863745492E-2</v>
      </c>
      <c r="S103" s="270">
        <f t="shared" si="9"/>
        <v>1.3877843476640084E-2</v>
      </c>
      <c r="T103" s="270">
        <f t="shared" si="9"/>
        <v>1.3658500609229643E-2</v>
      </c>
      <c r="U103" s="270">
        <f t="shared" si="9"/>
        <v>1.3095693603128743E-2</v>
      </c>
      <c r="V103" s="270">
        <f t="shared" si="9"/>
        <v>1.1948458643042932E-2</v>
      </c>
      <c r="W103" s="270">
        <f t="shared" si="9"/>
        <v>1.1271665340560816E-2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2.7544106733214068E-2</v>
      </c>
      <c r="C104" s="271">
        <f t="shared" si="10"/>
        <v>2.8992681115576267E-2</v>
      </c>
      <c r="D104" s="271">
        <f t="shared" si="10"/>
        <v>2.8863749486713865E-2</v>
      </c>
      <c r="E104" s="271">
        <f t="shared" si="10"/>
        <v>2.8716021620878451E-2</v>
      </c>
      <c r="F104" s="271">
        <f t="shared" si="10"/>
        <v>2.9643814869663505E-2</v>
      </c>
      <c r="G104" s="271">
        <f t="shared" si="10"/>
        <v>2.927896558986855E-2</v>
      </c>
      <c r="H104" s="271">
        <f t="shared" si="10"/>
        <v>2.8469906825647887E-2</v>
      </c>
      <c r="I104" s="271">
        <f t="shared" si="10"/>
        <v>2.8210929648921058E-2</v>
      </c>
      <c r="J104" s="271">
        <f t="shared" si="10"/>
        <v>2.9068950543294718E-2</v>
      </c>
      <c r="K104" s="271">
        <f t="shared" si="10"/>
        <v>2.6458900586834953E-2</v>
      </c>
      <c r="L104" s="271">
        <f t="shared" si="10"/>
        <v>2.6213148076895912E-2</v>
      </c>
      <c r="M104" s="271">
        <f t="shared" si="10"/>
        <v>2.692762517836722E-2</v>
      </c>
      <c r="N104" s="271">
        <f t="shared" si="10"/>
        <v>2.732786279109653E-2</v>
      </c>
      <c r="O104" s="271">
        <f t="shared" si="10"/>
        <v>2.6169057894472492E-2</v>
      </c>
      <c r="P104" s="271">
        <f t="shared" si="10"/>
        <v>2.5732404501848279E-2</v>
      </c>
      <c r="Q104" s="271">
        <f t="shared" si="10"/>
        <v>2.3886186082700045E-2</v>
      </c>
      <c r="R104" s="271">
        <f t="shared" si="10"/>
        <v>2.3931035169286251E-2</v>
      </c>
      <c r="S104" s="271">
        <f t="shared" si="10"/>
        <v>2.4531592409046597E-2</v>
      </c>
      <c r="T104" s="271">
        <f t="shared" si="10"/>
        <v>2.4310954000667372E-2</v>
      </c>
      <c r="U104" s="271">
        <f t="shared" si="10"/>
        <v>2.336953924725468E-2</v>
      </c>
      <c r="V104" s="271">
        <f t="shared" si="10"/>
        <v>2.0759698949194702E-2</v>
      </c>
      <c r="W104" s="271">
        <f t="shared" si="10"/>
        <v>1.9519533864135862E-2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0.83139980456757689</v>
      </c>
      <c r="C105" s="271">
        <f t="shared" si="11"/>
        <v>0.82608460013706275</v>
      </c>
      <c r="D105" s="271">
        <f t="shared" si="11"/>
        <v>0.82651905443147133</v>
      </c>
      <c r="E105" s="271">
        <f t="shared" si="11"/>
        <v>0.82718454855006929</v>
      </c>
      <c r="F105" s="271">
        <f t="shared" si="11"/>
        <v>0.82370120818442571</v>
      </c>
      <c r="G105" s="271">
        <f t="shared" si="11"/>
        <v>0.82498194881899256</v>
      </c>
      <c r="H105" s="271">
        <f t="shared" si="11"/>
        <v>0.82796083915494945</v>
      </c>
      <c r="I105" s="271">
        <f t="shared" si="11"/>
        <v>0.82886300335059981</v>
      </c>
      <c r="J105" s="271">
        <f t="shared" si="11"/>
        <v>0.82570063467166177</v>
      </c>
      <c r="K105" s="271">
        <f t="shared" si="11"/>
        <v>0.8353310895729652</v>
      </c>
      <c r="L105" s="271">
        <f t="shared" si="11"/>
        <v>0.8362311054978675</v>
      </c>
      <c r="M105" s="271">
        <f t="shared" si="11"/>
        <v>0.83358618970595277</v>
      </c>
      <c r="N105" s="271">
        <f t="shared" si="11"/>
        <v>0.83198731312351748</v>
      </c>
      <c r="O105" s="271">
        <f t="shared" si="11"/>
        <v>0.83638152776936392</v>
      </c>
      <c r="P105" s="271">
        <f t="shared" si="11"/>
        <v>0.83798685001354123</v>
      </c>
      <c r="Q105" s="271">
        <f t="shared" si="11"/>
        <v>0.84454188093781402</v>
      </c>
      <c r="R105" s="271">
        <f t="shared" si="11"/>
        <v>0.8448252895223809</v>
      </c>
      <c r="S105" s="271">
        <f t="shared" si="11"/>
        <v>0.84219081427658338</v>
      </c>
      <c r="T105" s="271">
        <f t="shared" si="11"/>
        <v>0.84349746281509264</v>
      </c>
      <c r="U105" s="271">
        <f t="shared" si="11"/>
        <v>0.84716701463474564</v>
      </c>
      <c r="V105" s="271">
        <f t="shared" si="11"/>
        <v>0.85603391913407179</v>
      </c>
      <c r="W105" s="271">
        <f t="shared" si="11"/>
        <v>0.86121992377880674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0.57317380394369599</v>
      </c>
      <c r="C106" s="320">
        <f t="shared" si="12"/>
        <v>0.55427821467853622</v>
      </c>
      <c r="D106" s="320">
        <f t="shared" si="12"/>
        <v>0.55592140299352999</v>
      </c>
      <c r="E106" s="320">
        <f t="shared" si="12"/>
        <v>0.5579718458543349</v>
      </c>
      <c r="F106" s="320">
        <f t="shared" si="12"/>
        <v>0.54579044378133135</v>
      </c>
      <c r="G106" s="320">
        <f t="shared" si="12"/>
        <v>0.55049164641397608</v>
      </c>
      <c r="H106" s="320">
        <f t="shared" si="12"/>
        <v>0.56105546266450157</v>
      </c>
      <c r="I106" s="320">
        <f t="shared" si="12"/>
        <v>0.5643855378919661</v>
      </c>
      <c r="J106" s="320">
        <f t="shared" si="12"/>
        <v>0.55317922332827507</v>
      </c>
      <c r="K106" s="320">
        <f t="shared" si="12"/>
        <v>0.58727889657138843</v>
      </c>
      <c r="L106" s="320">
        <f t="shared" si="12"/>
        <v>0.59048284227696946</v>
      </c>
      <c r="M106" s="320">
        <f t="shared" si="12"/>
        <v>0.58113970365876111</v>
      </c>
      <c r="N106" s="320">
        <f t="shared" si="12"/>
        <v>0.57578859945698857</v>
      </c>
      <c r="O106" s="320">
        <f t="shared" si="12"/>
        <v>0.5910466100086853</v>
      </c>
      <c r="P106" s="320">
        <f t="shared" si="12"/>
        <v>0.59674555780871474</v>
      </c>
      <c r="Q106" s="320">
        <f t="shared" si="12"/>
        <v>0.620608886412502</v>
      </c>
      <c r="R106" s="320">
        <f t="shared" si="12"/>
        <v>0.62047183481032331</v>
      </c>
      <c r="S106" s="320">
        <f t="shared" si="12"/>
        <v>0.61220713544177252</v>
      </c>
      <c r="T106" s="320">
        <f t="shared" si="12"/>
        <v>0.61558226905883706</v>
      </c>
      <c r="U106" s="320">
        <f t="shared" si="12"/>
        <v>0.62807758419173398</v>
      </c>
      <c r="V106" s="320">
        <f t="shared" si="12"/>
        <v>0.66141174148537218</v>
      </c>
      <c r="W106" s="320">
        <f t="shared" si="12"/>
        <v>0.6782242938025338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0.25822600062388085</v>
      </c>
      <c r="C107" s="320">
        <f t="shared" si="13"/>
        <v>0.27180638545852648</v>
      </c>
      <c r="D107" s="320">
        <f t="shared" si="13"/>
        <v>0.27059765143794134</v>
      </c>
      <c r="E107" s="320">
        <f t="shared" si="13"/>
        <v>0.26921270269573433</v>
      </c>
      <c r="F107" s="320">
        <f t="shared" si="13"/>
        <v>0.27791076440309431</v>
      </c>
      <c r="G107" s="320">
        <f t="shared" si="13"/>
        <v>0.27449030240501648</v>
      </c>
      <c r="H107" s="320">
        <f t="shared" si="13"/>
        <v>0.26690537649044777</v>
      </c>
      <c r="I107" s="320">
        <f t="shared" si="13"/>
        <v>0.26447746545863376</v>
      </c>
      <c r="J107" s="320">
        <f t="shared" si="13"/>
        <v>0.27252141134338675</v>
      </c>
      <c r="K107" s="320">
        <f t="shared" si="13"/>
        <v>0.24805219300157677</v>
      </c>
      <c r="L107" s="320">
        <f t="shared" si="13"/>
        <v>0.24574826322089804</v>
      </c>
      <c r="M107" s="320">
        <f t="shared" si="13"/>
        <v>0.25244648604719161</v>
      </c>
      <c r="N107" s="320">
        <f t="shared" si="13"/>
        <v>0.25619871366652885</v>
      </c>
      <c r="O107" s="320">
        <f t="shared" si="13"/>
        <v>0.24533491776067862</v>
      </c>
      <c r="P107" s="320">
        <f t="shared" si="13"/>
        <v>0.24124129220482651</v>
      </c>
      <c r="Q107" s="320">
        <f t="shared" si="13"/>
        <v>0.22393299452531198</v>
      </c>
      <c r="R107" s="320">
        <f t="shared" si="13"/>
        <v>0.22435345471205756</v>
      </c>
      <c r="S107" s="320">
        <f t="shared" si="13"/>
        <v>0.2299836788348108</v>
      </c>
      <c r="T107" s="320">
        <f t="shared" si="13"/>
        <v>0.2279151937562556</v>
      </c>
      <c r="U107" s="320">
        <f t="shared" si="13"/>
        <v>0.21908943044301168</v>
      </c>
      <c r="V107" s="320">
        <f t="shared" si="13"/>
        <v>0.19462217764869952</v>
      </c>
      <c r="W107" s="320">
        <f t="shared" si="13"/>
        <v>0.18299562997627294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6.0846723656343069E-2</v>
      </c>
      <c r="C108" s="321">
        <f t="shared" si="14"/>
        <v>6.4046718704030225E-2</v>
      </c>
      <c r="D108" s="321">
        <f t="shared" si="14"/>
        <v>6.3761900348222211E-2</v>
      </c>
      <c r="E108" s="321">
        <f t="shared" si="14"/>
        <v>6.3435559882151146E-2</v>
      </c>
      <c r="F108" s="321">
        <f t="shared" si="14"/>
        <v>6.5485115526334431E-2</v>
      </c>
      <c r="G108" s="321">
        <f t="shared" si="14"/>
        <v>6.4679139731986746E-2</v>
      </c>
      <c r="H108" s="321">
        <f t="shared" si="14"/>
        <v>6.302009402215987E-2</v>
      </c>
      <c r="I108" s="321">
        <f t="shared" si="14"/>
        <v>6.2319778857324183E-2</v>
      </c>
      <c r="J108" s="321">
        <f t="shared" si="14"/>
        <v>6.421520283157009E-2</v>
      </c>
      <c r="K108" s="321">
        <f t="shared" si="14"/>
        <v>5.8449432680873874E-2</v>
      </c>
      <c r="L108" s="321">
        <f t="shared" si="14"/>
        <v>5.7906549398981724E-2</v>
      </c>
      <c r="M108" s="321">
        <f t="shared" si="14"/>
        <v>5.9484875796460709E-2</v>
      </c>
      <c r="N108" s="321">
        <f t="shared" si="14"/>
        <v>6.0660896900173844E-2</v>
      </c>
      <c r="O108" s="321">
        <f t="shared" si="14"/>
        <v>5.7809151317720311E-2</v>
      </c>
      <c r="P108" s="321">
        <f t="shared" si="14"/>
        <v>5.6844555566914083E-2</v>
      </c>
      <c r="Q108" s="321">
        <f t="shared" si="14"/>
        <v>5.3292004390312647E-2</v>
      </c>
      <c r="R108" s="321">
        <f t="shared" si="14"/>
        <v>5.2910069283676198E-2</v>
      </c>
      <c r="S108" s="321">
        <f t="shared" si="14"/>
        <v>5.4854498847607139E-2</v>
      </c>
      <c r="T108" s="321">
        <f t="shared" si="14"/>
        <v>5.3969673953395372E-2</v>
      </c>
      <c r="U108" s="321">
        <f t="shared" si="14"/>
        <v>5.1624832503248272E-2</v>
      </c>
      <c r="V108" s="321">
        <f t="shared" si="14"/>
        <v>4.6709920747050791E-2</v>
      </c>
      <c r="W108" s="321">
        <f t="shared" si="14"/>
        <v>4.3686653060046335E-2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0.99999999999999967</v>
      </c>
      <c r="C110" s="234">
        <f t="shared" si="15"/>
        <v>0.99999999999999989</v>
      </c>
      <c r="D110" s="234">
        <f t="shared" si="15"/>
        <v>0.99999999999999978</v>
      </c>
      <c r="E110" s="234">
        <f t="shared" si="15"/>
        <v>1.0000000000000004</v>
      </c>
      <c r="F110" s="234">
        <f t="shared" si="15"/>
        <v>0.99999999999999989</v>
      </c>
      <c r="G110" s="234">
        <f t="shared" si="15"/>
        <v>1.0000000000000002</v>
      </c>
      <c r="H110" s="234">
        <f t="shared" si="15"/>
        <v>1.0000000000000002</v>
      </c>
      <c r="I110" s="234">
        <f t="shared" si="15"/>
        <v>0.99999999999999978</v>
      </c>
      <c r="J110" s="234">
        <f t="shared" si="15"/>
        <v>1</v>
      </c>
      <c r="K110" s="234">
        <f t="shared" si="15"/>
        <v>1</v>
      </c>
      <c r="L110" s="234">
        <f t="shared" si="15"/>
        <v>0.99999999999999967</v>
      </c>
      <c r="M110" s="234">
        <f t="shared" si="15"/>
        <v>0.99999999999999978</v>
      </c>
      <c r="N110" s="234">
        <f t="shared" si="15"/>
        <v>1</v>
      </c>
      <c r="O110" s="234">
        <f t="shared" si="15"/>
        <v>0.99999999999999956</v>
      </c>
      <c r="P110" s="234">
        <f t="shared" si="15"/>
        <v>1.0000000000000002</v>
      </c>
      <c r="Q110" s="234">
        <f t="shared" si="15"/>
        <v>1</v>
      </c>
      <c r="R110" s="234">
        <f t="shared" si="15"/>
        <v>1.0000000000000004</v>
      </c>
      <c r="S110" s="234">
        <f t="shared" si="15"/>
        <v>0.99999999999999989</v>
      </c>
      <c r="T110" s="234">
        <f t="shared" si="15"/>
        <v>0.99999999999999967</v>
      </c>
      <c r="U110" s="234">
        <f t="shared" si="15"/>
        <v>0.99999999999999978</v>
      </c>
      <c r="V110" s="234">
        <f t="shared" si="15"/>
        <v>0.99999999999999978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3.7197749348712784E-3</v>
      </c>
      <c r="C111" s="301">
        <f t="shared" si="16"/>
        <v>3.7183505092583786E-3</v>
      </c>
      <c r="D111" s="301">
        <f t="shared" si="16"/>
        <v>3.7191958415680026E-3</v>
      </c>
      <c r="E111" s="301">
        <f t="shared" si="16"/>
        <v>3.7140634694401925E-3</v>
      </c>
      <c r="F111" s="301">
        <f t="shared" si="16"/>
        <v>3.7169866545577945E-3</v>
      </c>
      <c r="G111" s="301">
        <f t="shared" si="16"/>
        <v>3.7197617834550238E-3</v>
      </c>
      <c r="H111" s="301">
        <f t="shared" si="16"/>
        <v>3.7206549804322032E-3</v>
      </c>
      <c r="I111" s="301">
        <f t="shared" si="16"/>
        <v>3.7224361056727479E-3</v>
      </c>
      <c r="J111" s="301">
        <f t="shared" si="16"/>
        <v>3.7222342166678222E-3</v>
      </c>
      <c r="K111" s="301">
        <f t="shared" si="16"/>
        <v>3.7222705176191695E-3</v>
      </c>
      <c r="L111" s="301">
        <f t="shared" si="16"/>
        <v>3.7224512925948072E-3</v>
      </c>
      <c r="M111" s="301">
        <f t="shared" si="16"/>
        <v>3.7231019549025589E-3</v>
      </c>
      <c r="N111" s="301">
        <f t="shared" si="16"/>
        <v>3.7236861210754287E-3</v>
      </c>
      <c r="O111" s="301">
        <f t="shared" si="16"/>
        <v>3.7236582859225291E-3</v>
      </c>
      <c r="P111" s="301">
        <f t="shared" si="16"/>
        <v>3.7236696602476415E-3</v>
      </c>
      <c r="Q111" s="301">
        <f t="shared" si="16"/>
        <v>3.7220754449958787E-3</v>
      </c>
      <c r="R111" s="301">
        <f t="shared" si="16"/>
        <v>3.7234668714494546E-3</v>
      </c>
      <c r="S111" s="301">
        <f t="shared" si="16"/>
        <v>3.7216139843439262E-3</v>
      </c>
      <c r="T111" s="301">
        <f t="shared" si="16"/>
        <v>3.7188160148840625E-3</v>
      </c>
      <c r="U111" s="301">
        <f t="shared" si="16"/>
        <v>3.7168905565061858E-3</v>
      </c>
      <c r="V111" s="301">
        <f t="shared" si="16"/>
        <v>3.707215010242561E-3</v>
      </c>
      <c r="W111" s="301">
        <f t="shared" si="16"/>
        <v>3.7053827701555818E-3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1.3719559895543098E-3</v>
      </c>
      <c r="C112" s="235">
        <f t="shared" si="17"/>
        <v>1.3714306219486049E-3</v>
      </c>
      <c r="D112" s="235">
        <f t="shared" si="17"/>
        <v>1.3717424039100569E-3</v>
      </c>
      <c r="E112" s="235">
        <f t="shared" si="17"/>
        <v>1.3698494429635875E-3</v>
      </c>
      <c r="F112" s="235">
        <f t="shared" si="17"/>
        <v>1.3709275945724575E-3</v>
      </c>
      <c r="G112" s="235">
        <f t="shared" si="17"/>
        <v>1.3719511389478569E-3</v>
      </c>
      <c r="H112" s="235">
        <f t="shared" si="17"/>
        <v>1.3722805747239863E-3</v>
      </c>
      <c r="I112" s="235">
        <f t="shared" si="17"/>
        <v>1.3729375030287071E-3</v>
      </c>
      <c r="J112" s="235">
        <f t="shared" si="17"/>
        <v>1.3728630407737637E-3</v>
      </c>
      <c r="K112" s="235">
        <f t="shared" si="17"/>
        <v>1.3728764295697258E-3</v>
      </c>
      <c r="L112" s="235">
        <f t="shared" si="17"/>
        <v>1.3729431043860605E-3</v>
      </c>
      <c r="M112" s="235">
        <f t="shared" si="17"/>
        <v>1.3731830866607747E-3</v>
      </c>
      <c r="N112" s="235">
        <f t="shared" si="17"/>
        <v>1.3733985433197922E-3</v>
      </c>
      <c r="O112" s="235">
        <f t="shared" si="17"/>
        <v>1.3733882769446999E-3</v>
      </c>
      <c r="P112" s="235">
        <f t="shared" si="17"/>
        <v>1.3733924721107352E-3</v>
      </c>
      <c r="Q112" s="235">
        <f t="shared" si="17"/>
        <v>1.3728044813850625E-3</v>
      </c>
      <c r="R112" s="235">
        <f t="shared" si="17"/>
        <v>1.3733176779871232E-3</v>
      </c>
      <c r="S112" s="235">
        <f t="shared" si="17"/>
        <v>1.3726342819196438E-3</v>
      </c>
      <c r="T112" s="235">
        <f t="shared" si="17"/>
        <v>1.3716023133123331E-3</v>
      </c>
      <c r="U112" s="235">
        <f t="shared" si="17"/>
        <v>1.3708921509502498E-3</v>
      </c>
      <c r="V112" s="235">
        <f t="shared" si="17"/>
        <v>1.3673235415905421E-3</v>
      </c>
      <c r="W112" s="235">
        <f t="shared" si="17"/>
        <v>1.3666477607151809E-3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2.6762768296182023E-2</v>
      </c>
      <c r="C113" s="235">
        <f t="shared" si="18"/>
        <v>2.6752519941563604E-2</v>
      </c>
      <c r="D113" s="235">
        <f t="shared" si="18"/>
        <v>2.6758601877468834E-2</v>
      </c>
      <c r="E113" s="235">
        <f t="shared" si="18"/>
        <v>2.6721675856816715E-2</v>
      </c>
      <c r="F113" s="235">
        <f t="shared" si="18"/>
        <v>2.6742707378174576E-2</v>
      </c>
      <c r="G113" s="235">
        <f t="shared" si="18"/>
        <v>2.6762673675321307E-2</v>
      </c>
      <c r="H113" s="235">
        <f t="shared" si="18"/>
        <v>2.676909998448292E-2</v>
      </c>
      <c r="I113" s="235">
        <f t="shared" si="18"/>
        <v>2.6781914695844157E-2</v>
      </c>
      <c r="J113" s="235">
        <f t="shared" si="18"/>
        <v>2.6780462159399079E-2</v>
      </c>
      <c r="K113" s="235">
        <f t="shared" si="18"/>
        <v>2.6780723334864504E-2</v>
      </c>
      <c r="L113" s="235">
        <f t="shared" si="18"/>
        <v>2.6782023961615158E-2</v>
      </c>
      <c r="M113" s="235">
        <f t="shared" si="18"/>
        <v>2.6786705299837576E-2</v>
      </c>
      <c r="N113" s="235">
        <f t="shared" si="18"/>
        <v>2.6764562488349641E-2</v>
      </c>
      <c r="O113" s="235">
        <f t="shared" si="18"/>
        <v>2.6721268317114872E-2</v>
      </c>
      <c r="P113" s="235">
        <f t="shared" si="18"/>
        <v>2.6790789785290859E-2</v>
      </c>
      <c r="Q113" s="235">
        <f t="shared" si="18"/>
        <v>2.677931984043018E-2</v>
      </c>
      <c r="R113" s="235">
        <f t="shared" si="18"/>
        <v>2.6789330775078161E-2</v>
      </c>
      <c r="S113" s="235">
        <f t="shared" si="18"/>
        <v>2.67759997566288E-2</v>
      </c>
      <c r="T113" s="235">
        <f t="shared" si="18"/>
        <v>2.6755869127850117E-2</v>
      </c>
      <c r="U113" s="235">
        <f t="shared" si="18"/>
        <v>2.6742015978846949E-2</v>
      </c>
      <c r="V113" s="235">
        <f t="shared" si="18"/>
        <v>2.6672403056741126E-2</v>
      </c>
      <c r="W113" s="235">
        <f t="shared" si="18"/>
        <v>2.6659220587971003E-2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1.4941835244722739E-2</v>
      </c>
      <c r="C114" s="235">
        <f t="shared" si="19"/>
        <v>1.4936113518758402E-2</v>
      </c>
      <c r="D114" s="235">
        <f t="shared" si="19"/>
        <v>1.4939509104867403E-2</v>
      </c>
      <c r="E114" s="235">
        <f t="shared" si="19"/>
        <v>1.491889305682928E-2</v>
      </c>
      <c r="F114" s="235">
        <f t="shared" si="19"/>
        <v>1.4930635097996216E-2</v>
      </c>
      <c r="G114" s="235">
        <f t="shared" si="19"/>
        <v>1.4941782417253781E-2</v>
      </c>
      <c r="H114" s="235">
        <f t="shared" si="19"/>
        <v>1.494537026928993E-2</v>
      </c>
      <c r="I114" s="235">
        <f t="shared" si="19"/>
        <v>1.4952524809647984E-2</v>
      </c>
      <c r="J114" s="235">
        <f t="shared" si="19"/>
        <v>1.495171384868875E-2</v>
      </c>
      <c r="K114" s="235">
        <f t="shared" si="19"/>
        <v>1.4951859664724329E-2</v>
      </c>
      <c r="L114" s="235">
        <f t="shared" si="19"/>
        <v>1.4952585813469787E-2</v>
      </c>
      <c r="M114" s="235">
        <f t="shared" si="19"/>
        <v>1.495519943638317E-2</v>
      </c>
      <c r="N114" s="235">
        <f t="shared" si="19"/>
        <v>1.4957545953272873E-2</v>
      </c>
      <c r="O114" s="235">
        <f t="shared" si="19"/>
        <v>1.4957434143210185E-2</v>
      </c>
      <c r="P114" s="235">
        <f t="shared" si="19"/>
        <v>1.4957479832343213E-2</v>
      </c>
      <c r="Q114" s="235">
        <f t="shared" si="19"/>
        <v>1.4951076084252661E-2</v>
      </c>
      <c r="R114" s="235">
        <f t="shared" si="19"/>
        <v>1.495666525703556E-2</v>
      </c>
      <c r="S114" s="235">
        <f t="shared" si="19"/>
        <v>1.4949222458924761E-2</v>
      </c>
      <c r="T114" s="235">
        <f t="shared" si="19"/>
        <v>1.493798339220135E-2</v>
      </c>
      <c r="U114" s="235">
        <f t="shared" si="19"/>
        <v>1.4930249085057367E-2</v>
      </c>
      <c r="V114" s="235">
        <f t="shared" si="19"/>
        <v>1.4891383718010968E-2</v>
      </c>
      <c r="W114" s="235">
        <f t="shared" si="19"/>
        <v>1.4884023856194658E-2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1.4459151208263415E-2</v>
      </c>
      <c r="C115" s="302">
        <f t="shared" si="20"/>
        <v>1.5531586998702432E-2</v>
      </c>
      <c r="D115" s="302">
        <f t="shared" si="20"/>
        <v>1.5463604808034605E-2</v>
      </c>
      <c r="E115" s="302">
        <f t="shared" si="20"/>
        <v>1.5296142866993365E-2</v>
      </c>
      <c r="F115" s="302">
        <f t="shared" si="20"/>
        <v>1.6031802518219961E-2</v>
      </c>
      <c r="G115" s="302">
        <f t="shared" si="20"/>
        <v>1.5779871581027265E-2</v>
      </c>
      <c r="H115" s="302">
        <f t="shared" si="20"/>
        <v>1.5195715278656086E-2</v>
      </c>
      <c r="I115" s="302">
        <f t="shared" si="20"/>
        <v>1.4994387922405478E-2</v>
      </c>
      <c r="J115" s="302">
        <f t="shared" si="20"/>
        <v>1.5643473381170708E-2</v>
      </c>
      <c r="K115" s="302">
        <f t="shared" si="20"/>
        <v>1.3715397067550143E-2</v>
      </c>
      <c r="L115" s="302">
        <f t="shared" si="20"/>
        <v>1.3545553504741563E-2</v>
      </c>
      <c r="M115" s="302">
        <f t="shared" si="20"/>
        <v>1.4055402501972993E-2</v>
      </c>
      <c r="N115" s="302">
        <f t="shared" si="20"/>
        <v>1.4407527909081405E-2</v>
      </c>
      <c r="O115" s="302">
        <f t="shared" si="20"/>
        <v>1.3515255892718828E-2</v>
      </c>
      <c r="P115" s="302">
        <f t="shared" si="20"/>
        <v>1.3210464580032786E-2</v>
      </c>
      <c r="Q115" s="302">
        <f t="shared" si="20"/>
        <v>1.2061364857279233E-2</v>
      </c>
      <c r="R115" s="302">
        <f t="shared" si="20"/>
        <v>1.1988385365429968E-2</v>
      </c>
      <c r="S115" s="302">
        <f t="shared" si="20"/>
        <v>1.2492451346168627E-2</v>
      </c>
      <c r="T115" s="302">
        <f t="shared" si="20"/>
        <v>1.2284519612490238E-2</v>
      </c>
      <c r="U115" s="302">
        <f t="shared" si="20"/>
        <v>1.1629473385036056E-2</v>
      </c>
      <c r="V115" s="302">
        <f t="shared" si="20"/>
        <v>1.0152004903391004E-2</v>
      </c>
      <c r="W115" s="302">
        <f t="shared" si="20"/>
        <v>9.4983941452355045E-3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5.9658655716779523E-2</v>
      </c>
      <c r="C116" s="303">
        <f t="shared" si="21"/>
        <v>6.2218427874272286E-2</v>
      </c>
      <c r="D116" s="303">
        <f t="shared" si="21"/>
        <v>6.1985495773343516E-2</v>
      </c>
      <c r="E116" s="303">
        <f t="shared" si="21"/>
        <v>6.1723474307190607E-2</v>
      </c>
      <c r="F116" s="303">
        <f t="shared" si="21"/>
        <v>6.3405716916748275E-2</v>
      </c>
      <c r="G116" s="303">
        <f t="shared" si="21"/>
        <v>6.2736365451046022E-2</v>
      </c>
      <c r="H116" s="303">
        <f t="shared" si="21"/>
        <v>6.1342208976712498E-2</v>
      </c>
      <c r="I116" s="303">
        <f t="shared" si="21"/>
        <v>6.0821361068510577E-2</v>
      </c>
      <c r="J116" s="303">
        <f t="shared" si="21"/>
        <v>6.2353875728129969E-2</v>
      </c>
      <c r="K116" s="303">
        <f t="shared" si="21"/>
        <v>5.7809707228877939E-2</v>
      </c>
      <c r="L116" s="303">
        <f t="shared" si="21"/>
        <v>5.7399200801907552E-2</v>
      </c>
      <c r="M116" s="303">
        <f t="shared" si="21"/>
        <v>5.8600040186993427E-2</v>
      </c>
      <c r="N116" s="303">
        <f t="shared" si="21"/>
        <v>5.9431083435930787E-2</v>
      </c>
      <c r="O116" s="303">
        <f t="shared" si="21"/>
        <v>5.732941321395367E-2</v>
      </c>
      <c r="P116" s="303">
        <f t="shared" si="21"/>
        <v>5.6604122274302629E-2</v>
      </c>
      <c r="Q116" s="303">
        <f t="shared" si="21"/>
        <v>5.3892582332234075E-2</v>
      </c>
      <c r="R116" s="303">
        <f t="shared" si="21"/>
        <v>5.373522682807403E-2</v>
      </c>
      <c r="S116" s="303">
        <f t="shared" si="21"/>
        <v>5.4931455769987321E-2</v>
      </c>
      <c r="T116" s="303">
        <f t="shared" si="21"/>
        <v>5.4436438743682217E-2</v>
      </c>
      <c r="U116" s="303">
        <f t="shared" si="21"/>
        <v>5.2840051913007821E-2</v>
      </c>
      <c r="V116" s="303">
        <f t="shared" si="21"/>
        <v>4.9195592756803554E-2</v>
      </c>
      <c r="W116" s="303">
        <f t="shared" si="21"/>
        <v>4.7492768562058807E-2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2.2122209380550914E-2</v>
      </c>
      <c r="C117" s="304">
        <f t="shared" si="22"/>
        <v>2.1854816024329374E-2</v>
      </c>
      <c r="D117" s="304">
        <f t="shared" si="22"/>
        <v>2.1877878734326704E-2</v>
      </c>
      <c r="E117" s="304">
        <f t="shared" si="22"/>
        <v>2.1909785797554617E-2</v>
      </c>
      <c r="F117" s="304">
        <f t="shared" si="22"/>
        <v>2.1731081720755413E-2</v>
      </c>
      <c r="G117" s="304">
        <f t="shared" si="22"/>
        <v>2.1798869821479626E-2</v>
      </c>
      <c r="H117" s="304">
        <f t="shared" si="22"/>
        <v>2.1944442721207602E-2</v>
      </c>
      <c r="I117" s="304">
        <f t="shared" si="22"/>
        <v>2.1997551073538575E-2</v>
      </c>
      <c r="J117" s="304">
        <f t="shared" si="22"/>
        <v>2.1836908046987506E-2</v>
      </c>
      <c r="K117" s="304">
        <f t="shared" si="22"/>
        <v>2.2313643781510042E-2</v>
      </c>
      <c r="L117" s="304">
        <f t="shared" si="22"/>
        <v>2.2356486226137184E-2</v>
      </c>
      <c r="M117" s="304">
        <f t="shared" si="22"/>
        <v>2.2230143451707551E-2</v>
      </c>
      <c r="N117" s="304">
        <f t="shared" si="22"/>
        <v>2.2143449289599142E-2</v>
      </c>
      <c r="O117" s="304">
        <f t="shared" si="22"/>
        <v>2.2365272853638655E-2</v>
      </c>
      <c r="P117" s="304">
        <f t="shared" si="22"/>
        <v>2.2439187395249208E-2</v>
      </c>
      <c r="Q117" s="304">
        <f t="shared" si="22"/>
        <v>2.2724475659912528E-2</v>
      </c>
      <c r="R117" s="304">
        <f t="shared" si="22"/>
        <v>2.2740432180177194E-2</v>
      </c>
      <c r="S117" s="304">
        <f t="shared" si="22"/>
        <v>2.2616018010276677E-2</v>
      </c>
      <c r="T117" s="304">
        <f t="shared" si="22"/>
        <v>2.2669376350071904E-2</v>
      </c>
      <c r="U117" s="304">
        <f t="shared" si="22"/>
        <v>2.283721583082151E-2</v>
      </c>
      <c r="V117" s="304">
        <f t="shared" si="22"/>
        <v>2.3222649030173122E-2</v>
      </c>
      <c r="W117" s="304">
        <f t="shared" si="22"/>
        <v>2.3400206588991009E-2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3.7536446336228609E-2</v>
      </c>
      <c r="C118" s="304">
        <f t="shared" si="23"/>
        <v>4.0363611849942915E-2</v>
      </c>
      <c r="D118" s="304">
        <f t="shared" si="23"/>
        <v>4.0107617039016809E-2</v>
      </c>
      <c r="E118" s="304">
        <f t="shared" si="23"/>
        <v>3.9813688509635993E-2</v>
      </c>
      <c r="F118" s="304">
        <f t="shared" si="23"/>
        <v>4.1674635195992869E-2</v>
      </c>
      <c r="G118" s="304">
        <f t="shared" si="23"/>
        <v>4.0937495629566396E-2</v>
      </c>
      <c r="H118" s="304">
        <f t="shared" si="23"/>
        <v>3.9397766255504896E-2</v>
      </c>
      <c r="I118" s="304">
        <f t="shared" si="23"/>
        <v>3.8823809994972001E-2</v>
      </c>
      <c r="J118" s="304">
        <f t="shared" si="23"/>
        <v>4.051696768114247E-2</v>
      </c>
      <c r="K118" s="304">
        <f t="shared" si="23"/>
        <v>3.5496063447367901E-2</v>
      </c>
      <c r="L118" s="304">
        <f t="shared" si="23"/>
        <v>3.5042714575770371E-2</v>
      </c>
      <c r="M118" s="304">
        <f t="shared" si="23"/>
        <v>3.6369896735285873E-2</v>
      </c>
      <c r="N118" s="304">
        <f t="shared" si="23"/>
        <v>3.7287634146331641E-2</v>
      </c>
      <c r="O118" s="304">
        <f t="shared" si="23"/>
        <v>3.4964140360315019E-2</v>
      </c>
      <c r="P118" s="304">
        <f t="shared" si="23"/>
        <v>3.4164934879053414E-2</v>
      </c>
      <c r="Q118" s="304">
        <f t="shared" si="23"/>
        <v>3.116810667232155E-2</v>
      </c>
      <c r="R118" s="304">
        <f t="shared" si="23"/>
        <v>3.0994794647896836E-2</v>
      </c>
      <c r="S118" s="304">
        <f t="shared" si="23"/>
        <v>3.2315437759710651E-2</v>
      </c>
      <c r="T118" s="304">
        <f t="shared" si="23"/>
        <v>3.176706239361031E-2</v>
      </c>
      <c r="U118" s="304">
        <f t="shared" si="23"/>
        <v>3.0002836082186308E-2</v>
      </c>
      <c r="V118" s="304">
        <f t="shared" si="23"/>
        <v>2.5972943726630431E-2</v>
      </c>
      <c r="W118" s="304">
        <f t="shared" si="23"/>
        <v>2.4092561973067802E-2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0.78037711140021337</v>
      </c>
      <c r="C119" s="303">
        <f t="shared" si="24"/>
        <v>0.77773350301944943</v>
      </c>
      <c r="D119" s="303">
        <f t="shared" si="24"/>
        <v>0.7779363704213127</v>
      </c>
      <c r="E119" s="303">
        <f t="shared" si="24"/>
        <v>0.77834168241690349</v>
      </c>
      <c r="F119" s="303">
        <f t="shared" si="24"/>
        <v>0.77651593145390552</v>
      </c>
      <c r="G119" s="303">
        <f t="shared" si="24"/>
        <v>0.77714388734335293</v>
      </c>
      <c r="H119" s="303">
        <f t="shared" si="24"/>
        <v>0.77858190953270079</v>
      </c>
      <c r="I119" s="303">
        <f t="shared" si="24"/>
        <v>0.7790812317418716</v>
      </c>
      <c r="J119" s="303">
        <f t="shared" si="24"/>
        <v>0.77748199026547671</v>
      </c>
      <c r="K119" s="303">
        <f t="shared" si="24"/>
        <v>0.78223594213320957</v>
      </c>
      <c r="L119" s="303">
        <f t="shared" si="24"/>
        <v>0.78265873553975895</v>
      </c>
      <c r="M119" s="303">
        <f t="shared" si="24"/>
        <v>0.78139174300764147</v>
      </c>
      <c r="N119" s="303">
        <f t="shared" si="24"/>
        <v>0.78053694057934897</v>
      </c>
      <c r="O119" s="303">
        <f t="shared" si="24"/>
        <v>0.78277525185301544</v>
      </c>
      <c r="P119" s="303">
        <f t="shared" si="24"/>
        <v>0.7834693835234583</v>
      </c>
      <c r="Q119" s="303">
        <f t="shared" si="24"/>
        <v>0.78633034683899627</v>
      </c>
      <c r="R119" s="303">
        <f t="shared" si="24"/>
        <v>0.78647857812806776</v>
      </c>
      <c r="S119" s="303">
        <f t="shared" si="24"/>
        <v>0.78525931634116219</v>
      </c>
      <c r="T119" s="303">
        <f t="shared" si="24"/>
        <v>0.78581951214829349</v>
      </c>
      <c r="U119" s="303">
        <f t="shared" si="24"/>
        <v>0.78750028936230698</v>
      </c>
      <c r="V119" s="303">
        <f t="shared" si="24"/>
        <v>0.79140467710013751</v>
      </c>
      <c r="W119" s="303">
        <f t="shared" si="24"/>
        <v>0.79315379358279492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0.70270547444102904</v>
      </c>
      <c r="C120" s="304">
        <f t="shared" si="25"/>
        <v>0.69421180312575659</v>
      </c>
      <c r="D120" s="304">
        <f t="shared" si="25"/>
        <v>0.69494438332567177</v>
      </c>
      <c r="E120" s="304">
        <f t="shared" si="25"/>
        <v>0.69595790180467632</v>
      </c>
      <c r="F120" s="304">
        <f t="shared" si="25"/>
        <v>0.69028141936517207</v>
      </c>
      <c r="G120" s="304">
        <f t="shared" si="25"/>
        <v>0.69243468844699985</v>
      </c>
      <c r="H120" s="304">
        <f t="shared" si="25"/>
        <v>0.69705876879130069</v>
      </c>
      <c r="I120" s="304">
        <f t="shared" si="25"/>
        <v>0.69874573998298961</v>
      </c>
      <c r="J120" s="304">
        <f t="shared" si="25"/>
        <v>0.69364296149254445</v>
      </c>
      <c r="K120" s="304">
        <f t="shared" si="25"/>
        <v>0.70878633188326012</v>
      </c>
      <c r="L120" s="304">
        <f t="shared" si="25"/>
        <v>0.71014720953612243</v>
      </c>
      <c r="M120" s="304">
        <f t="shared" si="25"/>
        <v>0.70613396846600451</v>
      </c>
      <c r="N120" s="304">
        <f t="shared" si="25"/>
        <v>0.70338015390491448</v>
      </c>
      <c r="O120" s="304">
        <f t="shared" si="25"/>
        <v>0.71042631417440394</v>
      </c>
      <c r="P120" s="304">
        <f t="shared" si="25"/>
        <v>0.71277418784909263</v>
      </c>
      <c r="Q120" s="304">
        <f t="shared" si="25"/>
        <v>0.72183628566780977</v>
      </c>
      <c r="R120" s="304">
        <f t="shared" si="25"/>
        <v>0.72234313984092302</v>
      </c>
      <c r="S120" s="304">
        <f t="shared" si="25"/>
        <v>0.71839116032643524</v>
      </c>
      <c r="T120" s="304">
        <f t="shared" si="25"/>
        <v>0.72008607229640142</v>
      </c>
      <c r="U120" s="304">
        <f t="shared" si="25"/>
        <v>0.7254174440378599</v>
      </c>
      <c r="V120" s="304">
        <f t="shared" si="25"/>
        <v>0.73766061625255841</v>
      </c>
      <c r="W120" s="304">
        <f t="shared" si="25"/>
        <v>0.74330067988559712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7.767163695918422E-2</v>
      </c>
      <c r="C121" s="304">
        <f t="shared" si="26"/>
        <v>8.3521699893692833E-2</v>
      </c>
      <c r="D121" s="304">
        <f t="shared" si="26"/>
        <v>8.2991987095640957E-2</v>
      </c>
      <c r="E121" s="304">
        <f t="shared" si="26"/>
        <v>8.2383780612227078E-2</v>
      </c>
      <c r="F121" s="304">
        <f t="shared" si="26"/>
        <v>8.6234512088733423E-2</v>
      </c>
      <c r="G121" s="304">
        <f t="shared" si="26"/>
        <v>8.4709198896353033E-2</v>
      </c>
      <c r="H121" s="304">
        <f t="shared" si="26"/>
        <v>8.152314074140006E-2</v>
      </c>
      <c r="I121" s="304">
        <f t="shared" si="26"/>
        <v>8.0335491758882105E-2</v>
      </c>
      <c r="J121" s="304">
        <f t="shared" si="26"/>
        <v>8.383902877293227E-2</v>
      </c>
      <c r="K121" s="304">
        <f t="shared" si="26"/>
        <v>7.3449610249949324E-2</v>
      </c>
      <c r="L121" s="304">
        <f t="shared" si="26"/>
        <v>7.2511526003636584E-2</v>
      </c>
      <c r="M121" s="304">
        <f t="shared" si="26"/>
        <v>7.5257774541636888E-2</v>
      </c>
      <c r="N121" s="304">
        <f t="shared" si="26"/>
        <v>7.7156786674434569E-2</v>
      </c>
      <c r="O121" s="304">
        <f t="shared" si="26"/>
        <v>7.2348937678611488E-2</v>
      </c>
      <c r="P121" s="304">
        <f t="shared" si="26"/>
        <v>7.0695195674365663E-2</v>
      </c>
      <c r="Q121" s="304">
        <f t="shared" si="26"/>
        <v>6.4494061171186501E-2</v>
      </c>
      <c r="R121" s="304">
        <f t="shared" si="26"/>
        <v>6.4135438287144714E-2</v>
      </c>
      <c r="S121" s="304">
        <f t="shared" si="26"/>
        <v>6.6868156014726926E-2</v>
      </c>
      <c r="T121" s="304">
        <f t="shared" si="26"/>
        <v>6.5733439851891978E-2</v>
      </c>
      <c r="U121" s="304">
        <f t="shared" si="26"/>
        <v>6.208284532444705E-2</v>
      </c>
      <c r="V121" s="304">
        <f t="shared" si="26"/>
        <v>5.3744060847579149E-2</v>
      </c>
      <c r="W121" s="304">
        <f t="shared" si="26"/>
        <v>4.9853113697197825E-2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9.8708747209413125E-2</v>
      </c>
      <c r="C122" s="303">
        <f t="shared" si="27"/>
        <v>9.7738067516046731E-2</v>
      </c>
      <c r="D122" s="303">
        <f t="shared" si="27"/>
        <v>9.7825479769494753E-2</v>
      </c>
      <c r="E122" s="303">
        <f t="shared" si="27"/>
        <v>9.7914218582863297E-2</v>
      </c>
      <c r="F122" s="303">
        <f t="shared" si="27"/>
        <v>9.728529238582509E-2</v>
      </c>
      <c r="G122" s="303">
        <f t="shared" si="27"/>
        <v>9.7543706609596145E-2</v>
      </c>
      <c r="H122" s="303">
        <f t="shared" si="27"/>
        <v>9.8072760403001821E-2</v>
      </c>
      <c r="I122" s="303">
        <f t="shared" si="27"/>
        <v>9.8273206153018461E-2</v>
      </c>
      <c r="J122" s="303">
        <f t="shared" si="27"/>
        <v>9.7693387359693226E-2</v>
      </c>
      <c r="K122" s="303">
        <f t="shared" si="27"/>
        <v>9.9411223623584705E-2</v>
      </c>
      <c r="L122" s="303">
        <f t="shared" si="27"/>
        <v>9.9566505981525638E-2</v>
      </c>
      <c r="M122" s="303">
        <f t="shared" si="27"/>
        <v>9.9114624525607889E-2</v>
      </c>
      <c r="N122" s="303">
        <f t="shared" si="27"/>
        <v>9.8805254969621087E-2</v>
      </c>
      <c r="O122" s="303">
        <f t="shared" si="27"/>
        <v>9.9604330017119297E-2</v>
      </c>
      <c r="P122" s="303">
        <f t="shared" si="27"/>
        <v>9.9870697872214045E-2</v>
      </c>
      <c r="Q122" s="303">
        <f t="shared" si="27"/>
        <v>0.10089043012042678</v>
      </c>
      <c r="R122" s="303">
        <f t="shared" si="27"/>
        <v>0.10095502909687841</v>
      </c>
      <c r="S122" s="303">
        <f t="shared" si="27"/>
        <v>0.10049730606086454</v>
      </c>
      <c r="T122" s="303">
        <f t="shared" si="27"/>
        <v>0.10067525864728601</v>
      </c>
      <c r="U122" s="303">
        <f t="shared" si="27"/>
        <v>0.10127013756828822</v>
      </c>
      <c r="V122" s="303">
        <f t="shared" si="27"/>
        <v>0.10260939991308246</v>
      </c>
      <c r="W122" s="303">
        <f t="shared" si="27"/>
        <v>0.1032397687348743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7.9705019091690629E-2</v>
      </c>
      <c r="C123" s="304">
        <f t="shared" si="28"/>
        <v>7.8741616558245325E-2</v>
      </c>
      <c r="D123" s="304">
        <f t="shared" si="28"/>
        <v>7.8824710145735707E-2</v>
      </c>
      <c r="E123" s="304">
        <f t="shared" si="28"/>
        <v>7.8939669417659827E-2</v>
      </c>
      <c r="F123" s="304">
        <f t="shared" si="28"/>
        <v>7.8295809140956782E-2</v>
      </c>
      <c r="G123" s="304">
        <f t="shared" si="28"/>
        <v>7.8540045680330794E-2</v>
      </c>
      <c r="H123" s="304">
        <f t="shared" si="28"/>
        <v>7.9064536274938951E-2</v>
      </c>
      <c r="I123" s="304">
        <f t="shared" si="28"/>
        <v>7.925588254436669E-2</v>
      </c>
      <c r="J123" s="304">
        <f t="shared" si="28"/>
        <v>7.8677095169293026E-2</v>
      </c>
      <c r="K123" s="304">
        <f t="shared" si="28"/>
        <v>8.0394745977499196E-2</v>
      </c>
      <c r="L123" s="304">
        <f t="shared" si="28"/>
        <v>8.0549104785347006E-2</v>
      </c>
      <c r="M123" s="304">
        <f t="shared" si="28"/>
        <v>8.0093899201004945E-2</v>
      </c>
      <c r="N123" s="304">
        <f t="shared" si="28"/>
        <v>7.9781545234584958E-2</v>
      </c>
      <c r="O123" s="304">
        <f t="shared" si="28"/>
        <v>8.0580762487374363E-2</v>
      </c>
      <c r="P123" s="304">
        <f t="shared" si="28"/>
        <v>8.0847072232882983E-2</v>
      </c>
      <c r="Q123" s="304">
        <f t="shared" si="28"/>
        <v>8.1874949068802244E-2</v>
      </c>
      <c r="R123" s="304">
        <f t="shared" si="28"/>
        <v>8.1932439472697044E-2</v>
      </c>
      <c r="S123" s="304">
        <f t="shared" si="28"/>
        <v>8.1484182537026037E-2</v>
      </c>
      <c r="T123" s="304">
        <f t="shared" si="28"/>
        <v>8.1676429496582423E-2</v>
      </c>
      <c r="U123" s="304">
        <f t="shared" si="28"/>
        <v>8.2281145272812647E-2</v>
      </c>
      <c r="V123" s="304">
        <f t="shared" si="28"/>
        <v>8.3669838417535308E-2</v>
      </c>
      <c r="W123" s="304">
        <f t="shared" si="28"/>
        <v>8.4309567857393838E-2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1.9003728117722506E-2</v>
      </c>
      <c r="C124" s="305">
        <f t="shared" si="29"/>
        <v>1.8996450957801423E-2</v>
      </c>
      <c r="D124" s="305">
        <f t="shared" si="29"/>
        <v>1.9000769623759042E-2</v>
      </c>
      <c r="E124" s="305">
        <f t="shared" si="29"/>
        <v>1.8974549165203459E-2</v>
      </c>
      <c r="F124" s="305">
        <f t="shared" si="29"/>
        <v>1.8989483244868311E-2</v>
      </c>
      <c r="G124" s="305">
        <f t="shared" si="29"/>
        <v>1.9003660929265337E-2</v>
      </c>
      <c r="H124" s="305">
        <f t="shared" si="29"/>
        <v>1.9008224128062873E-2</v>
      </c>
      <c r="I124" s="305">
        <f t="shared" si="29"/>
        <v>1.9017323608651771E-2</v>
      </c>
      <c r="J124" s="305">
        <f t="shared" si="29"/>
        <v>1.9016292190400196E-2</v>
      </c>
      <c r="K124" s="305">
        <f t="shared" si="29"/>
        <v>1.9016477646085519E-2</v>
      </c>
      <c r="L124" s="305">
        <f t="shared" si="29"/>
        <v>1.9017401196178646E-2</v>
      </c>
      <c r="M124" s="305">
        <f t="shared" si="29"/>
        <v>1.9020725324602937E-2</v>
      </c>
      <c r="N124" s="305">
        <f t="shared" si="29"/>
        <v>1.9023709735036136E-2</v>
      </c>
      <c r="O124" s="305">
        <f t="shared" si="29"/>
        <v>1.9023567529744937E-2</v>
      </c>
      <c r="P124" s="305">
        <f t="shared" si="29"/>
        <v>1.9023625639331066E-2</v>
      </c>
      <c r="Q124" s="305">
        <f t="shared" si="29"/>
        <v>1.9015481051624539E-2</v>
      </c>
      <c r="R124" s="305">
        <f t="shared" si="29"/>
        <v>1.9022589624181352E-2</v>
      </c>
      <c r="S124" s="305">
        <f t="shared" si="29"/>
        <v>1.9013123523838507E-2</v>
      </c>
      <c r="T124" s="305">
        <f t="shared" si="29"/>
        <v>1.899882915070359E-2</v>
      </c>
      <c r="U124" s="305">
        <f t="shared" si="29"/>
        <v>1.8988992295475571E-2</v>
      </c>
      <c r="V124" s="305">
        <f t="shared" si="29"/>
        <v>1.8939561495547156E-2</v>
      </c>
      <c r="W124" s="305">
        <f t="shared" si="29"/>
        <v>1.8930200877480464E-2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0.99999999999999978</v>
      </c>
      <c r="C126" s="234">
        <f t="shared" si="30"/>
        <v>1.0000000000000002</v>
      </c>
      <c r="D126" s="234">
        <f t="shared" si="30"/>
        <v>1.0000000000000002</v>
      </c>
      <c r="E126" s="234">
        <f t="shared" si="30"/>
        <v>0.99999999999999989</v>
      </c>
      <c r="F126" s="234">
        <f t="shared" si="30"/>
        <v>0.99999999999999978</v>
      </c>
      <c r="G126" s="234">
        <f t="shared" si="30"/>
        <v>1</v>
      </c>
      <c r="H126" s="234">
        <f t="shared" si="30"/>
        <v>0.99999999999999978</v>
      </c>
      <c r="I126" s="234">
        <f t="shared" si="30"/>
        <v>1</v>
      </c>
      <c r="J126" s="234">
        <f t="shared" si="30"/>
        <v>0.99999999999999978</v>
      </c>
      <c r="K126" s="234">
        <f t="shared" si="30"/>
        <v>1</v>
      </c>
      <c r="L126" s="234">
        <f t="shared" si="30"/>
        <v>1</v>
      </c>
      <c r="M126" s="234">
        <f t="shared" si="30"/>
        <v>0.99999999999999989</v>
      </c>
      <c r="N126" s="234">
        <f t="shared" si="30"/>
        <v>0.99999999999999978</v>
      </c>
      <c r="O126" s="234">
        <f t="shared" si="30"/>
        <v>0.99999999999999989</v>
      </c>
      <c r="P126" s="234">
        <f t="shared" si="30"/>
        <v>0.99999999999999967</v>
      </c>
      <c r="Q126" s="234">
        <f t="shared" si="30"/>
        <v>1.0000000000000002</v>
      </c>
      <c r="R126" s="234">
        <f t="shared" si="30"/>
        <v>1</v>
      </c>
      <c r="S126" s="234">
        <f t="shared" si="30"/>
        <v>1</v>
      </c>
      <c r="T126" s="234">
        <f t="shared" si="30"/>
        <v>1.0000000000000002</v>
      </c>
      <c r="U126" s="234">
        <f t="shared" si="30"/>
        <v>0.99999999999999956</v>
      </c>
      <c r="V126" s="234">
        <f t="shared" si="30"/>
        <v>1.0000000000000004</v>
      </c>
      <c r="W126" s="234">
        <f t="shared" si="30"/>
        <v>1.0000000000000002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2.7126472205469578E-2</v>
      </c>
      <c r="C127" s="301">
        <f t="shared" si="31"/>
        <v>2.71207171189559E-2</v>
      </c>
      <c r="D127" s="301">
        <f t="shared" si="31"/>
        <v>2.7108519343702852E-2</v>
      </c>
      <c r="E127" s="301">
        <f t="shared" si="31"/>
        <v>2.7133826765062301E-2</v>
      </c>
      <c r="F127" s="301">
        <f t="shared" si="31"/>
        <v>2.7117739427344814E-2</v>
      </c>
      <c r="G127" s="301">
        <f t="shared" si="31"/>
        <v>2.7107777465634413E-2</v>
      </c>
      <c r="H127" s="301">
        <f t="shared" si="31"/>
        <v>2.7108040221157963E-2</v>
      </c>
      <c r="I127" s="301">
        <f t="shared" si="31"/>
        <v>2.7099535589047211E-2</v>
      </c>
      <c r="J127" s="301">
        <f t="shared" si="31"/>
        <v>2.7098305366929962E-2</v>
      </c>
      <c r="K127" s="301">
        <f t="shared" si="31"/>
        <v>2.7105655210642815E-2</v>
      </c>
      <c r="L127" s="301">
        <f t="shared" si="31"/>
        <v>2.7102390749838792E-2</v>
      </c>
      <c r="M127" s="301">
        <f t="shared" si="31"/>
        <v>2.7100183201317945E-2</v>
      </c>
      <c r="N127" s="301">
        <f t="shared" si="31"/>
        <v>2.7099617016103028E-2</v>
      </c>
      <c r="O127" s="301">
        <f t="shared" si="31"/>
        <v>2.7102979372602226E-2</v>
      </c>
      <c r="P127" s="301">
        <f t="shared" si="31"/>
        <v>2.6854950567223135E-2</v>
      </c>
      <c r="Q127" s="301">
        <f t="shared" si="31"/>
        <v>2.7027839304332443E-2</v>
      </c>
      <c r="R127" s="301">
        <f t="shared" si="31"/>
        <v>2.6983411560352687E-2</v>
      </c>
      <c r="S127" s="301">
        <f t="shared" si="31"/>
        <v>2.7139068721301986E-2</v>
      </c>
      <c r="T127" s="301">
        <f t="shared" si="31"/>
        <v>2.7072430159072423E-2</v>
      </c>
      <c r="U127" s="301">
        <f t="shared" si="31"/>
        <v>2.7176236283329991E-2</v>
      </c>
      <c r="V127" s="301">
        <f t="shared" si="31"/>
        <v>2.7268388708441418E-2</v>
      </c>
      <c r="W127" s="301">
        <f t="shared" si="31"/>
        <v>2.7168207610439019E-2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3.0046739833611644E-3</v>
      </c>
      <c r="C128" s="235">
        <f t="shared" si="32"/>
        <v>3.0040365190204771E-3</v>
      </c>
      <c r="D128" s="235">
        <f t="shared" si="32"/>
        <v>3.0026854278177532E-3</v>
      </c>
      <c r="E128" s="235">
        <f t="shared" si="32"/>
        <v>3.00548861394416E-3</v>
      </c>
      <c r="F128" s="235">
        <f t="shared" si="32"/>
        <v>3.0037066938796856E-3</v>
      </c>
      <c r="G128" s="235">
        <f t="shared" si="32"/>
        <v>3.0026032534120964E-3</v>
      </c>
      <c r="H128" s="235">
        <f t="shared" si="32"/>
        <v>3.0026323576273287E-3</v>
      </c>
      <c r="I128" s="235">
        <f t="shared" si="32"/>
        <v>3.0016903388256329E-3</v>
      </c>
      <c r="J128" s="235">
        <f t="shared" si="32"/>
        <v>3.0015540728061726E-3</v>
      </c>
      <c r="K128" s="235">
        <f t="shared" si="32"/>
        <v>3.0023681810329443E-3</v>
      </c>
      <c r="L128" s="235">
        <f t="shared" si="32"/>
        <v>3.0020065917937223E-3</v>
      </c>
      <c r="M128" s="235">
        <f t="shared" si="32"/>
        <v>3.0017620718444521E-3</v>
      </c>
      <c r="N128" s="235">
        <f t="shared" si="32"/>
        <v>3.0016993581243562E-3</v>
      </c>
      <c r="O128" s="235">
        <f t="shared" si="32"/>
        <v>3.0020717908173893E-3</v>
      </c>
      <c r="P128" s="235">
        <f t="shared" si="32"/>
        <v>3.0522963600952443E-3</v>
      </c>
      <c r="Q128" s="235">
        <f t="shared" si="32"/>
        <v>3.0223053865646439E-3</v>
      </c>
      <c r="R128" s="235">
        <f t="shared" si="32"/>
        <v>3.0330065789751968E-3</v>
      </c>
      <c r="S128" s="235">
        <f t="shared" si="32"/>
        <v>3.0060692412154067E-3</v>
      </c>
      <c r="T128" s="235">
        <f t="shared" si="32"/>
        <v>3.0288099684644045E-3</v>
      </c>
      <c r="U128" s="235">
        <f t="shared" si="32"/>
        <v>3.0101861203217146E-3</v>
      </c>
      <c r="V128" s="235">
        <f t="shared" si="32"/>
        <v>3.020393418644129E-3</v>
      </c>
      <c r="W128" s="235">
        <f t="shared" si="32"/>
        <v>3.0709991842546298E-3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0.13073688387815799</v>
      </c>
      <c r="C129" s="235">
        <f t="shared" si="33"/>
        <v>0.13070914705814138</v>
      </c>
      <c r="D129" s="235">
        <f t="shared" si="33"/>
        <v>0.13065035949760823</v>
      </c>
      <c r="E129" s="235">
        <f t="shared" si="33"/>
        <v>0.13077232940886196</v>
      </c>
      <c r="F129" s="235">
        <f t="shared" si="33"/>
        <v>0.13069479597999767</v>
      </c>
      <c r="G129" s="235">
        <f t="shared" si="33"/>
        <v>0.13064678399298121</v>
      </c>
      <c r="H129" s="235">
        <f t="shared" si="33"/>
        <v>0.13064805035147078</v>
      </c>
      <c r="I129" s="235">
        <f t="shared" si="33"/>
        <v>0.13060706201018313</v>
      </c>
      <c r="J129" s="235">
        <f t="shared" si="33"/>
        <v>0.13060113291609132</v>
      </c>
      <c r="K129" s="235">
        <f t="shared" si="33"/>
        <v>0.13063655571846416</v>
      </c>
      <c r="L129" s="235">
        <f t="shared" si="33"/>
        <v>0.13062082254719781</v>
      </c>
      <c r="M129" s="235">
        <f t="shared" si="33"/>
        <v>0.13061018319784054</v>
      </c>
      <c r="N129" s="235">
        <f t="shared" si="33"/>
        <v>0.13060745445043337</v>
      </c>
      <c r="O129" s="235">
        <f t="shared" si="33"/>
        <v>0.13062365943307408</v>
      </c>
      <c r="P129" s="235">
        <f t="shared" si="33"/>
        <v>0.12924767195308448</v>
      </c>
      <c r="Q129" s="235">
        <f t="shared" si="33"/>
        <v>0.12992358096567802</v>
      </c>
      <c r="R129" s="235">
        <f t="shared" si="33"/>
        <v>0.12957531212182866</v>
      </c>
      <c r="S129" s="235">
        <f t="shared" si="33"/>
        <v>0.1304991315718349</v>
      </c>
      <c r="T129" s="235">
        <f t="shared" si="33"/>
        <v>0.13004290210145469</v>
      </c>
      <c r="U129" s="235">
        <f t="shared" si="33"/>
        <v>0.13088408302191928</v>
      </c>
      <c r="V129" s="235">
        <f t="shared" si="33"/>
        <v>0.13142085491681302</v>
      </c>
      <c r="W129" s="235">
        <f t="shared" si="33"/>
        <v>0.13077157700164063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4.0980317305689309E-2</v>
      </c>
      <c r="C130" s="235">
        <f t="shared" si="34"/>
        <v>4.0971623021019143E-2</v>
      </c>
      <c r="D130" s="235">
        <f t="shared" si="34"/>
        <v>4.0953195681978985E-2</v>
      </c>
      <c r="E130" s="235">
        <f t="shared" si="34"/>
        <v>4.0991427935316016E-2</v>
      </c>
      <c r="F130" s="235">
        <f t="shared" si="34"/>
        <v>4.0967124583251885E-2</v>
      </c>
      <c r="G130" s="235">
        <f t="shared" si="34"/>
        <v>4.0952074917051766E-2</v>
      </c>
      <c r="H130" s="235">
        <f t="shared" si="34"/>
        <v>4.095247186526705E-2</v>
      </c>
      <c r="I130" s="235">
        <f t="shared" si="34"/>
        <v>4.0939623806005007E-2</v>
      </c>
      <c r="J130" s="235">
        <f t="shared" si="34"/>
        <v>4.093776529331896E-2</v>
      </c>
      <c r="K130" s="235">
        <f t="shared" si="34"/>
        <v>4.0948868798604057E-2</v>
      </c>
      <c r="L130" s="235">
        <f t="shared" si="34"/>
        <v>4.0943937134856272E-2</v>
      </c>
      <c r="M130" s="235">
        <f t="shared" si="34"/>
        <v>4.0940602162355365E-2</v>
      </c>
      <c r="N130" s="235">
        <f t="shared" si="34"/>
        <v>4.0939746818926058E-2</v>
      </c>
      <c r="O130" s="235">
        <f t="shared" si="34"/>
        <v>4.0944826374984387E-2</v>
      </c>
      <c r="P130" s="235">
        <f t="shared" si="34"/>
        <v>4.1481445702647508E-2</v>
      </c>
      <c r="Q130" s="235">
        <f t="shared" si="34"/>
        <v>4.1220789483976991E-2</v>
      </c>
      <c r="R130" s="235">
        <f t="shared" si="34"/>
        <v>4.1366741511705191E-2</v>
      </c>
      <c r="S130" s="235">
        <f t="shared" si="34"/>
        <v>4.0999347027351918E-2</v>
      </c>
      <c r="T130" s="235">
        <f t="shared" si="34"/>
        <v>4.1309504543137865E-2</v>
      </c>
      <c r="U130" s="235">
        <f t="shared" si="34"/>
        <v>4.1055496550734427E-2</v>
      </c>
      <c r="V130" s="235">
        <f t="shared" si="34"/>
        <v>4.1194712427865467E-2</v>
      </c>
      <c r="W130" s="235">
        <f t="shared" si="34"/>
        <v>4.188327266837423E-2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0.25001573031267965</v>
      </c>
      <c r="C131" s="302">
        <f t="shared" si="35"/>
        <v>0.24984579340582252</v>
      </c>
      <c r="D131" s="302">
        <f t="shared" si="35"/>
        <v>0.25021349160816136</v>
      </c>
      <c r="E131" s="302">
        <f t="shared" si="35"/>
        <v>0.24954808613488266</v>
      </c>
      <c r="F131" s="302">
        <f t="shared" si="35"/>
        <v>0.24980717521931312</v>
      </c>
      <c r="G131" s="302">
        <f t="shared" si="35"/>
        <v>0.25017499982240837</v>
      </c>
      <c r="H131" s="302">
        <f t="shared" si="35"/>
        <v>0.25028014372850399</v>
      </c>
      <c r="I131" s="302">
        <f t="shared" si="35"/>
        <v>0.25052992668480739</v>
      </c>
      <c r="J131" s="302">
        <f t="shared" si="35"/>
        <v>0.25047962573301186</v>
      </c>
      <c r="K131" s="302">
        <f t="shared" si="35"/>
        <v>0.250593858772169</v>
      </c>
      <c r="L131" s="302">
        <f t="shared" si="35"/>
        <v>0.25066911658248447</v>
      </c>
      <c r="M131" s="302">
        <f t="shared" si="35"/>
        <v>0.25063555240753821</v>
      </c>
      <c r="N131" s="302">
        <f t="shared" si="35"/>
        <v>0.25060655625436506</v>
      </c>
      <c r="O131" s="302">
        <f t="shared" si="35"/>
        <v>0.25066869284002508</v>
      </c>
      <c r="P131" s="302">
        <f t="shared" si="35"/>
        <v>0.25631073207052746</v>
      </c>
      <c r="Q131" s="302">
        <f t="shared" si="35"/>
        <v>0.25238395700348654</v>
      </c>
      <c r="R131" s="302">
        <f t="shared" si="35"/>
        <v>0.25316303067894441</v>
      </c>
      <c r="S131" s="302">
        <f t="shared" si="35"/>
        <v>0.2506924240409848</v>
      </c>
      <c r="T131" s="302">
        <f t="shared" si="35"/>
        <v>0.25239915253610706</v>
      </c>
      <c r="U131" s="302">
        <f t="shared" si="35"/>
        <v>0.25100028427412635</v>
      </c>
      <c r="V131" s="302">
        <f t="shared" si="35"/>
        <v>0.25219536649992058</v>
      </c>
      <c r="W131" s="302">
        <f t="shared" si="35"/>
        <v>0.25707675259508428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0.54813592231464203</v>
      </c>
      <c r="C132" s="237">
        <f t="shared" si="36"/>
        <v>0.54834868287704075</v>
      </c>
      <c r="D132" s="237">
        <f t="shared" si="36"/>
        <v>0.54807174844073103</v>
      </c>
      <c r="E132" s="237">
        <f t="shared" si="36"/>
        <v>0.54854884114193281</v>
      </c>
      <c r="F132" s="237">
        <f t="shared" si="36"/>
        <v>0.54840945809621255</v>
      </c>
      <c r="G132" s="237">
        <f t="shared" si="36"/>
        <v>0.54811576054851208</v>
      </c>
      <c r="H132" s="237">
        <f t="shared" si="36"/>
        <v>0.54800866147597271</v>
      </c>
      <c r="I132" s="237">
        <f t="shared" si="36"/>
        <v>0.54782216157113162</v>
      </c>
      <c r="J132" s="237">
        <f t="shared" si="36"/>
        <v>0.54788161661784152</v>
      </c>
      <c r="K132" s="237">
        <f t="shared" si="36"/>
        <v>0.54771269331908712</v>
      </c>
      <c r="L132" s="237">
        <f t="shared" si="36"/>
        <v>0.54766172639382893</v>
      </c>
      <c r="M132" s="237">
        <f t="shared" si="36"/>
        <v>0.54771171695910337</v>
      </c>
      <c r="N132" s="237">
        <f t="shared" si="36"/>
        <v>0.54774492610204784</v>
      </c>
      <c r="O132" s="237">
        <f t="shared" si="36"/>
        <v>0.54765777018849671</v>
      </c>
      <c r="P132" s="237">
        <f t="shared" si="36"/>
        <v>0.54305290334642187</v>
      </c>
      <c r="Q132" s="237">
        <f t="shared" si="36"/>
        <v>0.54642152785596154</v>
      </c>
      <c r="R132" s="237">
        <f t="shared" si="36"/>
        <v>0.54587849754819384</v>
      </c>
      <c r="S132" s="237">
        <f t="shared" si="36"/>
        <v>0.54766395939731094</v>
      </c>
      <c r="T132" s="237">
        <f t="shared" si="36"/>
        <v>0.54614720069176381</v>
      </c>
      <c r="U132" s="237">
        <f t="shared" si="36"/>
        <v>0.54687371374956784</v>
      </c>
      <c r="V132" s="237">
        <f t="shared" si="36"/>
        <v>0.5449002840283157</v>
      </c>
      <c r="W132" s="237">
        <f t="shared" si="36"/>
        <v>0.5400291909402074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0.62294686680416289</v>
      </c>
      <c r="C136" s="324">
        <f>IF(C$5=0,0,C$5/PPA_fec!C$5)</f>
        <v>0.62412862114875189</v>
      </c>
      <c r="D136" s="324">
        <f>IF(D$5=0,0,D$5/PPA_fec!D$5)</f>
        <v>0.62394298390300329</v>
      </c>
      <c r="E136" s="324">
        <f>IF(E$5=0,0,E$5/PPA_fec!E$5)</f>
        <v>0.62726718275085513</v>
      </c>
      <c r="F136" s="324">
        <f>IF(F$5=0,0,F$5/PPA_fec!F$5)</f>
        <v>0.62756409435088045</v>
      </c>
      <c r="G136" s="324">
        <f>IF(G$5=0,0,G$5/PPA_fec!G$5)</f>
        <v>0.62697979158499495</v>
      </c>
      <c r="H136" s="324">
        <f>IF(H$5=0,0,H$5/PPA_fec!H$5)</f>
        <v>0.63579622852467421</v>
      </c>
      <c r="I136" s="324">
        <f>IF(I$5=0,0,I$5/PPA_fec!I$5)</f>
        <v>0.63589440002667552</v>
      </c>
      <c r="J136" s="324">
        <f>IF(J$5=0,0,J$5/PPA_fec!J$5)</f>
        <v>0.63653371130957492</v>
      </c>
      <c r="K136" s="324">
        <f>IF(K$5=0,0,K$5/PPA_fec!K$5)</f>
        <v>0.63466311715986201</v>
      </c>
      <c r="L136" s="324">
        <f>IF(L$5=0,0,L$5/PPA_fec!L$5)</f>
        <v>0.63446647999703498</v>
      </c>
      <c r="M136" s="324">
        <f>IF(M$5=0,0,M$5/PPA_fec!M$5)</f>
        <v>0.63489401140768598</v>
      </c>
      <c r="N136" s="324">
        <f>IF(N$5=0,0,N$5/PPA_fec!N$5)</f>
        <v>0.64485955866052702</v>
      </c>
      <c r="O136" s="324">
        <f>IF(O$5=0,0,O$5/PPA_fec!O$5)</f>
        <v>0.64509202308671165</v>
      </c>
      <c r="P136" s="324">
        <f>IF(P$5=0,0,P$5/PPA_fec!P$5)</f>
        <v>0.64474060916052534</v>
      </c>
      <c r="Q136" s="324">
        <f>IF(Q$5=0,0,Q$5/PPA_fec!Q$5)</f>
        <v>0.6544968964556247</v>
      </c>
      <c r="R136" s="324">
        <f>IF(R$5=0,0,R$5/PPA_fec!R$5)</f>
        <v>0.65620692863245356</v>
      </c>
      <c r="S136" s="324">
        <f>IF(S$5=0,0,S$5/PPA_fec!S$5)</f>
        <v>0.66658738931180916</v>
      </c>
      <c r="T136" s="324">
        <f>IF(T$5=0,0,T$5/PPA_fec!T$5)</f>
        <v>0.66908236415150391</v>
      </c>
      <c r="U136" s="324">
        <f>IF(U$5=0,0,U$5/PPA_fec!U$5)</f>
        <v>0.66957114897666348</v>
      </c>
      <c r="V136" s="324">
        <f>IF(V$5=0,0,V$5/PPA_fec!V$5)</f>
        <v>0.67810092403604327</v>
      </c>
      <c r="W136" s="324">
        <f>IF(W$5=0,0,W$5/PPA_fec!W$5)</f>
        <v>0.6826655259518154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0.48071131398926797</v>
      </c>
      <c r="C137" s="307">
        <f>IF(C$6=0,0,C$6/PPA_fec!C$6)</f>
        <v>0.48071131398926792</v>
      </c>
      <c r="D137" s="307">
        <f>IF(D$6=0,0,D$6/PPA_fec!D$6)</f>
        <v>0.48071131398926803</v>
      </c>
      <c r="E137" s="307">
        <f>IF(E$6=0,0,E$6/PPA_fec!E$6)</f>
        <v>0.48287968401614173</v>
      </c>
      <c r="F137" s="307">
        <f>IF(F$6=0,0,F$6/PPA_fec!F$6)</f>
        <v>0.48287968401614162</v>
      </c>
      <c r="G137" s="307">
        <f>IF(G$6=0,0,G$6/PPA_fec!G$6)</f>
        <v>0.48287968401614195</v>
      </c>
      <c r="H137" s="307">
        <f>IF(H$6=0,0,H$6/PPA_fec!H$6)</f>
        <v>0.4895917156145278</v>
      </c>
      <c r="I137" s="307">
        <f>IF(I$6=0,0,I$6/PPA_fec!I$6)</f>
        <v>0.49058342212976502</v>
      </c>
      <c r="J137" s="307">
        <f>IF(J$6=0,0,J$6/PPA_fec!J$6)</f>
        <v>0.49058342212976508</v>
      </c>
      <c r="K137" s="307">
        <f>IF(K$6=0,0,K$6/PPA_fec!K$6)</f>
        <v>0.49058342212976502</v>
      </c>
      <c r="L137" s="307">
        <f>IF(L$6=0,0,L$6/PPA_fec!L$6)</f>
        <v>0.49058342212976513</v>
      </c>
      <c r="M137" s="307">
        <f>IF(M$6=0,0,M$6/PPA_fec!M$6)</f>
        <v>0.4905834221297653</v>
      </c>
      <c r="N137" s="307">
        <f>IF(N$6=0,0,N$6/PPA_fec!N$6)</f>
        <v>0.49652507991678857</v>
      </c>
      <c r="O137" s="307">
        <f>IF(O$6=0,0,O$6/PPA_fec!O$6)</f>
        <v>0.49891922044797465</v>
      </c>
      <c r="P137" s="307">
        <f>IF(P$6=0,0,P$6/PPA_fec!P$6)</f>
        <v>0.49891922044797471</v>
      </c>
      <c r="Q137" s="307">
        <f>IF(Q$6=0,0,Q$6/PPA_fec!Q$6)</f>
        <v>0.50402729840317728</v>
      </c>
      <c r="R137" s="307">
        <f>IF(R$6=0,0,R$6/PPA_fec!R$6)</f>
        <v>0.50862456856285965</v>
      </c>
      <c r="S137" s="307">
        <f>IF(S$6=0,0,S$6/PPA_fec!S$6)</f>
        <v>0.5127621117065736</v>
      </c>
      <c r="T137" s="307">
        <f>IF(T$6=0,0,T$6/PPA_fec!T$6)</f>
        <v>0.51648590053591625</v>
      </c>
      <c r="U137" s="307">
        <f>IF(U$6=0,0,U$6/PPA_fec!U$6)</f>
        <v>0.51901417180904719</v>
      </c>
      <c r="V137" s="307">
        <f>IF(V$6=0,0,V$6/PPA_fec!V$6)</f>
        <v>0.52211275462814266</v>
      </c>
      <c r="W137" s="307">
        <f>IF(W$6=0,0,W$6/PPA_fec!W$6)</f>
        <v>0.52490147916532826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0.1249274414055575</v>
      </c>
      <c r="C138" s="308">
        <f>IF(C$7=0,0,C$7/PPA_fec!C$7)</f>
        <v>0.12492744140555755</v>
      </c>
      <c r="D138" s="308">
        <f>IF(D$7=0,0,D$7/PPA_fec!D$7)</f>
        <v>0.12492744140555753</v>
      </c>
      <c r="E138" s="308">
        <f>IF(E$7=0,0,E$7/PPA_fec!E$7)</f>
        <v>0.12549095824319931</v>
      </c>
      <c r="F138" s="308">
        <f>IF(F$7=0,0,F$7/PPA_fec!F$7)</f>
        <v>0.12549095824319928</v>
      </c>
      <c r="G138" s="308">
        <f>IF(G$7=0,0,G$7/PPA_fec!G$7)</f>
        <v>0.12549095824319925</v>
      </c>
      <c r="H138" s="308">
        <f>IF(H$7=0,0,H$7/PPA_fec!H$7)</f>
        <v>0.12749300867094293</v>
      </c>
      <c r="I138" s="308">
        <f>IF(I$7=0,0,I$7/PPA_fec!I$7)</f>
        <v>0.12749300867094296</v>
      </c>
      <c r="J138" s="308">
        <f>IF(J$7=0,0,J$7/PPA_fec!J$7)</f>
        <v>0.12749300867094296</v>
      </c>
      <c r="K138" s="308">
        <f>IF(K$7=0,0,K$7/PPA_fec!K$7)</f>
        <v>0.12749300867094299</v>
      </c>
      <c r="L138" s="308">
        <f>IF(L$7=0,0,L$7/PPA_fec!L$7)</f>
        <v>0.1274930086709429</v>
      </c>
      <c r="M138" s="308">
        <f>IF(M$7=0,0,M$7/PPA_fec!M$7)</f>
        <v>0.12749300867094296</v>
      </c>
      <c r="N138" s="308">
        <f>IF(N$7=0,0,N$7/PPA_fec!N$7)</f>
        <v>0.12965931914806625</v>
      </c>
      <c r="O138" s="308">
        <f>IF(O$7=0,0,O$7/PPA_fec!O$7)</f>
        <v>0.12965931914806625</v>
      </c>
      <c r="P138" s="308">
        <f>IF(P$7=0,0,P$7/PPA_fec!P$7)</f>
        <v>0.12965931914806625</v>
      </c>
      <c r="Q138" s="308">
        <f>IF(Q$7=0,0,Q$7/PPA_fec!Q$7)</f>
        <v>0.13229053532818025</v>
      </c>
      <c r="R138" s="308">
        <f>IF(R$7=0,0,R$7/PPA_fec!R$7)</f>
        <v>0.13229053532818025</v>
      </c>
      <c r="S138" s="308">
        <f>IF(S$7=0,0,S$7/PPA_fec!S$7)</f>
        <v>0.13488160284651901</v>
      </c>
      <c r="T138" s="308">
        <f>IF(T$7=0,0,T$7/PPA_fec!T$7)</f>
        <v>0.13488160284651898</v>
      </c>
      <c r="U138" s="308">
        <f>IF(U$7=0,0,U$7/PPA_fec!U$7)</f>
        <v>0.13488160284651896</v>
      </c>
      <c r="V138" s="308">
        <f>IF(V$7=0,0,V$7/PPA_fec!V$7)</f>
        <v>0.13816882871712449</v>
      </c>
      <c r="W138" s="308">
        <f>IF(W$7=0,0,W$7/PPA_fec!W$7)</f>
        <v>0.1382012734043605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0.68712659188535252</v>
      </c>
      <c r="C139" s="308">
        <f>IF(C$8=0,0,C$8/PPA_fec!C$8)</f>
        <v>0.68712659188535208</v>
      </c>
      <c r="D139" s="308">
        <f>IF(D$8=0,0,D$8/PPA_fec!D$8)</f>
        <v>0.68712659188535241</v>
      </c>
      <c r="E139" s="308">
        <f>IF(E$8=0,0,E$8/PPA_fec!E$8)</f>
        <v>0.69022605025704631</v>
      </c>
      <c r="F139" s="308">
        <f>IF(F$8=0,0,F$8/PPA_fec!F$8)</f>
        <v>0.69022605025704664</v>
      </c>
      <c r="G139" s="308">
        <f>IF(G$8=0,0,G$8/PPA_fec!G$8)</f>
        <v>0.69022605025704653</v>
      </c>
      <c r="H139" s="308">
        <f>IF(H$8=0,0,H$8/PPA_fec!H$8)</f>
        <v>0.69781944714707489</v>
      </c>
      <c r="I139" s="308">
        <f>IF(I$8=0,0,I$8/PPA_fec!I$8)</f>
        <v>0.70123773889583252</v>
      </c>
      <c r="J139" s="308">
        <f>IF(J$8=0,0,J$8/PPA_fec!J$8)</f>
        <v>0.70123773889583196</v>
      </c>
      <c r="K139" s="308">
        <f>IF(K$8=0,0,K$8/PPA_fec!K$8)</f>
        <v>0.70123773889583219</v>
      </c>
      <c r="L139" s="308">
        <f>IF(L$8=0,0,L$8/PPA_fec!L$8)</f>
        <v>0.70123773889583174</v>
      </c>
      <c r="M139" s="308">
        <f>IF(M$8=0,0,M$8/PPA_fec!M$8)</f>
        <v>0.70123773889583207</v>
      </c>
      <c r="N139" s="308">
        <f>IF(N$8=0,0,N$8/PPA_fec!N$8)</f>
        <v>0.70772996692198209</v>
      </c>
      <c r="O139" s="308">
        <f>IF(O$8=0,0,O$8/PPA_fec!O$8)</f>
        <v>0.71315289155055583</v>
      </c>
      <c r="P139" s="308">
        <f>IF(P$8=0,0,P$8/PPA_fec!P$8)</f>
        <v>0.71315289155055595</v>
      </c>
      <c r="Q139" s="308">
        <f>IF(Q$8=0,0,Q$8/PPA_fec!Q$8)</f>
        <v>0.7184536043112334</v>
      </c>
      <c r="R139" s="308">
        <f>IF(R$8=0,0,R$8/PPA_fec!R$8)</f>
        <v>0.72322424579584321</v>
      </c>
      <c r="S139" s="308">
        <f>IF(S$8=0,0,S$8/PPA_fec!S$8)</f>
        <v>0.72751782313199176</v>
      </c>
      <c r="T139" s="308">
        <f>IF(T$8=0,0,T$8/PPA_fec!T$8)</f>
        <v>0.73138204273452567</v>
      </c>
      <c r="U139" s="308">
        <f>IF(U$8=0,0,U$8/PPA_fec!U$8)</f>
        <v>0.73485984037680618</v>
      </c>
      <c r="V139" s="308">
        <f>IF(V$8=0,0,V$8/PPA_fec!V$8)</f>
        <v>0.7379898582548583</v>
      </c>
      <c r="W139" s="308">
        <f>IF(W$8=0,0,W$8/PPA_fec!W$8)</f>
        <v>0.74080687434510617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0.48238181938577468</v>
      </c>
      <c r="C140" s="308">
        <f>IF(C$9=0,0,C$9/PPA_fec!C$9)</f>
        <v>0.48238181938577468</v>
      </c>
      <c r="D140" s="308">
        <f>IF(D$9=0,0,D$9/PPA_fec!D$9)</f>
        <v>0.48238181938577457</v>
      </c>
      <c r="E140" s="308">
        <f>IF(E$9=0,0,E$9/PPA_fec!E$9)</f>
        <v>0.48455772464996488</v>
      </c>
      <c r="F140" s="308">
        <f>IF(F$9=0,0,F$9/PPA_fec!F$9)</f>
        <v>0.48455772464996477</v>
      </c>
      <c r="G140" s="308">
        <f>IF(G$9=0,0,G$9/PPA_fec!G$9)</f>
        <v>0.48455772464996488</v>
      </c>
      <c r="H140" s="308">
        <f>IF(H$9=0,0,H$9/PPA_fec!H$9)</f>
        <v>0.49228823379168252</v>
      </c>
      <c r="I140" s="308">
        <f>IF(I$9=0,0,I$9/PPA_fec!I$9)</f>
        <v>0.49228823379168246</v>
      </c>
      <c r="J140" s="308">
        <f>IF(J$9=0,0,J$9/PPA_fec!J$9)</f>
        <v>0.49228823379168246</v>
      </c>
      <c r="K140" s="308">
        <f>IF(K$9=0,0,K$9/PPA_fec!K$9)</f>
        <v>0.49228823379168241</v>
      </c>
      <c r="L140" s="308">
        <f>IF(L$9=0,0,L$9/PPA_fec!L$9)</f>
        <v>0.49228823379168235</v>
      </c>
      <c r="M140" s="308">
        <f>IF(M$9=0,0,M$9/PPA_fec!M$9)</f>
        <v>0.49228823379168241</v>
      </c>
      <c r="N140" s="308">
        <f>IF(N$9=0,0,N$9/PPA_fec!N$9)</f>
        <v>0.50065299959135035</v>
      </c>
      <c r="O140" s="308">
        <f>IF(O$9=0,0,O$9/PPA_fec!O$9)</f>
        <v>0.50065299959135035</v>
      </c>
      <c r="P140" s="308">
        <f>IF(P$9=0,0,P$9/PPA_fec!P$9)</f>
        <v>0.50065299959135035</v>
      </c>
      <c r="Q140" s="308">
        <f>IF(Q$9=0,0,Q$9/PPA_fec!Q$9)</f>
        <v>0.51081290388363643</v>
      </c>
      <c r="R140" s="308">
        <f>IF(R$9=0,0,R$9/PPA_fec!R$9)</f>
        <v>0.51081290388363654</v>
      </c>
      <c r="S140" s="308">
        <f>IF(S$9=0,0,S$9/PPA_fec!S$9)</f>
        <v>0.52081778231214826</v>
      </c>
      <c r="T140" s="308">
        <f>IF(T$9=0,0,T$9/PPA_fec!T$9)</f>
        <v>0.52081778231214826</v>
      </c>
      <c r="U140" s="308">
        <f>IF(U$9=0,0,U$9/PPA_fec!U$9)</f>
        <v>0.52081778231214837</v>
      </c>
      <c r="V140" s="308">
        <f>IF(V$9=0,0,V$9/PPA_fec!V$9)</f>
        <v>0.53363601268200345</v>
      </c>
      <c r="W140" s="308">
        <f>IF(W$9=0,0,W$9/PPA_fec!W$9)</f>
        <v>0.53363601268200334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0.84345156637795693</v>
      </c>
      <c r="C141" s="309">
        <f>IF(C$10=0,0,C$10/PPA_fec!C$10)</f>
        <v>0.84454706373774691</v>
      </c>
      <c r="D141" s="309">
        <f>IF(D$10=0,0,D$10/PPA_fec!D$10)</f>
        <v>0.84603276805264271</v>
      </c>
      <c r="E141" s="309">
        <f>IF(E$10=0,0,E$10/PPA_fec!E$10)</f>
        <v>0.84664135636431948</v>
      </c>
      <c r="F141" s="309">
        <f>IF(F$10=0,0,F$10/PPA_fec!F$10)</f>
        <v>0.84887025203502131</v>
      </c>
      <c r="G141" s="309">
        <f>IF(G$10=0,0,G$10/PPA_fec!G$10)</f>
        <v>0.85001101977665605</v>
      </c>
      <c r="H141" s="309">
        <f>IF(H$10=0,0,H$10/PPA_fec!H$10)</f>
        <v>0.8634048393582604</v>
      </c>
      <c r="I141" s="309">
        <f>IF(I$10=0,0,I$10/PPA_fec!I$10)</f>
        <v>0.86447007866976544</v>
      </c>
      <c r="J141" s="309">
        <f>IF(J$10=0,0,J$10/PPA_fec!J$10)</f>
        <v>0.86472749811777916</v>
      </c>
      <c r="K141" s="309">
        <f>IF(K$10=0,0,K$10/PPA_fec!K$10)</f>
        <v>0.86341411625048159</v>
      </c>
      <c r="L141" s="309">
        <f>IF(L$10=0,0,L$10/PPA_fec!L$10)</f>
        <v>0.86384694586904531</v>
      </c>
      <c r="M141" s="309">
        <f>IF(M$10=0,0,M$10/PPA_fec!M$10)</f>
        <v>0.86424032612924151</v>
      </c>
      <c r="N141" s="309">
        <f>IF(N$10=0,0,N$10/PPA_fec!N$10)</f>
        <v>0.87905256014447386</v>
      </c>
      <c r="O141" s="309">
        <f>IF(O$10=0,0,O$10/PPA_fec!O$10)</f>
        <v>0.87842982046353479</v>
      </c>
      <c r="P141" s="309">
        <f>IF(P$10=0,0,P$10/PPA_fec!P$10)</f>
        <v>0.87845039288596694</v>
      </c>
      <c r="Q141" s="309">
        <f>IF(Q$10=0,0,Q$10/PPA_fec!Q$10)</f>
        <v>0.89368733349975471</v>
      </c>
      <c r="R141" s="309">
        <f>IF(R$10=0,0,R$10/PPA_fec!R$10)</f>
        <v>0.89338930630380686</v>
      </c>
      <c r="S141" s="309">
        <f>IF(S$10=0,0,S$10/PPA_fec!S$10)</f>
        <v>0.90915954340087812</v>
      </c>
      <c r="T141" s="309">
        <f>IF(T$10=0,0,T$10/PPA_fec!T$10)</f>
        <v>0.9056143389720045</v>
      </c>
      <c r="U141" s="309">
        <f>IF(U$10=0,0,U$10/PPA_fec!U$10)</f>
        <v>0.90162937013497146</v>
      </c>
      <c r="V141" s="309">
        <f>IF(V$10=0,0,V$10/PPA_fec!V$10)</f>
        <v>0.90679461406868056</v>
      </c>
      <c r="W141" s="309">
        <f>IF(W$10=0,0,W$10/PPA_fec!W$10)</f>
        <v>0.89394340837657138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0.59789976988180227</v>
      </c>
      <c r="C142" s="310">
        <f>IF(C$16=0,0,C$16/PPA_fec!C$16)</f>
        <v>0.59789976988180249</v>
      </c>
      <c r="D142" s="310">
        <f>IF(D$16=0,0,D$16/PPA_fec!D$16)</f>
        <v>0.59789976988180249</v>
      </c>
      <c r="E142" s="310">
        <f>IF(E$16=0,0,E$16/PPA_fec!E$16)</f>
        <v>0.60059674809379338</v>
      </c>
      <c r="F142" s="310">
        <f>IF(F$16=0,0,F$16/PPA_fec!F$16)</f>
        <v>0.60059674809379326</v>
      </c>
      <c r="G142" s="310">
        <f>IF(G$16=0,0,G$16/PPA_fec!G$16)</f>
        <v>0.60059674809379315</v>
      </c>
      <c r="H142" s="310">
        <f>IF(H$16=0,0,H$16/PPA_fec!H$16)</f>
        <v>0.60893707328441382</v>
      </c>
      <c r="I142" s="310">
        <f>IF(I$16=0,0,I$16/PPA_fec!I$16)</f>
        <v>0.61017851392980171</v>
      </c>
      <c r="J142" s="310">
        <f>IF(J$16=0,0,J$16/PPA_fec!J$16)</f>
        <v>0.61017851392980149</v>
      </c>
      <c r="K142" s="310">
        <f>IF(K$16=0,0,K$16/PPA_fec!K$16)</f>
        <v>0.6101785139298016</v>
      </c>
      <c r="L142" s="310">
        <f>IF(L$16=0,0,L$16/PPA_fec!L$16)</f>
        <v>0.6101785139298016</v>
      </c>
      <c r="M142" s="310">
        <f>IF(M$16=0,0,M$16/PPA_fec!M$16)</f>
        <v>0.61017851392980171</v>
      </c>
      <c r="N142" s="310">
        <f>IF(N$16=0,0,N$16/PPA_fec!N$16)</f>
        <v>0.61756066253682151</v>
      </c>
      <c r="O142" s="310">
        <f>IF(O$16=0,0,O$16/PPA_fec!O$16)</f>
        <v>0.62054642446404362</v>
      </c>
      <c r="P142" s="310">
        <f>IF(P$16=0,0,P$16/PPA_fec!P$16)</f>
        <v>0.62054642446404362</v>
      </c>
      <c r="Q142" s="310">
        <f>IF(Q$16=0,0,Q$16/PPA_fec!Q$16)</f>
        <v>0.62689178201763929</v>
      </c>
      <c r="R142" s="310">
        <f>IF(R$16=0,0,R$16/PPA_fec!R$16)</f>
        <v>0.63260260381587541</v>
      </c>
      <c r="S142" s="310">
        <f>IF(S$16=0,0,S$16/PPA_fec!S$16)</f>
        <v>0.63774234343428782</v>
      </c>
      <c r="T142" s="310">
        <f>IF(T$16=0,0,T$16/PPA_fec!T$16)</f>
        <v>0.64236810909085906</v>
      </c>
      <c r="U142" s="310">
        <f>IF(U$16=0,0,U$16/PPA_fec!U$16)</f>
        <v>0.64554015031348255</v>
      </c>
      <c r="V142" s="310">
        <f>IF(V$16=0,0,V$16/PPA_fec!V$16)</f>
        <v>0.64938613528213418</v>
      </c>
      <c r="W142" s="310">
        <f>IF(W$16=0,0,W$16/PPA_fec!W$16)</f>
        <v>0.6528475217539208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0.62838879048730156</v>
      </c>
      <c r="C143" s="310">
        <f>IF(C$17=0,0,C$17/PPA_fec!C$17)</f>
        <v>0.62986454418767912</v>
      </c>
      <c r="D143" s="310">
        <f>IF(D$17=0,0,D$17/PPA_fec!D$17)</f>
        <v>0.62961109025255602</v>
      </c>
      <c r="E143" s="310">
        <f>IF(E$17=0,0,E$17/PPA_fec!E$17)</f>
        <v>0.63311462513861738</v>
      </c>
      <c r="F143" s="310">
        <f>IF(F$17=0,0,F$17/PPA_fec!F$17)</f>
        <v>0.63348387617357638</v>
      </c>
      <c r="G143" s="310">
        <f>IF(G$17=0,0,G$17/PPA_fec!G$17)</f>
        <v>0.63273561865935779</v>
      </c>
      <c r="H143" s="310">
        <f>IF(H$17=0,0,H$17/PPA_fec!H$17)</f>
        <v>0.64157494495341494</v>
      </c>
      <c r="I143" s="310">
        <f>IF(I$17=0,0,I$17/PPA_fec!I$17)</f>
        <v>0.64145308642097287</v>
      </c>
      <c r="J143" s="310">
        <f>IF(J$17=0,0,J$17/PPA_fec!J$17)</f>
        <v>0.64225615603537056</v>
      </c>
      <c r="K143" s="310">
        <f>IF(K$17=0,0,K$17/PPA_fec!K$17)</f>
        <v>0.63992837024606075</v>
      </c>
      <c r="L143" s="310">
        <f>IF(L$17=0,0,L$17/PPA_fec!L$17)</f>
        <v>0.63968100219749691</v>
      </c>
      <c r="M143" s="310">
        <f>IF(M$17=0,0,M$17/PPA_fec!M$17)</f>
        <v>0.64020841849378307</v>
      </c>
      <c r="N143" s="310">
        <f>IF(N$17=0,0,N$17/PPA_fec!N$17)</f>
        <v>0.65048013640351532</v>
      </c>
      <c r="O143" s="310">
        <f>IF(O$17=0,0,O$17/PPA_fec!O$17)</f>
        <v>0.65036325875791268</v>
      </c>
      <c r="P143" s="310">
        <f>IF(P$17=0,0,P$17/PPA_fec!P$17)</f>
        <v>0.64993142044430507</v>
      </c>
      <c r="Q143" s="310">
        <f>IF(Q$17=0,0,Q$17/PPA_fec!Q$17)</f>
        <v>0.65979524014999824</v>
      </c>
      <c r="R143" s="310">
        <f>IF(R$17=0,0,R$17/PPA_fec!R$17)</f>
        <v>0.66141407792924145</v>
      </c>
      <c r="S143" s="310">
        <f>IF(S$17=0,0,S$17/PPA_fec!S$17)</f>
        <v>0.67216414578546768</v>
      </c>
      <c r="T143" s="310">
        <f>IF(T$17=0,0,T$17/PPA_fec!T$17)</f>
        <v>0.67482791436351131</v>
      </c>
      <c r="U143" s="310">
        <f>IF(U$17=0,0,U$17/PPA_fec!U$17)</f>
        <v>0.67514757643128864</v>
      </c>
      <c r="V143" s="310">
        <f>IF(V$17=0,0,V$17/PPA_fec!V$17)</f>
        <v>0.68354608642085202</v>
      </c>
      <c r="W143" s="310">
        <f>IF(W$17=0,0,W$17/PPA_fec!W$17)</f>
        <v>0.68874072128198582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0.59435976962520531</v>
      </c>
      <c r="C144" s="311">
        <f>IF(C$30=0,0,C$30/PPA_fec!C$30)</f>
        <v>0.59435976962520543</v>
      </c>
      <c r="D144" s="311">
        <f>IF(D$30=0,0,D$30/PPA_fec!D$30)</f>
        <v>0.59435976962520509</v>
      </c>
      <c r="E144" s="311">
        <f>IF(E$30=0,0,E$30/PPA_fec!E$30)</f>
        <v>0.59704077977023351</v>
      </c>
      <c r="F144" s="311">
        <f>IF(F$30=0,0,F$30/PPA_fec!F$30)</f>
        <v>0.5970407797702334</v>
      </c>
      <c r="G144" s="311">
        <f>IF(G$30=0,0,G$30/PPA_fec!G$30)</f>
        <v>0.5970407797702334</v>
      </c>
      <c r="H144" s="311">
        <f>IF(H$30=0,0,H$30/PPA_fec!H$30)</f>
        <v>0.60656581460344317</v>
      </c>
      <c r="I144" s="311">
        <f>IF(I$30=0,0,I$30/PPA_fec!I$30)</f>
        <v>0.60656581460344339</v>
      </c>
      <c r="J144" s="311">
        <f>IF(J$30=0,0,J$30/PPA_fec!J$30)</f>
        <v>0.6065658146034435</v>
      </c>
      <c r="K144" s="311">
        <f>IF(K$30=0,0,K$30/PPA_fec!K$30)</f>
        <v>0.60656581460344361</v>
      </c>
      <c r="L144" s="311">
        <f>IF(L$30=0,0,L$30/PPA_fec!L$30)</f>
        <v>0.60656581460344339</v>
      </c>
      <c r="M144" s="311">
        <f>IF(M$30=0,0,M$30/PPA_fec!M$30)</f>
        <v>0.60656581460344328</v>
      </c>
      <c r="N144" s="311">
        <f>IF(N$30=0,0,N$30/PPA_fec!N$30)</f>
        <v>0.6168723395881327</v>
      </c>
      <c r="O144" s="311">
        <f>IF(O$30=0,0,O$30/PPA_fec!O$30)</f>
        <v>0.61687233958813281</v>
      </c>
      <c r="P144" s="311">
        <f>IF(P$30=0,0,P$30/PPA_fec!P$30)</f>
        <v>0.6168723395881327</v>
      </c>
      <c r="Q144" s="311">
        <f>IF(Q$30=0,0,Q$30/PPA_fec!Q$30)</f>
        <v>0.62939071845710926</v>
      </c>
      <c r="R144" s="311">
        <f>IF(R$30=0,0,R$30/PPA_fec!R$30)</f>
        <v>0.62939071845710948</v>
      </c>
      <c r="S144" s="311">
        <f>IF(S$30=0,0,S$30/PPA_fec!S$30)</f>
        <v>0.64171808445417444</v>
      </c>
      <c r="T144" s="311">
        <f>IF(T$30=0,0,T$30/PPA_fec!T$30)</f>
        <v>0.64171808445417422</v>
      </c>
      <c r="U144" s="311">
        <f>IF(U$30=0,0,U$30/PPA_fec!U$30)</f>
        <v>0.64171808445417422</v>
      </c>
      <c r="V144" s="311">
        <f>IF(V$30=0,0,V$30/PPA_fec!V$30)</f>
        <v>0.65751188128368721</v>
      </c>
      <c r="W144" s="311">
        <f>IF(W$30=0,0,W$30/PPA_fec!W$30)</f>
        <v>0.65751188128368709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0.66842245359693797</v>
      </c>
      <c r="C146" s="324">
        <f>IF(C$32=0,0,C$32/PPA_fec!C$32)</f>
        <v>0.66867851285245294</v>
      </c>
      <c r="D146" s="324">
        <f>IF(D$32=0,0,D$32/PPA_fec!D$32)</f>
        <v>0.66852652958086223</v>
      </c>
      <c r="E146" s="324">
        <f>IF(E$32=0,0,E$32/PPA_fec!E$32)</f>
        <v>0.6739845354655366</v>
      </c>
      <c r="F146" s="324">
        <f>IF(F$32=0,0,F$32/PPA_fec!F$32)</f>
        <v>0.67345448740599756</v>
      </c>
      <c r="G146" s="324">
        <f>IF(G$32=0,0,G$32/PPA_fec!G$32)</f>
        <v>0.67947614767105191</v>
      </c>
      <c r="H146" s="324">
        <f>IF(H$32=0,0,H$32/PPA_fec!H$32)</f>
        <v>0.67931302960600826</v>
      </c>
      <c r="I146" s="324">
        <f>IF(I$32=0,0,I$32/PPA_fec!I$32)</f>
        <v>0.67898798935039839</v>
      </c>
      <c r="J146" s="324">
        <f>IF(J$32=0,0,J$32/PPA_fec!J$32)</f>
        <v>0.68411476606718025</v>
      </c>
      <c r="K146" s="324">
        <f>IF(K$32=0,0,K$32/PPA_fec!K$32)</f>
        <v>0.68410809432831765</v>
      </c>
      <c r="L146" s="324">
        <f>IF(L$32=0,0,L$32/PPA_fec!L$32)</f>
        <v>0.68407487169774539</v>
      </c>
      <c r="M146" s="324">
        <f>IF(M$32=0,0,M$32/PPA_fec!M$32)</f>
        <v>0.68395532038273843</v>
      </c>
      <c r="N146" s="324">
        <f>IF(N$32=0,0,N$32/PPA_fec!N$32)</f>
        <v>0.69236449601605921</v>
      </c>
      <c r="O146" s="324">
        <f>IF(O$32=0,0,O$32/PPA_fec!O$32)</f>
        <v>0.70055670591192187</v>
      </c>
      <c r="P146" s="324">
        <f>IF(P$32=0,0,P$32/PPA_fec!P$32)</f>
        <v>0.70055456599069665</v>
      </c>
      <c r="Q146" s="324">
        <f>IF(Q$32=0,0,Q$32/PPA_fec!Q$32)</f>
        <v>0.70085462298583967</v>
      </c>
      <c r="R146" s="324">
        <f>IF(R$32=0,0,R$32/PPA_fec!R$32)</f>
        <v>0.70059271984658611</v>
      </c>
      <c r="S146" s="324">
        <f>IF(S$32=0,0,S$32/PPA_fec!S$32)</f>
        <v>0.70094152529020892</v>
      </c>
      <c r="T146" s="324">
        <f>IF(T$32=0,0,T$32/PPA_fec!T$32)</f>
        <v>0.70146890093158587</v>
      </c>
      <c r="U146" s="324">
        <f>IF(U$32=0,0,U$32/PPA_fec!U$32)</f>
        <v>0.70183228240637829</v>
      </c>
      <c r="V146" s="324">
        <f>IF(V$32=0,0,V$32/PPA_fec!V$32)</f>
        <v>0.70366401072508589</v>
      </c>
      <c r="W146" s="324">
        <f>IF(W$32=0,0,W$32/PPA_fec!W$32)</f>
        <v>0.70401195896368129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0.47107305067644273</v>
      </c>
      <c r="C147" s="307">
        <f>IF(C$33=0,0,C$33/PPA_fec!C$33)</f>
        <v>0.47107305067644317</v>
      </c>
      <c r="D147" s="307">
        <f>IF(D$33=0,0,D$33/PPA_fec!D$33)</f>
        <v>0.47107305067644284</v>
      </c>
      <c r="E147" s="307">
        <f>IF(E$33=0,0,E$33/PPA_fec!E$33)</f>
        <v>0.47426362735562116</v>
      </c>
      <c r="F147" s="307">
        <f>IF(F$33=0,0,F$33/PPA_fec!F$33)</f>
        <v>0.47426362735562089</v>
      </c>
      <c r="G147" s="307">
        <f>IF(G$33=0,0,G$33/PPA_fec!G$33)</f>
        <v>0.47886148700821207</v>
      </c>
      <c r="H147" s="307">
        <f>IF(H$33=0,0,H$33/PPA_fec!H$33)</f>
        <v>0.47886148700821179</v>
      </c>
      <c r="I147" s="307">
        <f>IF(I$33=0,0,I$33/PPA_fec!I$33)</f>
        <v>0.47886148700821168</v>
      </c>
      <c r="J147" s="307">
        <f>IF(J$33=0,0,J$33/PPA_fec!J$33)</f>
        <v>0.48245101810980512</v>
      </c>
      <c r="K147" s="307">
        <f>IF(K$33=0,0,K$33/PPA_fec!K$33)</f>
        <v>0.48245101810980501</v>
      </c>
      <c r="L147" s="307">
        <f>IF(L$33=0,0,L$33/PPA_fec!L$33)</f>
        <v>0.48245101810980495</v>
      </c>
      <c r="M147" s="307">
        <f>IF(M$33=0,0,M$33/PPA_fec!M$33)</f>
        <v>0.48245101810980484</v>
      </c>
      <c r="N147" s="307">
        <f>IF(N$33=0,0,N$33/PPA_fec!N$33)</f>
        <v>0.48845934331296292</v>
      </c>
      <c r="O147" s="307">
        <f>IF(O$33=0,0,O$33/PPA_fec!O$33)</f>
        <v>0.49423520781465441</v>
      </c>
      <c r="P147" s="307">
        <f>IF(P$33=0,0,P$33/PPA_fec!P$33)</f>
        <v>0.49423520781465446</v>
      </c>
      <c r="Q147" s="307">
        <f>IF(Q$33=0,0,Q$33/PPA_fec!Q$33)</f>
        <v>0.49423520781465446</v>
      </c>
      <c r="R147" s="307">
        <f>IF(R$33=0,0,R$33/PPA_fec!R$33)</f>
        <v>0.49423520781465452</v>
      </c>
      <c r="S147" s="307">
        <f>IF(S$33=0,0,S$33/PPA_fec!S$33)</f>
        <v>0.49423520781465435</v>
      </c>
      <c r="T147" s="307">
        <f>IF(T$33=0,0,T$33/PPA_fec!T$33)</f>
        <v>0.49423520781465441</v>
      </c>
      <c r="U147" s="307">
        <f>IF(U$33=0,0,U$33/PPA_fec!U$33)</f>
        <v>0.49423520781465463</v>
      </c>
      <c r="V147" s="307">
        <f>IF(V$33=0,0,V$33/PPA_fec!V$33)</f>
        <v>0.49423520781465469</v>
      </c>
      <c r="W147" s="307">
        <f>IF(W$33=0,0,W$33/PPA_fec!W$33)</f>
        <v>0.49423520781465458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0.12243522477111603</v>
      </c>
      <c r="C148" s="308">
        <f>IF(C$34=0,0,C$34/PPA_fec!C$34)</f>
        <v>0.122435224771116</v>
      </c>
      <c r="D148" s="308">
        <f>IF(D$34=0,0,D$34/PPA_fec!D$34)</f>
        <v>0.12243522477111607</v>
      </c>
      <c r="E148" s="308">
        <f>IF(E$34=0,0,E$34/PPA_fec!E$34)</f>
        <v>0.12326447826439851</v>
      </c>
      <c r="F148" s="308">
        <f>IF(F$34=0,0,F$34/PPA_fec!F$34)</f>
        <v>0.12326447826439846</v>
      </c>
      <c r="G148" s="308">
        <f>IF(G$34=0,0,G$34/PPA_fec!G$34)</f>
        <v>0.12445949457709697</v>
      </c>
      <c r="H148" s="308">
        <f>IF(H$34=0,0,H$34/PPA_fec!H$34)</f>
        <v>0.12445949457709697</v>
      </c>
      <c r="I148" s="308">
        <f>IF(I$34=0,0,I$34/PPA_fec!I$34)</f>
        <v>0.12445949457709699</v>
      </c>
      <c r="J148" s="308">
        <f>IF(J$34=0,0,J$34/PPA_fec!J$34)</f>
        <v>0.12539243915249856</v>
      </c>
      <c r="K148" s="308">
        <f>IF(K$34=0,0,K$34/PPA_fec!K$34)</f>
        <v>0.12539243915249854</v>
      </c>
      <c r="L148" s="308">
        <f>IF(L$34=0,0,L$34/PPA_fec!L$34)</f>
        <v>0.12539243915249859</v>
      </c>
      <c r="M148" s="308">
        <f>IF(M$34=0,0,M$34/PPA_fec!M$34)</f>
        <v>0.12539243915249859</v>
      </c>
      <c r="N148" s="308">
        <f>IF(N$34=0,0,N$34/PPA_fec!N$34)</f>
        <v>0.12695404545897321</v>
      </c>
      <c r="O148" s="308">
        <f>IF(O$34=0,0,O$34/PPA_fec!O$34)</f>
        <v>0.12845523358148769</v>
      </c>
      <c r="P148" s="308">
        <f>IF(P$34=0,0,P$34/PPA_fec!P$34)</f>
        <v>0.12845523358148769</v>
      </c>
      <c r="Q148" s="308">
        <f>IF(Q$34=0,0,Q$34/PPA_fec!Q$34)</f>
        <v>0.12845523358148764</v>
      </c>
      <c r="R148" s="308">
        <f>IF(R$34=0,0,R$34/PPA_fec!R$34)</f>
        <v>0.12845523358148772</v>
      </c>
      <c r="S148" s="308">
        <f>IF(S$34=0,0,S$34/PPA_fec!S$34)</f>
        <v>0.12845523358148769</v>
      </c>
      <c r="T148" s="308">
        <f>IF(T$34=0,0,T$34/PPA_fec!T$34)</f>
        <v>0.12845523358148769</v>
      </c>
      <c r="U148" s="308">
        <f>IF(U$34=0,0,U$34/PPA_fec!U$34)</f>
        <v>0.12845523358148769</v>
      </c>
      <c r="V148" s="308">
        <f>IF(V$34=0,0,V$34/PPA_fec!V$34)</f>
        <v>0.12845523358148772</v>
      </c>
      <c r="W148" s="308">
        <f>IF(W$34=0,0,W$34/PPA_fec!W$34)</f>
        <v>0.12845523358148772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0.67118585831717925</v>
      </c>
      <c r="C149" s="308">
        <f>IF(C$35=0,0,C$35/PPA_fec!C$35)</f>
        <v>0.67118585831717903</v>
      </c>
      <c r="D149" s="308">
        <f>IF(D$35=0,0,D$35/PPA_fec!D$35)</f>
        <v>0.67118585831717914</v>
      </c>
      <c r="E149" s="308">
        <f>IF(E$35=0,0,E$35/PPA_fec!E$35)</f>
        <v>0.67573179857817667</v>
      </c>
      <c r="F149" s="308">
        <f>IF(F$35=0,0,F$35/PPA_fec!F$35)</f>
        <v>0.67573179857817667</v>
      </c>
      <c r="G149" s="308">
        <f>IF(G$35=0,0,G$35/PPA_fec!G$35)</f>
        <v>0.68228283853453708</v>
      </c>
      <c r="H149" s="308">
        <f>IF(H$35=0,0,H$35/PPA_fec!H$35)</f>
        <v>0.68228283853453719</v>
      </c>
      <c r="I149" s="308">
        <f>IF(I$35=0,0,I$35/PPA_fec!I$35)</f>
        <v>0.68228283853453731</v>
      </c>
      <c r="J149" s="308">
        <f>IF(J$35=0,0,J$35/PPA_fec!J$35)</f>
        <v>0.68739720988292885</v>
      </c>
      <c r="K149" s="308">
        <f>IF(K$35=0,0,K$35/PPA_fec!K$35)</f>
        <v>0.68739720988292896</v>
      </c>
      <c r="L149" s="308">
        <f>IF(L$35=0,0,L$35/PPA_fec!L$35)</f>
        <v>0.68739720988292896</v>
      </c>
      <c r="M149" s="308">
        <f>IF(M$35=0,0,M$35/PPA_fec!M$35)</f>
        <v>0.68739720988292885</v>
      </c>
      <c r="N149" s="308">
        <f>IF(N$35=0,0,N$35/PPA_fec!N$35)</f>
        <v>0.69527349081036893</v>
      </c>
      <c r="O149" s="308">
        <f>IF(O$35=0,0,O$35/PPA_fec!O$35)</f>
        <v>0.70236214364506522</v>
      </c>
      <c r="P149" s="308">
        <f>IF(P$35=0,0,P$35/PPA_fec!P$35)</f>
        <v>0.70418734778248471</v>
      </c>
      <c r="Q149" s="308">
        <f>IF(Q$35=0,0,Q$35/PPA_fec!Q$35)</f>
        <v>0.7041873477824846</v>
      </c>
      <c r="R149" s="308">
        <f>IF(R$35=0,0,R$35/PPA_fec!R$35)</f>
        <v>0.7041873477824846</v>
      </c>
      <c r="S149" s="308">
        <f>IF(S$35=0,0,S$35/PPA_fec!S$35)</f>
        <v>0.70418734778248471</v>
      </c>
      <c r="T149" s="308">
        <f>IF(T$35=0,0,T$35/PPA_fec!T$35)</f>
        <v>0.7041873477824846</v>
      </c>
      <c r="U149" s="308">
        <f>IF(U$35=0,0,U$35/PPA_fec!U$35)</f>
        <v>0.7041873477824846</v>
      </c>
      <c r="V149" s="308">
        <f>IF(V$35=0,0,V$35/PPA_fec!V$35)</f>
        <v>0.7041873477824846</v>
      </c>
      <c r="W149" s="308">
        <f>IF(W$35=0,0,W$35/PPA_fec!W$35)</f>
        <v>0.70418734778248437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0.47305925994685932</v>
      </c>
      <c r="C150" s="308">
        <f>IF(C$36=0,0,C$36/PPA_fec!C$36)</f>
        <v>0.47305925994685932</v>
      </c>
      <c r="D150" s="308">
        <f>IF(D$36=0,0,D$36/PPA_fec!D$36)</f>
        <v>0.47305925994685943</v>
      </c>
      <c r="E150" s="308">
        <f>IF(E$36=0,0,E$36/PPA_fec!E$36)</f>
        <v>0.47626328921681738</v>
      </c>
      <c r="F150" s="308">
        <f>IF(F$36=0,0,F$36/PPA_fec!F$36)</f>
        <v>0.47626328921681721</v>
      </c>
      <c r="G150" s="308">
        <f>IF(G$36=0,0,G$36/PPA_fec!G$36)</f>
        <v>0.48088053505898737</v>
      </c>
      <c r="H150" s="308">
        <f>IF(H$36=0,0,H$36/PPA_fec!H$36)</f>
        <v>0.48088053505898726</v>
      </c>
      <c r="I150" s="308">
        <f>IF(I$36=0,0,I$36/PPA_fec!I$36)</f>
        <v>0.48088053505898737</v>
      </c>
      <c r="J150" s="308">
        <f>IF(J$36=0,0,J$36/PPA_fec!J$36)</f>
        <v>0.48448520088318919</v>
      </c>
      <c r="K150" s="308">
        <f>IF(K$36=0,0,K$36/PPA_fec!K$36)</f>
        <v>0.48448520088318914</v>
      </c>
      <c r="L150" s="308">
        <f>IF(L$36=0,0,L$36/PPA_fec!L$36)</f>
        <v>0.48448520088318908</v>
      </c>
      <c r="M150" s="308">
        <f>IF(M$36=0,0,M$36/PPA_fec!M$36)</f>
        <v>0.48448520088318914</v>
      </c>
      <c r="N150" s="308">
        <f>IF(N$36=0,0,N$36/PPA_fec!N$36)</f>
        <v>0.49051885929358752</v>
      </c>
      <c r="O150" s="308">
        <f>IF(O$36=0,0,O$36/PPA_fec!O$36)</f>
        <v>0.49631907686663723</v>
      </c>
      <c r="P150" s="308">
        <f>IF(P$36=0,0,P$36/PPA_fec!P$36)</f>
        <v>0.49631907686663695</v>
      </c>
      <c r="Q150" s="308">
        <f>IF(Q$36=0,0,Q$36/PPA_fec!Q$36)</f>
        <v>0.4963190768666369</v>
      </c>
      <c r="R150" s="308">
        <f>IF(R$36=0,0,R$36/PPA_fec!R$36)</f>
        <v>0.49631907686663707</v>
      </c>
      <c r="S150" s="308">
        <f>IF(S$36=0,0,S$36/PPA_fec!S$36)</f>
        <v>0.49631907686663712</v>
      </c>
      <c r="T150" s="308">
        <f>IF(T$36=0,0,T$36/PPA_fec!T$36)</f>
        <v>0.49631907686663707</v>
      </c>
      <c r="U150" s="308">
        <f>IF(U$36=0,0,U$36/PPA_fec!U$36)</f>
        <v>0.49631907686663695</v>
      </c>
      <c r="V150" s="308">
        <f>IF(V$36=0,0,V$36/PPA_fec!V$36)</f>
        <v>0.49631907686663701</v>
      </c>
      <c r="W150" s="308">
        <f>IF(W$36=0,0,W$36/PPA_fec!W$36)</f>
        <v>0.49631907686663712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0.82645317090367876</v>
      </c>
      <c r="C151" s="309">
        <f>IF(C$37=0,0,C$37/PPA_fec!C$37)</f>
        <v>0.82752659029467379</v>
      </c>
      <c r="D151" s="309">
        <f>IF(D$37=0,0,D$37/PPA_fec!D$37)</f>
        <v>0.82898235265379072</v>
      </c>
      <c r="E151" s="309">
        <f>IF(E$37=0,0,E$37/PPA_fec!E$37)</f>
        <v>0.83144695839838367</v>
      </c>
      <c r="F151" s="309">
        <f>IF(F$37=0,0,F$37/PPA_fec!F$37)</f>
        <v>0.83363585280102714</v>
      </c>
      <c r="G151" s="309">
        <f>IF(G$37=0,0,G$37/PPA_fec!G$37)</f>
        <v>0.84284888625272425</v>
      </c>
      <c r="H151" s="309">
        <f>IF(H$37=0,0,H$37/PPA_fec!H$37)</f>
        <v>0.84268585731073775</v>
      </c>
      <c r="I151" s="309">
        <f>IF(I$37=0,0,I$37/PPA_fec!I$37)</f>
        <v>0.84372553425200181</v>
      </c>
      <c r="J151" s="309">
        <f>IF(J$37=0,0,J$37/PPA_fec!J$37)</f>
        <v>0.85030320062383424</v>
      </c>
      <c r="K151" s="309">
        <f>IF(K$37=0,0,K$37/PPA_fec!K$37)</f>
        <v>0.84901172694243177</v>
      </c>
      <c r="L151" s="309">
        <f>IF(L$37=0,0,L$37/PPA_fec!L$37)</f>
        <v>0.84943733664119869</v>
      </c>
      <c r="M151" s="309">
        <f>IF(M$37=0,0,M$37/PPA_fec!M$37)</f>
        <v>0.84982415502622188</v>
      </c>
      <c r="N151" s="309">
        <f>IF(N$37=0,0,N$37/PPA_fec!N$37)</f>
        <v>0.86053237608383482</v>
      </c>
      <c r="O151" s="309">
        <f>IF(O$37=0,0,O$37/PPA_fec!O$37)</f>
        <v>0.87009104868368636</v>
      </c>
      <c r="P151" s="309">
        <f>IF(P$37=0,0,P$37/PPA_fec!P$37)</f>
        <v>0.87011142581591805</v>
      </c>
      <c r="Q151" s="309">
        <f>IF(Q$37=0,0,Q$37/PPA_fec!Q$37)</f>
        <v>0.86759730771648458</v>
      </c>
      <c r="R151" s="309">
        <f>IF(R$37=0,0,R$37/PPA_fec!R$37)</f>
        <v>0.86730798103237694</v>
      </c>
      <c r="S151" s="309">
        <f>IF(S$37=0,0,S$37/PPA_fec!S$37)</f>
        <v>0.86566279117755118</v>
      </c>
      <c r="T151" s="309">
        <f>IF(T$37=0,0,T$37/PPA_fec!T$37)</f>
        <v>0.86228719930979825</v>
      </c>
      <c r="U151" s="309">
        <f>IF(U$37=0,0,U$37/PPA_fec!U$37)</f>
        <v>0.85849288260129475</v>
      </c>
      <c r="V151" s="309">
        <f>IF(V$37=0,0,V$37/PPA_fec!V$37)</f>
        <v>0.84267139971543759</v>
      </c>
      <c r="W151" s="309">
        <f>IF(W$37=0,0,W$37/PPA_fec!W$37)</f>
        <v>0.83072895616693565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0.62974945712345232</v>
      </c>
      <c r="C152" s="310">
        <f>IF(C$43=0,0,C$43/PPA_fec!C$43)</f>
        <v>0.62943424259469116</v>
      </c>
      <c r="D152" s="310">
        <f>IF(D$43=0,0,D$43/PPA_fec!D$43)</f>
        <v>0.62940094971482552</v>
      </c>
      <c r="E152" s="310">
        <f>IF(E$43=0,0,E$43/PPA_fec!E$43)</f>
        <v>0.63410432969206432</v>
      </c>
      <c r="F152" s="310">
        <f>IF(F$43=0,0,F$43/PPA_fec!F$43)</f>
        <v>0.6336095432012202</v>
      </c>
      <c r="G152" s="310">
        <f>IF(G$43=0,0,G$43/PPA_fec!G$43)</f>
        <v>0.6396458237465702</v>
      </c>
      <c r="H152" s="310">
        <f>IF(H$43=0,0,H$43/PPA_fec!H$43)</f>
        <v>0.63980068589214978</v>
      </c>
      <c r="I152" s="310">
        <f>IF(I$43=0,0,I$43/PPA_fec!I$43)</f>
        <v>0.63974444461740132</v>
      </c>
      <c r="J152" s="310">
        <f>IF(J$43=0,0,J$43/PPA_fec!J$43)</f>
        <v>0.64430952821969512</v>
      </c>
      <c r="K152" s="310">
        <f>IF(K$43=0,0,K$43/PPA_fec!K$43)</f>
        <v>0.64507651148058909</v>
      </c>
      <c r="L152" s="310">
        <f>IF(L$43=0,0,L$43/PPA_fec!L$43)</f>
        <v>0.64513490946889873</v>
      </c>
      <c r="M152" s="310">
        <f>IF(M$43=0,0,M$43/PPA_fec!M$43)</f>
        <v>0.64486502456167494</v>
      </c>
      <c r="N152" s="310">
        <f>IF(N$43=0,0,N$43/PPA_fec!N$43)</f>
        <v>0.65271148150914726</v>
      </c>
      <c r="O152" s="310">
        <f>IF(O$43=0,0,O$43/PPA_fec!O$43)</f>
        <v>0.66082774459580274</v>
      </c>
      <c r="P152" s="310">
        <f>IF(P$43=0,0,P$43/PPA_fec!P$43)</f>
        <v>0.66094171022471015</v>
      </c>
      <c r="Q152" s="310">
        <f>IF(Q$43=0,0,Q$43/PPA_fec!Q$43)</f>
        <v>0.66164059934362351</v>
      </c>
      <c r="R152" s="310">
        <f>IF(R$43=0,0,R$43/PPA_fec!R$43)</f>
        <v>0.66155162372344256</v>
      </c>
      <c r="S152" s="310">
        <f>IF(S$43=0,0,S$43/PPA_fec!S$43)</f>
        <v>0.66147019111175542</v>
      </c>
      <c r="T152" s="310">
        <f>IF(T$43=0,0,T$43/PPA_fec!T$43)</f>
        <v>0.6618335628446359</v>
      </c>
      <c r="U152" s="310">
        <f>IF(U$43=0,0,U$43/PPA_fec!U$43)</f>
        <v>0.66237654869808449</v>
      </c>
      <c r="V152" s="310">
        <f>IF(V$43=0,0,V$43/PPA_fec!V$43)</f>
        <v>0.66429056385112595</v>
      </c>
      <c r="W152" s="310">
        <f>IF(W$43=0,0,W$43/PPA_fec!W$43)</f>
        <v>0.66502403022644763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0.68137406399580569</v>
      </c>
      <c r="C153" s="310">
        <f>IF(C$56=0,0,C$56/PPA_fec!C$56)</f>
        <v>0.681664762904859</v>
      </c>
      <c r="D153" s="310">
        <f>IF(D$56=0,0,D$56/PPA_fec!D$56)</f>
        <v>0.68146881288636618</v>
      </c>
      <c r="E153" s="310">
        <f>IF(E$56=0,0,E$56/PPA_fec!E$56)</f>
        <v>0.68719220507797207</v>
      </c>
      <c r="F153" s="310">
        <f>IF(F$56=0,0,F$56/PPA_fec!F$56)</f>
        <v>0.6865632429996309</v>
      </c>
      <c r="G153" s="310">
        <f>IF(G$56=0,0,G$56/PPA_fec!G$56)</f>
        <v>0.69261773416139105</v>
      </c>
      <c r="H153" s="310">
        <f>IF(H$56=0,0,H$56/PPA_fec!H$56)</f>
        <v>0.69242870183759886</v>
      </c>
      <c r="I153" s="310">
        <f>IF(I$56=0,0,I$56/PPA_fec!I$56)</f>
        <v>0.69204169488393519</v>
      </c>
      <c r="J153" s="310">
        <f>IF(J$56=0,0,J$56/PPA_fec!J$56)</f>
        <v>0.69727097064407062</v>
      </c>
      <c r="K153" s="310">
        <f>IF(K$56=0,0,K$56/PPA_fec!K$56)</f>
        <v>0.69727059926122537</v>
      </c>
      <c r="L153" s="310">
        <f>IF(L$56=0,0,L$56/PPA_fec!L$56)</f>
        <v>0.69722717500218256</v>
      </c>
      <c r="M153" s="310">
        <f>IF(M$56=0,0,M$56/PPA_fec!M$56)</f>
        <v>0.69708872481149753</v>
      </c>
      <c r="N153" s="310">
        <f>IF(N$56=0,0,N$56/PPA_fec!N$56)</f>
        <v>0.70566673341713404</v>
      </c>
      <c r="O153" s="310">
        <f>IF(O$56=0,0,O$56/PPA_fec!O$56)</f>
        <v>0.71405524557129851</v>
      </c>
      <c r="P153" s="310">
        <f>IF(P$56=0,0,P$56/PPA_fec!P$56)</f>
        <v>0.71399606369413815</v>
      </c>
      <c r="Q153" s="310">
        <f>IF(Q$56=0,0,Q$56/PPA_fec!Q$56)</f>
        <v>0.71435480753290415</v>
      </c>
      <c r="R153" s="310">
        <f>IF(R$56=0,0,R$56/PPA_fec!R$56)</f>
        <v>0.71406145698132362</v>
      </c>
      <c r="S153" s="310">
        <f>IF(S$56=0,0,S$56/PPA_fec!S$56)</f>
        <v>0.71447551499649531</v>
      </c>
      <c r="T153" s="310">
        <f>IF(T$56=0,0,T$56/PPA_fec!T$56)</f>
        <v>0.71510253654173817</v>
      </c>
      <c r="U153" s="310">
        <f>IF(U$56=0,0,U$56/PPA_fec!U$56)</f>
        <v>0.7155357428301935</v>
      </c>
      <c r="V153" s="310">
        <f>IF(V$56=0,0,V$56/PPA_fec!V$56)</f>
        <v>0.71768830714076093</v>
      </c>
      <c r="W153" s="310">
        <f>IF(W$56=0,0,W$56/PPA_fec!W$56)</f>
        <v>0.71813691419962022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0.66708618129400976</v>
      </c>
      <c r="C154" s="311">
        <f>IF(C$69=0,0,C$69/PPA_fec!C$69)</f>
        <v>0.66756007377287518</v>
      </c>
      <c r="D154" s="311">
        <f>IF(D$69=0,0,D$69/PPA_fec!D$69)</f>
        <v>0.66736639385337659</v>
      </c>
      <c r="E154" s="311">
        <f>IF(E$69=0,0,E$69/PPA_fec!E$69)</f>
        <v>0.67284592120567677</v>
      </c>
      <c r="F154" s="311">
        <f>IF(F$69=0,0,F$69/PPA_fec!F$69)</f>
        <v>0.67243545153969364</v>
      </c>
      <c r="G154" s="311">
        <f>IF(G$69=0,0,G$69/PPA_fec!G$69)</f>
        <v>0.67836053912248684</v>
      </c>
      <c r="H154" s="311">
        <f>IF(H$69=0,0,H$69/PPA_fec!H$69)</f>
        <v>0.67807266362753882</v>
      </c>
      <c r="I154" s="311">
        <f>IF(I$69=0,0,I$69/PPA_fec!I$69)</f>
        <v>0.67768612088480507</v>
      </c>
      <c r="J154" s="311">
        <f>IF(J$69=0,0,J$69/PPA_fec!J$69)</f>
        <v>0.68293391470360465</v>
      </c>
      <c r="K154" s="311">
        <f>IF(K$69=0,0,K$69/PPA_fec!K$69)</f>
        <v>0.68254984181244605</v>
      </c>
      <c r="L154" s="311">
        <f>IF(L$69=0,0,L$69/PPA_fec!L$69)</f>
        <v>0.68247782430920634</v>
      </c>
      <c r="M154" s="311">
        <f>IF(M$69=0,0,M$69/PPA_fec!M$69)</f>
        <v>0.68245578296979692</v>
      </c>
      <c r="N154" s="311">
        <f>IF(N$69=0,0,N$69/PPA_fec!N$69)</f>
        <v>0.69093383456430213</v>
      </c>
      <c r="O154" s="311">
        <f>IF(O$69=0,0,O$69/PPA_fec!O$69)</f>
        <v>0.69896452013655719</v>
      </c>
      <c r="P154" s="311">
        <f>IF(P$69=0,0,P$69/PPA_fec!P$69)</f>
        <v>0.69885234006277053</v>
      </c>
      <c r="Q154" s="311">
        <f>IF(Q$69=0,0,Q$69/PPA_fec!Q$69)</f>
        <v>0.69893976345713948</v>
      </c>
      <c r="R154" s="311">
        <f>IF(R$69=0,0,R$69/PPA_fec!R$69)</f>
        <v>0.69867232149663572</v>
      </c>
      <c r="S154" s="311">
        <f>IF(S$69=0,0,S$69/PPA_fec!S$69)</f>
        <v>0.6991308865867325</v>
      </c>
      <c r="T154" s="311">
        <f>IF(T$69=0,0,T$69/PPA_fec!T$69)</f>
        <v>0.69963462798974208</v>
      </c>
      <c r="U154" s="311">
        <f>IF(U$69=0,0,U$69/PPA_fec!U$69)</f>
        <v>0.69987546159148184</v>
      </c>
      <c r="V154" s="311">
        <f>IF(V$69=0,0,V$69/PPA_fec!V$69)</f>
        <v>0.70141742030895027</v>
      </c>
      <c r="W154" s="311">
        <f>IF(W$69=0,0,W$69/PPA_fec!W$69)</f>
        <v>0.70165351814579735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0.59047546060169975</v>
      </c>
      <c r="C156" s="324">
        <f>IF(C$83=0,0,C$83/PPA_fec!C$83)</f>
        <v>0.59060076102590453</v>
      </c>
      <c r="D156" s="324">
        <f>IF(D$83=0,0,D$83/PPA_fec!D$83)</f>
        <v>0.59086650830838749</v>
      </c>
      <c r="E156" s="324">
        <f>IF(E$83=0,0,E$83/PPA_fec!E$83)</f>
        <v>0.59031541362416129</v>
      </c>
      <c r="F156" s="324">
        <f>IF(F$83=0,0,F$83/PPA_fec!F$83)</f>
        <v>0.59418029038750619</v>
      </c>
      <c r="G156" s="324">
        <f>IF(G$83=0,0,G$83/PPA_fec!G$83)</f>
        <v>0.59439864843288071</v>
      </c>
      <c r="H156" s="324">
        <f>IF(H$83=0,0,H$83/PPA_fec!H$83)</f>
        <v>0.59439288698617221</v>
      </c>
      <c r="I156" s="324">
        <f>IF(I$83=0,0,I$83/PPA_fec!I$83)</f>
        <v>0.60117089956672876</v>
      </c>
      <c r="J156" s="324">
        <f>IF(J$83=0,0,J$83/PPA_fec!J$83)</f>
        <v>0.60119819181715273</v>
      </c>
      <c r="K156" s="324">
        <f>IF(K$83=0,0,K$83/PPA_fec!K$83)</f>
        <v>0.60103517370469828</v>
      </c>
      <c r="L156" s="324">
        <f>IF(L$83=0,0,L$83/PPA_fec!L$83)</f>
        <v>0.60110756789992803</v>
      </c>
      <c r="M156" s="324">
        <f>IF(M$83=0,0,M$83/PPA_fec!M$83)</f>
        <v>0.60115653340361686</v>
      </c>
      <c r="N156" s="324">
        <f>IF(N$83=0,0,N$83/PPA_fec!N$83)</f>
        <v>0.6011690932099778</v>
      </c>
      <c r="O156" s="324">
        <f>IF(O$83=0,0,O$83/PPA_fec!O$83)</f>
        <v>0.60109451303999584</v>
      </c>
      <c r="P156" s="324">
        <f>IF(P$83=0,0,P$83/PPA_fec!P$83)</f>
        <v>0.62181584053713534</v>
      </c>
      <c r="Q156" s="324">
        <f>IF(Q$83=0,0,Q$83/PPA_fec!Q$83)</f>
        <v>0.63140367203818126</v>
      </c>
      <c r="R156" s="324">
        <f>IF(R$83=0,0,R$83/PPA_fec!R$83)</f>
        <v>0.64467222527178014</v>
      </c>
      <c r="S156" s="324">
        <f>IF(S$83=0,0,S$83/PPA_fec!S$83)</f>
        <v>0.65044912263610644</v>
      </c>
      <c r="T156" s="324">
        <f>IF(T$83=0,0,T$83/PPA_fec!T$83)</f>
        <v>0.66207029365830627</v>
      </c>
      <c r="U156" s="324">
        <f>IF(U$83=0,0,U$83/PPA_fec!U$83)</f>
        <v>0.66616648443062809</v>
      </c>
      <c r="V156" s="324">
        <f>IF(V$83=0,0,V$83/PPA_fec!V$83)</f>
        <v>0.66391520153577099</v>
      </c>
      <c r="W156" s="324">
        <f>IF(W$83=0,0,W$83/PPA_fec!W$83)</f>
        <v>0.67468693406960478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0.43258131282711298</v>
      </c>
      <c r="C157" s="336">
        <f>IF(C$84=0,0,C$84/PPA_fec!C$84)</f>
        <v>0.43258131282711282</v>
      </c>
      <c r="D157" s="336">
        <f>IF(D$84=0,0,D$84/PPA_fec!D$84)</f>
        <v>0.43258131282711287</v>
      </c>
      <c r="E157" s="336">
        <f>IF(E$84=0,0,E$84/PPA_fec!E$84)</f>
        <v>0.43258131282711287</v>
      </c>
      <c r="F157" s="336">
        <f>IF(F$84=0,0,F$84/PPA_fec!F$84)</f>
        <v>0.43515533087995645</v>
      </c>
      <c r="G157" s="336">
        <f>IF(G$84=0,0,G$84/PPA_fec!G$84)</f>
        <v>0.43515533087995623</v>
      </c>
      <c r="H157" s="336">
        <f>IF(H$84=0,0,H$84/PPA_fec!H$84)</f>
        <v>0.43515533087995628</v>
      </c>
      <c r="I157" s="336">
        <f>IF(I$84=0,0,I$84/PPA_fec!I$84)</f>
        <v>0.43997943879054535</v>
      </c>
      <c r="J157" s="336">
        <f>IF(J$84=0,0,J$84/PPA_fec!J$84)</f>
        <v>0.43997943879054519</v>
      </c>
      <c r="K157" s="336">
        <f>IF(K$84=0,0,K$84/PPA_fec!K$84)</f>
        <v>0.43997943879054513</v>
      </c>
      <c r="L157" s="336">
        <f>IF(L$84=0,0,L$84/PPA_fec!L$84)</f>
        <v>0.43997943879054519</v>
      </c>
      <c r="M157" s="336">
        <f>IF(M$84=0,0,M$84/PPA_fec!M$84)</f>
        <v>0.43997943879054535</v>
      </c>
      <c r="N157" s="336">
        <f>IF(N$84=0,0,N$84/PPA_fec!N$84)</f>
        <v>0.43997943879054535</v>
      </c>
      <c r="O157" s="336">
        <f>IF(O$84=0,0,O$84/PPA_fec!O$84)</f>
        <v>0.43997943879054519</v>
      </c>
      <c r="P157" s="336">
        <f>IF(P$84=0,0,P$84/PPA_fec!P$84)</f>
        <v>0.45098149491149081</v>
      </c>
      <c r="Q157" s="336">
        <f>IF(Q$84=0,0,Q$84/PPA_fec!Q$84)</f>
        <v>0.46088334542034159</v>
      </c>
      <c r="R157" s="336">
        <f>IF(R$84=0,0,R$84/PPA_fec!R$84)</f>
        <v>0.46979501087830766</v>
      </c>
      <c r="S157" s="336">
        <f>IF(S$84=0,0,S$84/PPA_fec!S$84)</f>
        <v>0.47673919212851673</v>
      </c>
      <c r="T157" s="336">
        <f>IF(T$84=0,0,T$84/PPA_fec!T$84)</f>
        <v>0.48406527291566526</v>
      </c>
      <c r="U157" s="336">
        <f>IF(U$84=0,0,U$84/PPA_fec!U$84)</f>
        <v>0.4889277331116626</v>
      </c>
      <c r="V157" s="336">
        <f>IF(V$84=0,0,V$84/PPA_fec!V$84)</f>
        <v>0.48892773311166243</v>
      </c>
      <c r="W157" s="336">
        <f>IF(W$84=0,0,W$84/PPA_fec!W$84)</f>
        <v>0.49503495980049622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0.10866637752105056</v>
      </c>
      <c r="C158" s="337">
        <f>IF(C$85=0,0,C$85/PPA_fec!C$85)</f>
        <v>0.10866637752105054</v>
      </c>
      <c r="D158" s="337">
        <f>IF(D$85=0,0,D$85/PPA_fec!D$85)</f>
        <v>0.10866637752105056</v>
      </c>
      <c r="E158" s="337">
        <f>IF(E$85=0,0,E$85/PPA_fec!E$85)</f>
        <v>0.10866637752105056</v>
      </c>
      <c r="F158" s="337">
        <f>IF(F$85=0,0,F$85/PPA_fec!F$85)</f>
        <v>0.10931298246948962</v>
      </c>
      <c r="G158" s="337">
        <f>IF(G$85=0,0,G$85/PPA_fec!G$85)</f>
        <v>0.10931298246948962</v>
      </c>
      <c r="H158" s="337">
        <f>IF(H$85=0,0,H$85/PPA_fec!H$85)</f>
        <v>0.10931298246948962</v>
      </c>
      <c r="I158" s="337">
        <f>IF(I$85=0,0,I$85/PPA_fec!I$85)</f>
        <v>0.11052482014224609</v>
      </c>
      <c r="J158" s="337">
        <f>IF(J$85=0,0,J$85/PPA_fec!J$85)</f>
        <v>0.1105248201422461</v>
      </c>
      <c r="K158" s="337">
        <f>IF(K$85=0,0,K$85/PPA_fec!K$85)</f>
        <v>0.1105248201422461</v>
      </c>
      <c r="L158" s="337">
        <f>IF(L$85=0,0,L$85/PPA_fec!L$85)</f>
        <v>0.1105248201422461</v>
      </c>
      <c r="M158" s="337">
        <f>IF(M$85=0,0,M$85/PPA_fec!M$85)</f>
        <v>0.1105248201422461</v>
      </c>
      <c r="N158" s="337">
        <f>IF(N$85=0,0,N$85/PPA_fec!N$85)</f>
        <v>0.11052482014224607</v>
      </c>
      <c r="O158" s="337">
        <f>IF(O$85=0,0,O$85/PPA_fec!O$85)</f>
        <v>0.11052482014224609</v>
      </c>
      <c r="P158" s="337">
        <f>IF(P$85=0,0,P$85/PPA_fec!P$85)</f>
        <v>0.11624772428327891</v>
      </c>
      <c r="Q158" s="337">
        <f>IF(Q$85=0,0,Q$85/PPA_fec!Q$85)</f>
        <v>0.11688032970961923</v>
      </c>
      <c r="R158" s="337">
        <f>IF(R$85=0,0,R$85/PPA_fec!R$85)</f>
        <v>0.11975903603497275</v>
      </c>
      <c r="S158" s="337">
        <f>IF(S$85=0,0,S$85/PPA_fec!S$85)</f>
        <v>0.11975903603497279</v>
      </c>
      <c r="T158" s="337">
        <f>IF(T$85=0,0,T$85/PPA_fec!T$85)</f>
        <v>0.12282085252271985</v>
      </c>
      <c r="U158" s="337">
        <f>IF(U$85=0,0,U$85/PPA_fec!U$85)</f>
        <v>0.12282085252271985</v>
      </c>
      <c r="V158" s="337">
        <f>IF(V$85=0,0,V$85/PPA_fec!V$85)</f>
        <v>0.12282085252271981</v>
      </c>
      <c r="W158" s="337">
        <f>IF(W$85=0,0,W$85/PPA_fec!W$85)</f>
        <v>0.12690477995133806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0.6095682384510217</v>
      </c>
      <c r="C159" s="337">
        <f>IF(C$86=0,0,C$86/PPA_fec!C$86)</f>
        <v>0.60956823845102159</v>
      </c>
      <c r="D159" s="337">
        <f>IF(D$86=0,0,D$86/PPA_fec!D$86)</f>
        <v>0.60956823845102159</v>
      </c>
      <c r="E159" s="337">
        <f>IF(E$86=0,0,E$86/PPA_fec!E$86)</f>
        <v>0.6095682384510217</v>
      </c>
      <c r="F159" s="337">
        <f>IF(F$86=0,0,F$86/PPA_fec!F$86)</f>
        <v>0.6131953938636272</v>
      </c>
      <c r="G159" s="337">
        <f>IF(G$86=0,0,G$86/PPA_fec!G$86)</f>
        <v>0.61319539386362709</v>
      </c>
      <c r="H159" s="337">
        <f>IF(H$86=0,0,H$86/PPA_fec!H$86)</f>
        <v>0.61319539386362709</v>
      </c>
      <c r="I159" s="337">
        <f>IF(I$86=0,0,I$86/PPA_fec!I$86)</f>
        <v>0.61999324405724077</v>
      </c>
      <c r="J159" s="337">
        <f>IF(J$86=0,0,J$86/PPA_fec!J$86)</f>
        <v>0.61999324405724077</v>
      </c>
      <c r="K159" s="337">
        <f>IF(K$86=0,0,K$86/PPA_fec!K$86)</f>
        <v>0.61999324405724077</v>
      </c>
      <c r="L159" s="337">
        <f>IF(L$86=0,0,L$86/PPA_fec!L$86)</f>
        <v>0.61999324405724066</v>
      </c>
      <c r="M159" s="337">
        <f>IF(M$86=0,0,M$86/PPA_fec!M$86)</f>
        <v>0.61999324405724077</v>
      </c>
      <c r="N159" s="337">
        <f>IF(N$86=0,0,N$86/PPA_fec!N$86)</f>
        <v>0.61999324405724077</v>
      </c>
      <c r="O159" s="337">
        <f>IF(O$86=0,0,O$86/PPA_fec!O$86)</f>
        <v>0.61999324405724077</v>
      </c>
      <c r="P159" s="337">
        <f>IF(P$86=0,0,P$86/PPA_fec!P$86)</f>
        <v>0.63460992156724949</v>
      </c>
      <c r="Q159" s="337">
        <f>IF(Q$86=0,0,Q$86/PPA_fec!Q$86)</f>
        <v>0.64776493132625779</v>
      </c>
      <c r="R159" s="337">
        <f>IF(R$86=0,0,R$86/PPA_fec!R$86)</f>
        <v>0.65960444010936503</v>
      </c>
      <c r="S159" s="337">
        <f>IF(S$86=0,0,S$86/PPA_fec!S$86)</f>
        <v>0.67025999801416158</v>
      </c>
      <c r="T159" s="337">
        <f>IF(T$86=0,0,T$86/PPA_fec!T$86)</f>
        <v>0.6798500001284784</v>
      </c>
      <c r="U159" s="337">
        <f>IF(U$86=0,0,U$86/PPA_fec!U$86)</f>
        <v>0.68848100203136364</v>
      </c>
      <c r="V159" s="337">
        <f>IF(V$86=0,0,V$86/PPA_fec!V$86)</f>
        <v>0.6889683122346093</v>
      </c>
      <c r="W159" s="337">
        <f>IF(W$86=0,0,W$86/PPA_fec!W$86)</f>
        <v>0.69668748292688121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0.43272676055453241</v>
      </c>
      <c r="C160" s="337">
        <f>IF(C$87=0,0,C$87/PPA_fec!C$87)</f>
        <v>0.43272676055453257</v>
      </c>
      <c r="D160" s="337">
        <f>IF(D$87=0,0,D$87/PPA_fec!D$87)</f>
        <v>0.43272676055453263</v>
      </c>
      <c r="E160" s="337">
        <f>IF(E$87=0,0,E$87/PPA_fec!E$87)</f>
        <v>0.43272676055453246</v>
      </c>
      <c r="F160" s="337">
        <f>IF(F$87=0,0,F$87/PPA_fec!F$87)</f>
        <v>0.43530164407489613</v>
      </c>
      <c r="G160" s="337">
        <f>IF(G$87=0,0,G$87/PPA_fec!G$87)</f>
        <v>0.43530164407489608</v>
      </c>
      <c r="H160" s="337">
        <f>IF(H$87=0,0,H$87/PPA_fec!H$87)</f>
        <v>0.43530164407489613</v>
      </c>
      <c r="I160" s="337">
        <f>IF(I$87=0,0,I$87/PPA_fec!I$87)</f>
        <v>0.44012737400546542</v>
      </c>
      <c r="J160" s="337">
        <f>IF(J$87=0,0,J$87/PPA_fec!J$87)</f>
        <v>0.4401273740054652</v>
      </c>
      <c r="K160" s="337">
        <f>IF(K$87=0,0,K$87/PPA_fec!K$87)</f>
        <v>0.44012737400546526</v>
      </c>
      <c r="L160" s="337">
        <f>IF(L$87=0,0,L$87/PPA_fec!L$87)</f>
        <v>0.44012737400546531</v>
      </c>
      <c r="M160" s="337">
        <f>IF(M$87=0,0,M$87/PPA_fec!M$87)</f>
        <v>0.44012737400546526</v>
      </c>
      <c r="N160" s="337">
        <f>IF(N$87=0,0,N$87/PPA_fec!N$87)</f>
        <v>0.44012737400546531</v>
      </c>
      <c r="O160" s="337">
        <f>IF(O$87=0,0,O$87/PPA_fec!O$87)</f>
        <v>0.44012737400546537</v>
      </c>
      <c r="P160" s="337">
        <f>IF(P$87=0,0,P$87/PPA_fec!P$87)</f>
        <v>0.46126685453014726</v>
      </c>
      <c r="Q160" s="337">
        <f>IF(Q$87=0,0,Q$87/PPA_fec!Q$87)</f>
        <v>0.46543602171694287</v>
      </c>
      <c r="R160" s="337">
        <f>IF(R$87=0,0,R$87/PPA_fec!R$87)</f>
        <v>0.47689948715285302</v>
      </c>
      <c r="S160" s="337">
        <f>IF(S$87=0,0,S$87/PPA_fec!S$87)</f>
        <v>0.47689948715285307</v>
      </c>
      <c r="T160" s="337">
        <f>IF(T$87=0,0,T$87/PPA_fec!T$87)</f>
        <v>0.48909212631484744</v>
      </c>
      <c r="U160" s="337">
        <f>IF(U$87=0,0,U$87/PPA_fec!U$87)</f>
        <v>0.48909212631484722</v>
      </c>
      <c r="V160" s="337">
        <f>IF(V$87=0,0,V$87/PPA_fec!V$87)</f>
        <v>0.48909212631484728</v>
      </c>
      <c r="W160" s="337">
        <f>IF(W$87=0,0,W$87/PPA_fec!W$87)</f>
        <v>0.50533513160859111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0.76088912634292893</v>
      </c>
      <c r="C161" s="338">
        <f>IF(C$88=0,0,C$88/PPA_fec!C$88)</f>
        <v>0.76187738940654659</v>
      </c>
      <c r="D161" s="338">
        <f>IF(D$88=0,0,D$88/PPA_fec!D$88)</f>
        <v>0.76321766346996345</v>
      </c>
      <c r="E161" s="338">
        <f>IF(E$88=0,0,E$88/PPA_fec!E$88)</f>
        <v>0.76033698687646856</v>
      </c>
      <c r="F161" s="338">
        <f>IF(F$88=0,0,F$88/PPA_fec!F$88)</f>
        <v>0.76687487059382697</v>
      </c>
      <c r="G161" s="338">
        <f>IF(G$88=0,0,G$88/PPA_fec!G$88)</f>
        <v>0.76790544754259715</v>
      </c>
      <c r="H161" s="338">
        <f>IF(H$88=0,0,H$88/PPA_fec!H$88)</f>
        <v>0.76775691461492668</v>
      </c>
      <c r="I161" s="338">
        <f>IF(I$88=0,0,I$88/PPA_fec!I$88)</f>
        <v>0.77722595841425535</v>
      </c>
      <c r="J161" s="338">
        <f>IF(J$88=0,0,J$88/PPA_fec!J$88)</f>
        <v>0.77745739855560148</v>
      </c>
      <c r="K161" s="338">
        <f>IF(K$88=0,0,K$88/PPA_fec!K$88)</f>
        <v>0.77627656592094862</v>
      </c>
      <c r="L161" s="338">
        <f>IF(L$88=0,0,L$88/PPA_fec!L$88)</f>
        <v>0.77666571347321067</v>
      </c>
      <c r="M161" s="338">
        <f>IF(M$88=0,0,M$88/PPA_fec!M$88)</f>
        <v>0.77701939297848943</v>
      </c>
      <c r="N161" s="338">
        <f>IF(N$88=0,0,N$88/PPA_fec!N$88)</f>
        <v>0.77713202728959019</v>
      </c>
      <c r="O161" s="338">
        <f>IF(O$88=0,0,O$88/PPA_fec!O$88)</f>
        <v>0.77658149029935342</v>
      </c>
      <c r="P161" s="338">
        <f>IF(P$88=0,0,P$88/PPA_fec!P$88)</f>
        <v>0.82125649460013717</v>
      </c>
      <c r="Q161" s="338">
        <f>IF(Q$88=0,0,Q$88/PPA_fec!Q$88)</f>
        <v>0.81888353895780042</v>
      </c>
      <c r="R161" s="338">
        <f>IF(R$88=0,0,R$88/PPA_fec!R$88)</f>
        <v>0.83877243934159784</v>
      </c>
      <c r="S161" s="338">
        <f>IF(S$88=0,0,S$88/PPA_fec!S$88)</f>
        <v>0.83718137833686734</v>
      </c>
      <c r="T161" s="338">
        <f>IF(T$88=0,0,T$88/PPA_fec!T$88)</f>
        <v>0.8552371626039188</v>
      </c>
      <c r="U161" s="338">
        <f>IF(U$88=0,0,U$88/PPA_fec!U$88)</f>
        <v>0.85147386812570025</v>
      </c>
      <c r="V161" s="338">
        <f>IF(V$88=0,0,V$88/PPA_fec!V$88)</f>
        <v>0.83578174125391347</v>
      </c>
      <c r="W161" s="338">
        <f>IF(W$88=0,0,W$88/PPA_fec!W$88)</f>
        <v>0.85133374149768526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0.56776297308558554</v>
      </c>
      <c r="C162" s="339">
        <f>IF(C$94=0,0,C$94/PPA_fec!C$94)</f>
        <v>0.56776297308558576</v>
      </c>
      <c r="D162" s="339">
        <f>IF(D$94=0,0,D$94/PPA_fec!D$94)</f>
        <v>0.56776297308558576</v>
      </c>
      <c r="E162" s="339">
        <f>IF(E$94=0,0,E$94/PPA_fec!E$94)</f>
        <v>0.56776297308558554</v>
      </c>
      <c r="F162" s="339">
        <f>IF(F$94=0,0,F$94/PPA_fec!F$94)</f>
        <v>0.57114137177994251</v>
      </c>
      <c r="G162" s="339">
        <f>IF(G$94=0,0,G$94/PPA_fec!G$94)</f>
        <v>0.57114137177994251</v>
      </c>
      <c r="H162" s="339">
        <f>IF(H$94=0,0,H$94/PPA_fec!H$94)</f>
        <v>0.57114137177994251</v>
      </c>
      <c r="I162" s="339">
        <f>IF(I$94=0,0,I$94/PPA_fec!I$94)</f>
        <v>0.57747301341259083</v>
      </c>
      <c r="J162" s="339">
        <f>IF(J$94=0,0,J$94/PPA_fec!J$94)</f>
        <v>0.57747301341259061</v>
      </c>
      <c r="K162" s="339">
        <f>IF(K$94=0,0,K$94/PPA_fec!K$94)</f>
        <v>0.57747301341259061</v>
      </c>
      <c r="L162" s="339">
        <f>IF(L$94=0,0,L$94/PPA_fec!L$94)</f>
        <v>0.57747301341259072</v>
      </c>
      <c r="M162" s="339">
        <f>IF(M$94=0,0,M$94/PPA_fec!M$94)</f>
        <v>0.5774730134125905</v>
      </c>
      <c r="N162" s="339">
        <f>IF(N$94=0,0,N$94/PPA_fec!N$94)</f>
        <v>0.57747301341259061</v>
      </c>
      <c r="O162" s="339">
        <f>IF(O$94=0,0,O$94/PPA_fec!O$94)</f>
        <v>0.57747301341259061</v>
      </c>
      <c r="P162" s="339">
        <f>IF(P$94=0,0,P$94/PPA_fec!P$94)</f>
        <v>0.59240071207133138</v>
      </c>
      <c r="Q162" s="339">
        <f>IF(Q$94=0,0,Q$94/PPA_fec!Q$94)</f>
        <v>0.60583564086419861</v>
      </c>
      <c r="R162" s="339">
        <f>IF(R$94=0,0,R$94/PPA_fec!R$94)</f>
        <v>0.61792707677777869</v>
      </c>
      <c r="S162" s="339">
        <f>IF(S$94=0,0,S$94/PPA_fec!S$94)</f>
        <v>0.62572018966867848</v>
      </c>
      <c r="T162" s="339">
        <f>IF(T$94=0,0,T$94/PPA_fec!T$94)</f>
        <v>0.63582317070181027</v>
      </c>
      <c r="U162" s="339">
        <f>IF(U$94=0,0,U$94/PPA_fec!U$94)</f>
        <v>0.64171764970905687</v>
      </c>
      <c r="V162" s="339">
        <f>IF(V$94=0,0,V$94/PPA_fec!V$94)</f>
        <v>0.64171764970905731</v>
      </c>
      <c r="W162" s="339">
        <f>IF(W$94=0,0,W$94/PPA_fec!W$94)</f>
        <v>0.65022088473815143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SE: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886.81311963447968</v>
      </c>
      <c r="C5" s="225">
        <v>848.09480181125923</v>
      </c>
      <c r="D5" s="225">
        <v>850.54598597109964</v>
      </c>
      <c r="E5" s="225">
        <v>974.73211628281774</v>
      </c>
      <c r="F5" s="225">
        <v>941.48680002013418</v>
      </c>
      <c r="G5" s="225">
        <v>867.46155202491957</v>
      </c>
      <c r="H5" s="225">
        <v>838.87124099204232</v>
      </c>
      <c r="I5" s="225">
        <v>730.1373314887345</v>
      </c>
      <c r="J5" s="225">
        <v>704.86299680193076</v>
      </c>
      <c r="K5" s="225">
        <v>572.74647566943224</v>
      </c>
      <c r="L5" s="225">
        <v>589.71649084387309</v>
      </c>
      <c r="M5" s="225">
        <v>498.59622402893359</v>
      </c>
      <c r="N5" s="225">
        <v>459.49100486800802</v>
      </c>
      <c r="O5" s="225">
        <v>372.80396895248902</v>
      </c>
      <c r="P5" s="225">
        <v>299.57553571201618</v>
      </c>
      <c r="Q5" s="225">
        <v>288.0775398894607</v>
      </c>
      <c r="R5" s="225">
        <v>279.90222746747003</v>
      </c>
      <c r="S5" s="225">
        <v>322.50073860003528</v>
      </c>
      <c r="T5" s="225">
        <v>359.28771014610948</v>
      </c>
      <c r="U5" s="225">
        <v>335.95710204006292</v>
      </c>
      <c r="V5" s="225">
        <v>300.8381078532978</v>
      </c>
      <c r="W5" s="225">
        <v>348.41917791014299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3.3203091833657128</v>
      </c>
      <c r="C10" s="262">
        <v>2.7415248203326099</v>
      </c>
      <c r="D10" s="262">
        <v>1.8929523903127801</v>
      </c>
      <c r="E10" s="262">
        <v>3.5708415767605781</v>
      </c>
      <c r="F10" s="262">
        <v>2.431195647331589</v>
      </c>
      <c r="G10" s="262">
        <v>1.837210991506385</v>
      </c>
      <c r="H10" s="262">
        <v>1.9865439477361579</v>
      </c>
      <c r="I10" s="262">
        <v>1.4562534293057781</v>
      </c>
      <c r="J10" s="262">
        <v>1.298629025300269</v>
      </c>
      <c r="K10" s="262">
        <v>1.8154627244871711</v>
      </c>
      <c r="L10" s="262">
        <v>1.643235030279719</v>
      </c>
      <c r="M10" s="262">
        <v>1.4389656427265349</v>
      </c>
      <c r="N10" s="262">
        <v>1.38667830426383</v>
      </c>
      <c r="O10" s="262">
        <v>1.5152970534931369</v>
      </c>
      <c r="P10" s="262">
        <v>1.5835490854081311</v>
      </c>
      <c r="Q10" s="262">
        <v>2.6305086733026779</v>
      </c>
      <c r="R10" s="262">
        <v>2.6164459887152072</v>
      </c>
      <c r="S10" s="262">
        <v>3.3877400204392738</v>
      </c>
      <c r="T10" s="262">
        <v>4.8991643115263912</v>
      </c>
      <c r="U10" s="262">
        <v>5.9896089093899914</v>
      </c>
      <c r="V10" s="262">
        <v>5.5810616204005514</v>
      </c>
      <c r="W10" s="262">
        <v>6.8500966975826572</v>
      </c>
      <c r="DA10" s="68" t="s">
        <v>2032</v>
      </c>
    </row>
    <row r="11" spans="1:105" ht="12" customHeight="1" x14ac:dyDescent="0.25">
      <c r="A11" s="37" t="s">
        <v>160</v>
      </c>
      <c r="B11" s="228">
        <v>1.764554596077595</v>
      </c>
      <c r="C11" s="228">
        <v>0.54047743009632909</v>
      </c>
      <c r="D11" s="228">
        <v>0.49392707706710248</v>
      </c>
      <c r="E11" s="228">
        <v>1.3007003429951201</v>
      </c>
      <c r="F11" s="228">
        <v>1.0744781580698499</v>
      </c>
      <c r="G11" s="228">
        <v>0.65030593064262054</v>
      </c>
      <c r="H11" s="228">
        <v>0.79232154071101735</v>
      </c>
      <c r="I11" s="228">
        <v>0.59992550745072826</v>
      </c>
      <c r="J11" s="228">
        <v>0.49649852144089213</v>
      </c>
      <c r="K11" s="228">
        <v>0.95906991923337315</v>
      </c>
      <c r="L11" s="228">
        <v>0.91099378625595684</v>
      </c>
      <c r="M11" s="228">
        <v>0.78728658513086991</v>
      </c>
      <c r="N11" s="228">
        <v>0.60500111419159852</v>
      </c>
      <c r="O11" s="228">
        <v>0.82449127892162011</v>
      </c>
      <c r="P11" s="228">
        <v>0.8080682747965956</v>
      </c>
      <c r="Q11" s="228">
        <v>1.333605937190159</v>
      </c>
      <c r="R11" s="228">
        <v>2.0097377143994568</v>
      </c>
      <c r="S11" s="228">
        <v>1.63007318180641</v>
      </c>
      <c r="T11" s="228">
        <v>1.8882105331929979</v>
      </c>
      <c r="U11" s="228">
        <v>2.6439164112813498</v>
      </c>
      <c r="V11" s="228">
        <v>2.4669736949978498</v>
      </c>
      <c r="W11" s="228">
        <v>3.769179350414837</v>
      </c>
      <c r="DA11" s="69" t="s">
        <v>2033</v>
      </c>
    </row>
    <row r="12" spans="1:105" ht="12" customHeight="1" x14ac:dyDescent="0.25">
      <c r="A12" s="37" t="s">
        <v>162</v>
      </c>
      <c r="B12" s="228">
        <v>1.5557545872881171</v>
      </c>
      <c r="C12" s="228">
        <v>2.201047390236281</v>
      </c>
      <c r="D12" s="228">
        <v>1.399025313245678</v>
      </c>
      <c r="E12" s="228">
        <v>2.2701412337654578</v>
      </c>
      <c r="F12" s="228">
        <v>1.3567174892617391</v>
      </c>
      <c r="G12" s="228">
        <v>1.1869050608637639</v>
      </c>
      <c r="H12" s="228">
        <v>1.1942224070251399</v>
      </c>
      <c r="I12" s="228">
        <v>0.85632792185505013</v>
      </c>
      <c r="J12" s="228">
        <v>0.80213050385937723</v>
      </c>
      <c r="K12" s="228">
        <v>0.85639280525379835</v>
      </c>
      <c r="L12" s="228">
        <v>0.73224124402376201</v>
      </c>
      <c r="M12" s="228">
        <v>0.6516790575956648</v>
      </c>
      <c r="N12" s="228">
        <v>0.78167719007223202</v>
      </c>
      <c r="O12" s="228">
        <v>0.69080577457151726</v>
      </c>
      <c r="P12" s="228">
        <v>0.77548081061153584</v>
      </c>
      <c r="Q12" s="228">
        <v>1.2969027361125189</v>
      </c>
      <c r="R12" s="228">
        <v>0.6067082743157497</v>
      </c>
      <c r="S12" s="228">
        <v>1.7576668386328651</v>
      </c>
      <c r="T12" s="228">
        <v>3.0109537783333931</v>
      </c>
      <c r="U12" s="228">
        <v>3.345692498108642</v>
      </c>
      <c r="V12" s="228">
        <v>3.1140879254026999</v>
      </c>
      <c r="W12" s="228">
        <v>3.0809173471678211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883.49281045111388</v>
      </c>
      <c r="C17" s="296">
        <f t="shared" si="0"/>
        <v>845.35327699092659</v>
      </c>
      <c r="D17" s="296">
        <f t="shared" si="0"/>
        <v>848.65303358078677</v>
      </c>
      <c r="E17" s="296">
        <f t="shared" si="0"/>
        <v>971.16127470605716</v>
      </c>
      <c r="F17" s="296">
        <f t="shared" si="0"/>
        <v>939.05560437280258</v>
      </c>
      <c r="G17" s="296">
        <f t="shared" si="0"/>
        <v>865.6243410334132</v>
      </c>
      <c r="H17" s="296">
        <f t="shared" si="0"/>
        <v>836.88469704430611</v>
      </c>
      <c r="I17" s="296">
        <f t="shared" si="0"/>
        <v>728.68107805942873</v>
      </c>
      <c r="J17" s="296">
        <f t="shared" si="0"/>
        <v>703.56436777663055</v>
      </c>
      <c r="K17" s="296">
        <f t="shared" si="0"/>
        <v>570.931012944945</v>
      </c>
      <c r="L17" s="296">
        <f t="shared" si="0"/>
        <v>588.07325581359328</v>
      </c>
      <c r="M17" s="296">
        <f t="shared" si="0"/>
        <v>497.1572583862071</v>
      </c>
      <c r="N17" s="296">
        <f t="shared" si="0"/>
        <v>458.10432656374422</v>
      </c>
      <c r="O17" s="296">
        <f t="shared" si="0"/>
        <v>371.2886718989958</v>
      </c>
      <c r="P17" s="296">
        <f t="shared" si="0"/>
        <v>297.99198662660802</v>
      </c>
      <c r="Q17" s="296">
        <f t="shared" si="0"/>
        <v>285.447031216158</v>
      </c>
      <c r="R17" s="296">
        <f t="shared" si="0"/>
        <v>277.28578147875481</v>
      </c>
      <c r="S17" s="296">
        <f t="shared" si="0"/>
        <v>319.11299857959608</v>
      </c>
      <c r="T17" s="296">
        <f t="shared" si="0"/>
        <v>354.38854583458323</v>
      </c>
      <c r="U17" s="296">
        <f t="shared" si="0"/>
        <v>329.96749313067289</v>
      </c>
      <c r="V17" s="296">
        <f t="shared" si="0"/>
        <v>295.25704623289732</v>
      </c>
      <c r="W17" s="296">
        <f t="shared" si="0"/>
        <v>341.56908121256038</v>
      </c>
      <c r="DA17" s="70"/>
    </row>
    <row r="18" spans="1:105" ht="12" customHeight="1" x14ac:dyDescent="0.25">
      <c r="A18" s="60" t="s">
        <v>1858</v>
      </c>
      <c r="B18" s="331">
        <v>883.49281045111388</v>
      </c>
      <c r="C18" s="331">
        <v>845.35327699092659</v>
      </c>
      <c r="D18" s="331">
        <v>848.65303358078677</v>
      </c>
      <c r="E18" s="331">
        <v>971.16127470605716</v>
      </c>
      <c r="F18" s="331">
        <v>939.05560437280258</v>
      </c>
      <c r="G18" s="331">
        <v>865.6243410334132</v>
      </c>
      <c r="H18" s="331">
        <v>836.88469704430611</v>
      </c>
      <c r="I18" s="331">
        <v>728.68107805942873</v>
      </c>
      <c r="J18" s="331">
        <v>703.56436777663055</v>
      </c>
      <c r="K18" s="331">
        <v>570.931012944945</v>
      </c>
      <c r="L18" s="331">
        <v>588.07325581359328</v>
      </c>
      <c r="M18" s="331">
        <v>497.1572583862071</v>
      </c>
      <c r="N18" s="331">
        <v>458.10432656374422</v>
      </c>
      <c r="O18" s="331">
        <v>371.2886718989958</v>
      </c>
      <c r="P18" s="331">
        <v>297.99198662660802</v>
      </c>
      <c r="Q18" s="331">
        <v>285.447031216158</v>
      </c>
      <c r="R18" s="331">
        <v>277.28578147875481</v>
      </c>
      <c r="S18" s="331">
        <v>319.11299857959608</v>
      </c>
      <c r="T18" s="331">
        <v>354.38854583458323</v>
      </c>
      <c r="U18" s="331">
        <v>329.96749313067289</v>
      </c>
      <c r="V18" s="331">
        <v>295.25704623289732</v>
      </c>
      <c r="W18" s="331">
        <v>341.56908121256038</v>
      </c>
      <c r="DA18" s="72" t="s">
        <v>2039</v>
      </c>
    </row>
    <row r="19" spans="1:105" ht="12" customHeight="1" x14ac:dyDescent="0.25">
      <c r="A19" s="64" t="s">
        <v>30</v>
      </c>
      <c r="B19" s="231">
        <v>40.235827416138612</v>
      </c>
      <c r="C19" s="231">
        <v>19.076299189589701</v>
      </c>
      <c r="D19" s="231">
        <v>19.23289042763799</v>
      </c>
      <c r="E19" s="231">
        <v>14.204609016045451</v>
      </c>
      <c r="F19" s="231">
        <v>31.86006396683706</v>
      </c>
      <c r="G19" s="231">
        <v>53.088944337745602</v>
      </c>
      <c r="H19" s="231">
        <v>52.323192650704158</v>
      </c>
      <c r="I19" s="231">
        <v>54.242682810367441</v>
      </c>
      <c r="J19" s="231">
        <v>28.733139119152991</v>
      </c>
      <c r="K19" s="231">
        <v>24.603875669033421</v>
      </c>
      <c r="L19" s="231">
        <v>17.210479071677319</v>
      </c>
      <c r="M19" s="231">
        <v>8.5388837310575578</v>
      </c>
      <c r="N19" s="231">
        <v>16.979757651562739</v>
      </c>
      <c r="O19" s="231">
        <v>21.610911888624489</v>
      </c>
      <c r="P19" s="231">
        <v>27.788029889140891</v>
      </c>
      <c r="Q19" s="231">
        <v>19.543407335213331</v>
      </c>
      <c r="R19" s="231">
        <v>17.04214760301079</v>
      </c>
      <c r="S19" s="231">
        <v>8.2668212692917109</v>
      </c>
      <c r="T19" s="231">
        <v>14.07841990772973</v>
      </c>
      <c r="U19" s="231">
        <v>13.391576642761089</v>
      </c>
      <c r="V19" s="231">
        <v>7.9445881388097783</v>
      </c>
      <c r="W19" s="231">
        <v>5.3280584512697544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63.582429566684922</v>
      </c>
      <c r="C21" s="231">
        <v>59.260867583763343</v>
      </c>
      <c r="D21" s="231">
        <v>76.599027951863164</v>
      </c>
      <c r="E21" s="231">
        <v>84.859813766260075</v>
      </c>
      <c r="F21" s="231">
        <v>86.792602181969201</v>
      </c>
      <c r="G21" s="231">
        <v>79.840580135981838</v>
      </c>
      <c r="H21" s="231">
        <v>80.709553767186449</v>
      </c>
      <c r="I21" s="231">
        <v>87.48938110656411</v>
      </c>
      <c r="J21" s="231">
        <v>86.590670483382866</v>
      </c>
      <c r="K21" s="231">
        <v>80.394468483574471</v>
      </c>
      <c r="L21" s="231">
        <v>84.896021261422945</v>
      </c>
      <c r="M21" s="231">
        <v>82.833384112509009</v>
      </c>
      <c r="N21" s="231">
        <v>78.506148347980883</v>
      </c>
      <c r="O21" s="231">
        <v>79.399547891399962</v>
      </c>
      <c r="P21" s="231">
        <v>83.81596317213986</v>
      </c>
      <c r="Q21" s="231">
        <v>85.075244985978316</v>
      </c>
      <c r="R21" s="231">
        <v>72.759872345603824</v>
      </c>
      <c r="S21" s="231">
        <v>68.298749003742003</v>
      </c>
      <c r="T21" s="231">
        <v>72.377589857669008</v>
      </c>
      <c r="U21" s="231">
        <v>81.71536972290366</v>
      </c>
      <c r="V21" s="231">
        <v>75.494461439657357</v>
      </c>
      <c r="W21" s="231">
        <v>74.060828287983867</v>
      </c>
      <c r="DA21" s="73" t="s">
        <v>2042</v>
      </c>
    </row>
    <row r="22" spans="1:105" ht="12" customHeight="1" x14ac:dyDescent="0.25">
      <c r="A22" s="64" t="s">
        <v>160</v>
      </c>
      <c r="B22" s="231">
        <v>39.56690441322035</v>
      </c>
      <c r="C22" s="231">
        <v>14.04533858365601</v>
      </c>
      <c r="D22" s="231">
        <v>12.57922242735931</v>
      </c>
      <c r="E22" s="231">
        <v>33.269539608993867</v>
      </c>
      <c r="F22" s="231">
        <v>29.799371220644929</v>
      </c>
      <c r="G22" s="231">
        <v>17.25260206810076</v>
      </c>
      <c r="H22" s="231">
        <v>19.158811326979158</v>
      </c>
      <c r="I22" s="231">
        <v>14.160470609395359</v>
      </c>
      <c r="J22" s="231">
        <v>12.74223282957445</v>
      </c>
      <c r="K22" s="231">
        <v>18.71687501887634</v>
      </c>
      <c r="L22" s="231">
        <v>17.24387320565404</v>
      </c>
      <c r="M22" s="231">
        <v>16.094140618875851</v>
      </c>
      <c r="N22" s="231">
        <v>12.957429321550441</v>
      </c>
      <c r="O22" s="231">
        <v>15.31610641373214</v>
      </c>
      <c r="P22" s="231">
        <v>14.82010378610955</v>
      </c>
      <c r="Q22" s="231">
        <v>20.430504162162809</v>
      </c>
      <c r="R22" s="231">
        <v>30.455438173678822</v>
      </c>
      <c r="S22" s="231">
        <v>27.07413412128906</v>
      </c>
      <c r="T22" s="231">
        <v>30.734954799142141</v>
      </c>
      <c r="U22" s="231">
        <v>39.326204839749657</v>
      </c>
      <c r="V22" s="231">
        <v>28.954563084406018</v>
      </c>
      <c r="W22" s="231">
        <v>39.901429229007483</v>
      </c>
      <c r="DA22" s="73" t="s">
        <v>2043</v>
      </c>
    </row>
    <row r="23" spans="1:105" ht="12" customHeight="1" x14ac:dyDescent="0.25">
      <c r="A23" s="64" t="s">
        <v>70</v>
      </c>
      <c r="B23" s="231">
        <v>705.13965063573335</v>
      </c>
      <c r="C23" s="231">
        <v>695.69097384954955</v>
      </c>
      <c r="D23" s="231">
        <v>704.61183438287253</v>
      </c>
      <c r="E23" s="231">
        <v>780.7612449830192</v>
      </c>
      <c r="F23" s="231">
        <v>752.97662428663989</v>
      </c>
      <c r="G23" s="231">
        <v>683.81968019144801</v>
      </c>
      <c r="H23" s="231">
        <v>655.77257394004084</v>
      </c>
      <c r="I23" s="231">
        <v>552.52468804451291</v>
      </c>
      <c r="J23" s="231">
        <v>554.86806101493062</v>
      </c>
      <c r="K23" s="231">
        <v>430.43370912224401</v>
      </c>
      <c r="L23" s="231">
        <v>454.80965335365539</v>
      </c>
      <c r="M23" s="231">
        <v>376.36080036875393</v>
      </c>
      <c r="N23" s="231">
        <v>332.91168547076069</v>
      </c>
      <c r="O23" s="231">
        <v>242.12622760079921</v>
      </c>
      <c r="P23" s="231">
        <v>157.34205612600491</v>
      </c>
      <c r="Q23" s="231">
        <v>140.52965428689461</v>
      </c>
      <c r="R23" s="231">
        <v>147.81750870969799</v>
      </c>
      <c r="S23" s="231">
        <v>186.2449923105811</v>
      </c>
      <c r="T23" s="231">
        <v>188.16246316684371</v>
      </c>
      <c r="U23" s="231">
        <v>145.7542215299855</v>
      </c>
      <c r="V23" s="231">
        <v>146.30336228870411</v>
      </c>
      <c r="W23" s="231">
        <v>161.61051405634001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0.13396908366688851</v>
      </c>
      <c r="H24" s="231">
        <v>4.3549396768121758E-2</v>
      </c>
      <c r="I24" s="231">
        <v>5.1335402619808429E-2</v>
      </c>
      <c r="J24" s="231">
        <v>4.4233961930541549E-2</v>
      </c>
      <c r="K24" s="231">
        <v>6.9020481909011236E-2</v>
      </c>
      <c r="L24" s="231">
        <v>5.289819402260857E-2</v>
      </c>
      <c r="M24" s="231">
        <v>8.0717779124670937E-3</v>
      </c>
      <c r="N24" s="231">
        <v>7.969756065997799E-3</v>
      </c>
      <c r="O24" s="231">
        <v>3.1714099598028349E-3</v>
      </c>
      <c r="P24" s="231">
        <v>3.3892684333126561E-3</v>
      </c>
      <c r="Q24" s="231">
        <v>0</v>
      </c>
      <c r="R24" s="231">
        <v>1.679584247167892E-2</v>
      </c>
      <c r="S24" s="231">
        <v>3.4945244560334758E-2</v>
      </c>
      <c r="T24" s="231">
        <v>2.4943309345635239E-2</v>
      </c>
      <c r="U24" s="231">
        <v>1.5540868468559999E-2</v>
      </c>
      <c r="V24" s="231">
        <v>1.0409049701445129E-2</v>
      </c>
      <c r="W24" s="231">
        <v>5.2784054967896068E-3</v>
      </c>
      <c r="DA24" s="73" t="s">
        <v>2045</v>
      </c>
    </row>
    <row r="25" spans="1:105" ht="12" customHeight="1" x14ac:dyDescent="0.25">
      <c r="A25" s="64" t="s">
        <v>162</v>
      </c>
      <c r="B25" s="231">
        <v>34.884946706942877</v>
      </c>
      <c r="C25" s="231">
        <v>57.198421456805541</v>
      </c>
      <c r="D25" s="231">
        <v>35.630058391053844</v>
      </c>
      <c r="E25" s="231">
        <v>58.066067331738587</v>
      </c>
      <c r="F25" s="231">
        <v>37.626942716711461</v>
      </c>
      <c r="G25" s="231">
        <v>31.488565216470111</v>
      </c>
      <c r="H25" s="231">
        <v>28.8770159626274</v>
      </c>
      <c r="I25" s="231">
        <v>20.212520085969089</v>
      </c>
      <c r="J25" s="231">
        <v>20.586030367659109</v>
      </c>
      <c r="K25" s="231">
        <v>16.713064169307831</v>
      </c>
      <c r="L25" s="231">
        <v>13.860330727160949</v>
      </c>
      <c r="M25" s="231">
        <v>13.321977777098381</v>
      </c>
      <c r="N25" s="231">
        <v>16.7413360158234</v>
      </c>
      <c r="O25" s="231">
        <v>12.832706694480191</v>
      </c>
      <c r="P25" s="231">
        <v>14.22244438477953</v>
      </c>
      <c r="Q25" s="231">
        <v>19.86822044590901</v>
      </c>
      <c r="R25" s="231">
        <v>9.1940188042916251</v>
      </c>
      <c r="S25" s="231">
        <v>29.193356630131859</v>
      </c>
      <c r="T25" s="231">
        <v>49.010174793852919</v>
      </c>
      <c r="U25" s="231">
        <v>49.764579526804482</v>
      </c>
      <c r="V25" s="231">
        <v>36.549662231618598</v>
      </c>
      <c r="W25" s="231">
        <v>32.615323936471292</v>
      </c>
      <c r="DA25" s="73" t="s">
        <v>2046</v>
      </c>
    </row>
    <row r="26" spans="1:105" ht="12" customHeight="1" x14ac:dyDescent="0.25">
      <c r="A26" s="64" t="s">
        <v>36</v>
      </c>
      <c r="B26" s="231">
        <v>8.3051712393813065E-2</v>
      </c>
      <c r="C26" s="231">
        <v>8.1376327562426951E-2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28.047648845991251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819.21165931544601</v>
      </c>
      <c r="C32" s="225">
        <v>817.11809885914784</v>
      </c>
      <c r="D32" s="225">
        <v>806.07882033289854</v>
      </c>
      <c r="E32" s="225">
        <v>910.02665566004964</v>
      </c>
      <c r="F32" s="225">
        <v>903.39239475846205</v>
      </c>
      <c r="G32" s="225">
        <v>821.8425862730852</v>
      </c>
      <c r="H32" s="225">
        <v>818.6097176321789</v>
      </c>
      <c r="I32" s="225">
        <v>667.58935759155088</v>
      </c>
      <c r="J32" s="225">
        <v>666.37321663787998</v>
      </c>
      <c r="K32" s="225">
        <v>522.01993960659752</v>
      </c>
      <c r="L32" s="225">
        <v>539.11282110312231</v>
      </c>
      <c r="M32" s="225">
        <v>456.54218889323857</v>
      </c>
      <c r="N32" s="225">
        <v>431.98579657408658</v>
      </c>
      <c r="O32" s="225">
        <v>360.02038637161019</v>
      </c>
      <c r="P32" s="225">
        <v>251.39664845532059</v>
      </c>
      <c r="Q32" s="225">
        <v>240.71740535524751</v>
      </c>
      <c r="R32" s="225">
        <v>230.97112578433911</v>
      </c>
      <c r="S32" s="225">
        <v>270.84474948693838</v>
      </c>
      <c r="T32" s="225">
        <v>300.95827723198499</v>
      </c>
      <c r="U32" s="225">
        <v>261.58417133729</v>
      </c>
      <c r="V32" s="225">
        <v>231.71435653379521</v>
      </c>
      <c r="W32" s="225">
        <v>259.68301079967671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2.3483091030358239</v>
      </c>
      <c r="C37" s="262">
        <v>2.0220554928348888</v>
      </c>
      <c r="D37" s="262">
        <v>1.373020426162523</v>
      </c>
      <c r="E37" s="262">
        <v>2.5523715595419851</v>
      </c>
      <c r="F37" s="262">
        <v>1.7855669389447979</v>
      </c>
      <c r="G37" s="262">
        <v>1.3321221280319331</v>
      </c>
      <c r="H37" s="262">
        <v>1.4837199029880479</v>
      </c>
      <c r="I37" s="262">
        <v>1.019003807170155</v>
      </c>
      <c r="J37" s="262">
        <v>0.93954240703955882</v>
      </c>
      <c r="K37" s="262">
        <v>1.266677465721934</v>
      </c>
      <c r="L37" s="262">
        <v>1.149875872862276</v>
      </c>
      <c r="M37" s="262">
        <v>1.0085731787930521</v>
      </c>
      <c r="N37" s="262">
        <v>0.99794521293251948</v>
      </c>
      <c r="O37" s="262">
        <v>1.1204431167211391</v>
      </c>
      <c r="P37" s="262">
        <v>1.017782445363842</v>
      </c>
      <c r="Q37" s="262">
        <v>1.6850055003529569</v>
      </c>
      <c r="R37" s="262">
        <v>1.6551934024197721</v>
      </c>
      <c r="S37" s="262">
        <v>2.1817440089264091</v>
      </c>
      <c r="T37" s="262">
        <v>3.1492743411686361</v>
      </c>
      <c r="U37" s="262">
        <v>3.5824509612311748</v>
      </c>
      <c r="V37" s="262">
        <v>3.302670220245465</v>
      </c>
      <c r="W37" s="262">
        <v>3.9235589901326091</v>
      </c>
      <c r="DA37" s="68" t="s">
        <v>2057</v>
      </c>
    </row>
    <row r="38" spans="1:105" ht="12" customHeight="1" x14ac:dyDescent="0.25">
      <c r="A38" s="37" t="s">
        <v>160</v>
      </c>
      <c r="B38" s="228">
        <v>1.2479920971011309</v>
      </c>
      <c r="C38" s="228">
        <v>0.39863777565470898</v>
      </c>
      <c r="D38" s="228">
        <v>0.35826150161960768</v>
      </c>
      <c r="E38" s="228">
        <v>0.92971656445173168</v>
      </c>
      <c r="F38" s="228">
        <v>0.7891395650422357</v>
      </c>
      <c r="G38" s="228">
        <v>0.47152282683065111</v>
      </c>
      <c r="H38" s="228">
        <v>0.59177308453647448</v>
      </c>
      <c r="I38" s="228">
        <v>0.4197939478173171</v>
      </c>
      <c r="J38" s="228">
        <v>0.35921068052386851</v>
      </c>
      <c r="K38" s="228">
        <v>0.66915846762308639</v>
      </c>
      <c r="L38" s="228">
        <v>0.63748018745977142</v>
      </c>
      <c r="M38" s="228">
        <v>0.55181034919085226</v>
      </c>
      <c r="N38" s="228">
        <v>0.43539872504666721</v>
      </c>
      <c r="O38" s="228">
        <v>0.60964652187157553</v>
      </c>
      <c r="P38" s="228">
        <v>0.51936356903736369</v>
      </c>
      <c r="Q38" s="228">
        <v>0.854258099308009</v>
      </c>
      <c r="R38" s="228">
        <v>1.2713828681407779</v>
      </c>
      <c r="S38" s="228">
        <v>1.0497861043234951</v>
      </c>
      <c r="T38" s="228">
        <v>1.213777004563531</v>
      </c>
      <c r="U38" s="228">
        <v>1.581355482853118</v>
      </c>
      <c r="V38" s="228">
        <v>1.4598657228252521</v>
      </c>
      <c r="W38" s="228">
        <v>2.1588888710083598</v>
      </c>
      <c r="DA38" s="69" t="s">
        <v>2058</v>
      </c>
    </row>
    <row r="39" spans="1:105" ht="12" customHeight="1" x14ac:dyDescent="0.25">
      <c r="A39" s="37" t="s">
        <v>162</v>
      </c>
      <c r="B39" s="228">
        <v>1.1003170059346929</v>
      </c>
      <c r="C39" s="228">
        <v>1.62341771718018</v>
      </c>
      <c r="D39" s="228">
        <v>1.0147589245429149</v>
      </c>
      <c r="E39" s="228">
        <v>1.6226549950902529</v>
      </c>
      <c r="F39" s="228">
        <v>0.9964273739025622</v>
      </c>
      <c r="G39" s="228">
        <v>0.8605993012012817</v>
      </c>
      <c r="H39" s="228">
        <v>0.8919468184515732</v>
      </c>
      <c r="I39" s="228">
        <v>0.59920985935283744</v>
      </c>
      <c r="J39" s="228">
        <v>0.58033172651569032</v>
      </c>
      <c r="K39" s="228">
        <v>0.59751899809884768</v>
      </c>
      <c r="L39" s="228">
        <v>0.51239568540250502</v>
      </c>
      <c r="M39" s="228">
        <v>0.45676282960219983</v>
      </c>
      <c r="N39" s="228">
        <v>0.56254648788585226</v>
      </c>
      <c r="O39" s="228">
        <v>0.5107965948495633</v>
      </c>
      <c r="P39" s="228">
        <v>0.49841887632647841</v>
      </c>
      <c r="Q39" s="228">
        <v>0.83074740104494804</v>
      </c>
      <c r="R39" s="228">
        <v>0.38381053427899398</v>
      </c>
      <c r="S39" s="228">
        <v>1.131957904602914</v>
      </c>
      <c r="T39" s="228">
        <v>1.935497336605104</v>
      </c>
      <c r="U39" s="228">
        <v>2.001095478378057</v>
      </c>
      <c r="V39" s="228">
        <v>1.842804497420214</v>
      </c>
      <c r="W39" s="228">
        <v>1.7646701191242491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23.677198556881461</v>
      </c>
      <c r="C43" s="263">
        <f t="shared" si="1"/>
        <v>23.625972271487338</v>
      </c>
      <c r="D43" s="263">
        <f t="shared" si="1"/>
        <v>23.324805794398149</v>
      </c>
      <c r="E43" s="263">
        <f t="shared" si="1"/>
        <v>26.303602437695869</v>
      </c>
      <c r="F43" s="263">
        <f t="shared" si="1"/>
        <v>26.13353124114542</v>
      </c>
      <c r="G43" s="263">
        <f t="shared" si="1"/>
        <v>23.782912004204459</v>
      </c>
      <c r="H43" s="263">
        <f t="shared" si="1"/>
        <v>23.684811528382351</v>
      </c>
      <c r="I43" s="263">
        <f t="shared" si="1"/>
        <v>19.320879819837131</v>
      </c>
      <c r="J43" s="263">
        <f t="shared" si="1"/>
        <v>19.28793258640118</v>
      </c>
      <c r="K43" s="263">
        <f t="shared" si="1"/>
        <v>15.09429745335872</v>
      </c>
      <c r="L43" s="263">
        <f t="shared" si="1"/>
        <v>15.59312884725392</v>
      </c>
      <c r="M43" s="263">
        <f t="shared" si="1"/>
        <v>13.2038729192593</v>
      </c>
      <c r="N43" s="263">
        <f t="shared" si="1"/>
        <v>12.492401488729101</v>
      </c>
      <c r="O43" s="263">
        <f t="shared" si="1"/>
        <v>10.402896905938819</v>
      </c>
      <c r="P43" s="263">
        <f t="shared" si="1"/>
        <v>7.2573584350712128</v>
      </c>
      <c r="Q43" s="263">
        <f t="shared" si="1"/>
        <v>6.9284753581128893</v>
      </c>
      <c r="R43" s="263">
        <f t="shared" si="1"/>
        <v>6.6468386197657789</v>
      </c>
      <c r="S43" s="263">
        <f t="shared" si="1"/>
        <v>7.7873334921162911</v>
      </c>
      <c r="T43" s="263">
        <f t="shared" si="1"/>
        <v>8.6321450113280136</v>
      </c>
      <c r="U43" s="263">
        <f t="shared" si="1"/>
        <v>7.4783107355379368</v>
      </c>
      <c r="V43" s="263">
        <f t="shared" si="1"/>
        <v>6.6206285887985423</v>
      </c>
      <c r="W43" s="263">
        <f t="shared" si="1"/>
        <v>7.4133174437548996</v>
      </c>
      <c r="DA43" s="70"/>
    </row>
    <row r="44" spans="1:105" ht="12" customHeight="1" x14ac:dyDescent="0.25">
      <c r="A44" s="60" t="s">
        <v>1886</v>
      </c>
      <c r="B44" s="264">
        <v>23.677198556881461</v>
      </c>
      <c r="C44" s="264">
        <v>23.625972271487338</v>
      </c>
      <c r="D44" s="264">
        <v>23.324805794398149</v>
      </c>
      <c r="E44" s="264">
        <v>26.303602437695869</v>
      </c>
      <c r="F44" s="264">
        <v>26.13353124114542</v>
      </c>
      <c r="G44" s="264">
        <v>23.782912004204459</v>
      </c>
      <c r="H44" s="264">
        <v>23.684811528382351</v>
      </c>
      <c r="I44" s="264">
        <v>19.320879819837131</v>
      </c>
      <c r="J44" s="264">
        <v>19.28793258640118</v>
      </c>
      <c r="K44" s="264">
        <v>15.09429745335872</v>
      </c>
      <c r="L44" s="264">
        <v>15.59312884725392</v>
      </c>
      <c r="M44" s="264">
        <v>13.2038729192593</v>
      </c>
      <c r="N44" s="264">
        <v>12.492401488729101</v>
      </c>
      <c r="O44" s="264">
        <v>10.402896905938819</v>
      </c>
      <c r="P44" s="264">
        <v>7.2573584350712128</v>
      </c>
      <c r="Q44" s="264">
        <v>6.9284753581128893</v>
      </c>
      <c r="R44" s="264">
        <v>6.6468386197657789</v>
      </c>
      <c r="S44" s="264">
        <v>7.7873334921162911</v>
      </c>
      <c r="T44" s="264">
        <v>8.6321450113280136</v>
      </c>
      <c r="U44" s="264">
        <v>7.4783107355379368</v>
      </c>
      <c r="V44" s="264">
        <v>6.6206285887985423</v>
      </c>
      <c r="W44" s="264">
        <v>7.4133174437548996</v>
      </c>
      <c r="DA44" s="72" t="s">
        <v>2063</v>
      </c>
    </row>
    <row r="45" spans="1:105" ht="12" customHeight="1" x14ac:dyDescent="0.25">
      <c r="A45" s="64" t="s">
        <v>30</v>
      </c>
      <c r="B45" s="231">
        <v>1.07830155895201</v>
      </c>
      <c r="C45" s="231">
        <v>0.53314528725802779</v>
      </c>
      <c r="D45" s="231">
        <v>0.52860641079284021</v>
      </c>
      <c r="E45" s="231">
        <v>0.38472743721588132</v>
      </c>
      <c r="F45" s="231">
        <v>0.88665247632309696</v>
      </c>
      <c r="G45" s="231">
        <v>1.458611584412429</v>
      </c>
      <c r="H45" s="231">
        <v>1.480807285486258</v>
      </c>
      <c r="I45" s="231">
        <v>1.438237367814815</v>
      </c>
      <c r="J45" s="231">
        <v>0.78770738785034533</v>
      </c>
      <c r="K45" s="231">
        <v>0.65047827046252549</v>
      </c>
      <c r="L45" s="231">
        <v>0.45634657763232411</v>
      </c>
      <c r="M45" s="231">
        <v>0.22678203678086459</v>
      </c>
      <c r="N45" s="231">
        <v>0.46303415502696871</v>
      </c>
      <c r="O45" s="231">
        <v>0.60550214815561709</v>
      </c>
      <c r="P45" s="231">
        <v>0.6767554235029235</v>
      </c>
      <c r="Q45" s="231">
        <v>0.47436477289213957</v>
      </c>
      <c r="R45" s="231">
        <v>0.40851862020238511</v>
      </c>
      <c r="S45" s="231">
        <v>0.2017357313247686</v>
      </c>
      <c r="T45" s="231">
        <v>0.34292011861640398</v>
      </c>
      <c r="U45" s="231">
        <v>0.30350374948504272</v>
      </c>
      <c r="V45" s="231">
        <v>0.17814364815038031</v>
      </c>
      <c r="W45" s="231">
        <v>0.11563865358634021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1.703979694877924</v>
      </c>
      <c r="C47" s="231">
        <v>1.656225453223509</v>
      </c>
      <c r="D47" s="231">
        <v>2.105286118495687</v>
      </c>
      <c r="E47" s="231">
        <v>2.298401781846394</v>
      </c>
      <c r="F47" s="231">
        <v>2.4154024213909389</v>
      </c>
      <c r="G47" s="231">
        <v>2.1936091693907152</v>
      </c>
      <c r="H47" s="231">
        <v>2.284174362689356</v>
      </c>
      <c r="I47" s="231">
        <v>2.3197690577797512</v>
      </c>
      <c r="J47" s="231">
        <v>2.373848209756142</v>
      </c>
      <c r="K47" s="231">
        <v>2.1254722433737601</v>
      </c>
      <c r="L47" s="231">
        <v>2.251070908363483</v>
      </c>
      <c r="M47" s="231">
        <v>2.199950737607705</v>
      </c>
      <c r="N47" s="231">
        <v>2.1408449290431188</v>
      </c>
      <c r="O47" s="231">
        <v>2.224644524886243</v>
      </c>
      <c r="P47" s="231">
        <v>2.041271291241606</v>
      </c>
      <c r="Q47" s="231">
        <v>2.0649776456228279</v>
      </c>
      <c r="R47" s="231">
        <v>1.744132450271497</v>
      </c>
      <c r="S47" s="231">
        <v>1.6666984358326651</v>
      </c>
      <c r="T47" s="231">
        <v>1.7629628794872121</v>
      </c>
      <c r="U47" s="231">
        <v>1.851979177885982</v>
      </c>
      <c r="V47" s="231">
        <v>1.692832723487617</v>
      </c>
      <c r="W47" s="231">
        <v>1.6073949910723291</v>
      </c>
      <c r="DA47" s="73" t="s">
        <v>2066</v>
      </c>
    </row>
    <row r="48" spans="1:105" ht="12" customHeight="1" x14ac:dyDescent="0.25">
      <c r="A48" s="64" t="s">
        <v>160</v>
      </c>
      <c r="B48" s="231">
        <v>1.0603747319625809</v>
      </c>
      <c r="C48" s="231">
        <v>0.39253976881983488</v>
      </c>
      <c r="D48" s="231">
        <v>0.34573366093407482</v>
      </c>
      <c r="E48" s="231">
        <v>0.9010951795056088</v>
      </c>
      <c r="F48" s="231">
        <v>0.82930424474847952</v>
      </c>
      <c r="G48" s="231">
        <v>0.47401291458526318</v>
      </c>
      <c r="H48" s="231">
        <v>0.54221667212934455</v>
      </c>
      <c r="I48" s="231">
        <v>0.37546295502152499</v>
      </c>
      <c r="J48" s="231">
        <v>0.34932315943420261</v>
      </c>
      <c r="K48" s="231">
        <v>0.49483750668051679</v>
      </c>
      <c r="L48" s="231">
        <v>0.45723204390492472</v>
      </c>
      <c r="M48" s="231">
        <v>0.4274401789207018</v>
      </c>
      <c r="N48" s="231">
        <v>0.35334617020718129</v>
      </c>
      <c r="O48" s="231">
        <v>0.42913206914588509</v>
      </c>
      <c r="P48" s="231">
        <v>0.36093187081410361</v>
      </c>
      <c r="Q48" s="231">
        <v>0.49589671344024522</v>
      </c>
      <c r="R48" s="231">
        <v>0.73004963166568793</v>
      </c>
      <c r="S48" s="231">
        <v>0.6606917059198838</v>
      </c>
      <c r="T48" s="231">
        <v>0.74863758962075488</v>
      </c>
      <c r="U48" s="231">
        <v>0.89128046235935621</v>
      </c>
      <c r="V48" s="231">
        <v>0.6492559977098038</v>
      </c>
      <c r="W48" s="231">
        <v>0.86600918409846794</v>
      </c>
      <c r="DA48" s="73" t="s">
        <v>2067</v>
      </c>
    </row>
    <row r="49" spans="1:105" ht="12" customHeight="1" x14ac:dyDescent="0.25">
      <c r="A49" s="64" t="s">
        <v>70</v>
      </c>
      <c r="B49" s="231">
        <v>18.897416391999151</v>
      </c>
      <c r="C49" s="231">
        <v>19.443203338844931</v>
      </c>
      <c r="D49" s="231">
        <v>19.365905201646381</v>
      </c>
      <c r="E49" s="231">
        <v>21.146676583670121</v>
      </c>
      <c r="F49" s="231">
        <v>20.95502975863721</v>
      </c>
      <c r="G49" s="231">
        <v>18.787853471542661</v>
      </c>
      <c r="H49" s="231">
        <v>18.55912752868722</v>
      </c>
      <c r="I49" s="231">
        <v>14.650117063051271</v>
      </c>
      <c r="J49" s="231">
        <v>15.211483476663069</v>
      </c>
      <c r="K49" s="231">
        <v>11.37982399297365</v>
      </c>
      <c r="L49" s="231">
        <v>12.05956138220715</v>
      </c>
      <c r="M49" s="231">
        <v>9.9956705771342573</v>
      </c>
      <c r="N49" s="231">
        <v>9.0784264501189984</v>
      </c>
      <c r="O49" s="231">
        <v>6.7839780057717523</v>
      </c>
      <c r="P49" s="231">
        <v>3.831940956346338</v>
      </c>
      <c r="Q49" s="231">
        <v>3.4109874699434508</v>
      </c>
      <c r="R49" s="231">
        <v>3.5433447771084672</v>
      </c>
      <c r="S49" s="231">
        <v>4.5449476292560664</v>
      </c>
      <c r="T49" s="231">
        <v>4.5832340995101051</v>
      </c>
      <c r="U49" s="231">
        <v>3.3033416391293069</v>
      </c>
      <c r="V49" s="231">
        <v>3.280599854819052</v>
      </c>
      <c r="W49" s="231">
        <v>3.5075482789453529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3.6807825024071572E-3</v>
      </c>
      <c r="H50" s="231">
        <v>1.2324986444017859E-3</v>
      </c>
      <c r="I50" s="231">
        <v>1.3611512284107631E-3</v>
      </c>
      <c r="J50" s="231">
        <v>1.212656175925884E-3</v>
      </c>
      <c r="K50" s="231">
        <v>1.8247663214771661E-3</v>
      </c>
      <c r="L50" s="231">
        <v>1.4026285790541581E-3</v>
      </c>
      <c r="M50" s="231">
        <v>2.1437629239218689E-4</v>
      </c>
      <c r="N50" s="231">
        <v>2.1733344736228979E-4</v>
      </c>
      <c r="O50" s="231">
        <v>8.8857682324526896E-5</v>
      </c>
      <c r="P50" s="231">
        <v>8.2542943961922975E-5</v>
      </c>
      <c r="Q50" s="231">
        <v>0</v>
      </c>
      <c r="R50" s="231">
        <v>4.0261442111055867E-4</v>
      </c>
      <c r="S50" s="231">
        <v>8.5277088230867651E-4</v>
      </c>
      <c r="T50" s="231">
        <v>6.075655262132491E-4</v>
      </c>
      <c r="U50" s="231">
        <v>3.5221482699809571E-4</v>
      </c>
      <c r="V50" s="231">
        <v>2.3340493618991641E-4</v>
      </c>
      <c r="W50" s="231">
        <v>1.145610000930119E-4</v>
      </c>
      <c r="DA50" s="73" t="s">
        <v>2069</v>
      </c>
    </row>
    <row r="51" spans="1:105" ht="12" customHeight="1" x14ac:dyDescent="0.25">
      <c r="A51" s="64" t="s">
        <v>162</v>
      </c>
      <c r="B51" s="231">
        <v>0.93490043162294401</v>
      </c>
      <c r="C51" s="231">
        <v>1.598584113995029</v>
      </c>
      <c r="D51" s="231">
        <v>0.97927440252917519</v>
      </c>
      <c r="E51" s="231">
        <v>1.5727014554578651</v>
      </c>
      <c r="F51" s="231">
        <v>1.0471423400457029</v>
      </c>
      <c r="G51" s="231">
        <v>0.86514408177097979</v>
      </c>
      <c r="H51" s="231">
        <v>0.81725318074576891</v>
      </c>
      <c r="I51" s="231">
        <v>0.53593222494135229</v>
      </c>
      <c r="J51" s="231">
        <v>0.56435769652148815</v>
      </c>
      <c r="K51" s="231">
        <v>0.44186067354678932</v>
      </c>
      <c r="L51" s="231">
        <v>0.36751530656697728</v>
      </c>
      <c r="M51" s="231">
        <v>0.35381501252337672</v>
      </c>
      <c r="N51" s="231">
        <v>0.45653245088547573</v>
      </c>
      <c r="O51" s="231">
        <v>0.35955130029699511</v>
      </c>
      <c r="P51" s="231">
        <v>0.34637635022227992</v>
      </c>
      <c r="Q51" s="231">
        <v>0.48224875621422492</v>
      </c>
      <c r="R51" s="231">
        <v>0.22039052609663151</v>
      </c>
      <c r="S51" s="231">
        <v>0.71240721890059977</v>
      </c>
      <c r="T51" s="231">
        <v>1.193782758567324</v>
      </c>
      <c r="U51" s="231">
        <v>1.1278534918512519</v>
      </c>
      <c r="V51" s="231">
        <v>0.8195629596955003</v>
      </c>
      <c r="W51" s="231">
        <v>0.70787364305229172</v>
      </c>
      <c r="DA51" s="73" t="s">
        <v>2070</v>
      </c>
    </row>
    <row r="52" spans="1:105" ht="12" customHeight="1" x14ac:dyDescent="0.25">
      <c r="A52" s="64" t="s">
        <v>36</v>
      </c>
      <c r="B52" s="231">
        <v>2.225747466844986E-3</v>
      </c>
      <c r="C52" s="231">
        <v>2.274309346015589E-3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0.60873813200002513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710.31595670644379</v>
      </c>
      <c r="C56" s="263">
        <f t="shared" si="2"/>
        <v>708.77916814462026</v>
      </c>
      <c r="D56" s="263">
        <f t="shared" si="2"/>
        <v>699.74417383194464</v>
      </c>
      <c r="E56" s="263">
        <f t="shared" si="2"/>
        <v>789.10807313087639</v>
      </c>
      <c r="F56" s="263">
        <f t="shared" si="2"/>
        <v>784.00593723436305</v>
      </c>
      <c r="G56" s="263">
        <f t="shared" si="2"/>
        <v>713.48736012613347</v>
      </c>
      <c r="H56" s="263">
        <f t="shared" si="2"/>
        <v>710.54434585147055</v>
      </c>
      <c r="I56" s="263">
        <f t="shared" si="2"/>
        <v>579.62639459511377</v>
      </c>
      <c r="J56" s="263">
        <f t="shared" si="2"/>
        <v>578.63797759203533</v>
      </c>
      <c r="K56" s="263">
        <f t="shared" si="2"/>
        <v>452.82892360076141</v>
      </c>
      <c r="L56" s="263">
        <f t="shared" si="2"/>
        <v>467.79386541761761</v>
      </c>
      <c r="M56" s="263">
        <f t="shared" si="2"/>
        <v>396.11618757777887</v>
      </c>
      <c r="N56" s="263">
        <f t="shared" si="2"/>
        <v>374.77204466187328</v>
      </c>
      <c r="O56" s="263">
        <f t="shared" si="2"/>
        <v>312.08690717816438</v>
      </c>
      <c r="P56" s="263">
        <f t="shared" si="2"/>
        <v>217.72075305213639</v>
      </c>
      <c r="Q56" s="263">
        <f t="shared" si="2"/>
        <v>207.85426074338659</v>
      </c>
      <c r="R56" s="263">
        <f t="shared" si="2"/>
        <v>199.40515859297341</v>
      </c>
      <c r="S56" s="263">
        <f t="shared" si="2"/>
        <v>233.62000476348879</v>
      </c>
      <c r="T56" s="263">
        <f t="shared" si="2"/>
        <v>258.96435033984039</v>
      </c>
      <c r="U56" s="263">
        <f t="shared" si="2"/>
        <v>224.34932206613809</v>
      </c>
      <c r="V56" s="263">
        <f t="shared" si="2"/>
        <v>198.61885766395639</v>
      </c>
      <c r="W56" s="263">
        <f t="shared" si="2"/>
        <v>222.39952331264701</v>
      </c>
      <c r="DA56" s="70"/>
    </row>
    <row r="57" spans="1:105" ht="12" customHeight="1" x14ac:dyDescent="0.25">
      <c r="A57" s="60" t="s">
        <v>1901</v>
      </c>
      <c r="B57" s="264">
        <v>710.31595670644379</v>
      </c>
      <c r="C57" s="264">
        <v>708.77916814462026</v>
      </c>
      <c r="D57" s="264">
        <v>699.74417383194464</v>
      </c>
      <c r="E57" s="264">
        <v>789.10807313087639</v>
      </c>
      <c r="F57" s="264">
        <v>784.00593723436305</v>
      </c>
      <c r="G57" s="264">
        <v>713.48736012613347</v>
      </c>
      <c r="H57" s="264">
        <v>710.54434585147055</v>
      </c>
      <c r="I57" s="264">
        <v>579.62639459511377</v>
      </c>
      <c r="J57" s="264">
        <v>578.63797759203533</v>
      </c>
      <c r="K57" s="264">
        <v>452.82892360076141</v>
      </c>
      <c r="L57" s="264">
        <v>467.79386541761761</v>
      </c>
      <c r="M57" s="264">
        <v>396.11618757777887</v>
      </c>
      <c r="N57" s="264">
        <v>374.77204466187328</v>
      </c>
      <c r="O57" s="264">
        <v>312.08690717816438</v>
      </c>
      <c r="P57" s="264">
        <v>217.72075305213639</v>
      </c>
      <c r="Q57" s="264">
        <v>207.85426074338659</v>
      </c>
      <c r="R57" s="264">
        <v>199.40515859297341</v>
      </c>
      <c r="S57" s="264">
        <v>233.62000476348879</v>
      </c>
      <c r="T57" s="264">
        <v>258.96435033984039</v>
      </c>
      <c r="U57" s="264">
        <v>224.34932206613809</v>
      </c>
      <c r="V57" s="264">
        <v>198.61885766395639</v>
      </c>
      <c r="W57" s="264">
        <v>222.39952331264701</v>
      </c>
      <c r="DA57" s="72" t="s">
        <v>2075</v>
      </c>
    </row>
    <row r="58" spans="1:105" ht="12" customHeight="1" x14ac:dyDescent="0.25">
      <c r="A58" s="64" t="s">
        <v>30</v>
      </c>
      <c r="B58" s="231">
        <v>32.349046768560292</v>
      </c>
      <c r="C58" s="231">
        <v>15.994358617740829</v>
      </c>
      <c r="D58" s="231">
        <v>15.8581923237852</v>
      </c>
      <c r="E58" s="231">
        <v>11.54182311647644</v>
      </c>
      <c r="F58" s="231">
        <v>26.599574289692921</v>
      </c>
      <c r="G58" s="231">
        <v>43.758347532372873</v>
      </c>
      <c r="H58" s="231">
        <v>44.424218564587747</v>
      </c>
      <c r="I58" s="231">
        <v>43.147121034444432</v>
      </c>
      <c r="J58" s="231">
        <v>23.631221635510361</v>
      </c>
      <c r="K58" s="231">
        <v>19.514348113875759</v>
      </c>
      <c r="L58" s="231">
        <v>13.69039732896972</v>
      </c>
      <c r="M58" s="231">
        <v>6.8034611034259393</v>
      </c>
      <c r="N58" s="231">
        <v>13.89102465080906</v>
      </c>
      <c r="O58" s="231">
        <v>18.165064444668509</v>
      </c>
      <c r="P58" s="231">
        <v>20.302662705087709</v>
      </c>
      <c r="Q58" s="231">
        <v>14.230943186764179</v>
      </c>
      <c r="R58" s="231">
        <v>12.255558606071549</v>
      </c>
      <c r="S58" s="231">
        <v>6.0520719397430591</v>
      </c>
      <c r="T58" s="231">
        <v>10.287603558492121</v>
      </c>
      <c r="U58" s="231">
        <v>9.1051124845512845</v>
      </c>
      <c r="V58" s="231">
        <v>5.3443094445114099</v>
      </c>
      <c r="W58" s="231">
        <v>3.4691596075902069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51.119390846337737</v>
      </c>
      <c r="C60" s="231">
        <v>49.686763596705248</v>
      </c>
      <c r="D60" s="231">
        <v>63.15858355487061</v>
      </c>
      <c r="E60" s="231">
        <v>68.952053455391834</v>
      </c>
      <c r="F60" s="231">
        <v>72.462072641728199</v>
      </c>
      <c r="G60" s="231">
        <v>65.808275081721419</v>
      </c>
      <c r="H60" s="231">
        <v>68.525230880680667</v>
      </c>
      <c r="I60" s="231">
        <v>69.59307173339252</v>
      </c>
      <c r="J60" s="231">
        <v>71.215446292684277</v>
      </c>
      <c r="K60" s="231">
        <v>63.764167301212787</v>
      </c>
      <c r="L60" s="231">
        <v>67.532127250904509</v>
      </c>
      <c r="M60" s="231">
        <v>65.998522128231144</v>
      </c>
      <c r="N60" s="231">
        <v>64.225347871293565</v>
      </c>
      <c r="O60" s="231">
        <v>66.739335746587287</v>
      </c>
      <c r="P60" s="231">
        <v>61.238138737248157</v>
      </c>
      <c r="Q60" s="231">
        <v>61.949329368684829</v>
      </c>
      <c r="R60" s="231">
        <v>52.323973508144931</v>
      </c>
      <c r="S60" s="231">
        <v>50.000953074979961</v>
      </c>
      <c r="T60" s="231">
        <v>52.888886384616349</v>
      </c>
      <c r="U60" s="231">
        <v>55.559375336579457</v>
      </c>
      <c r="V60" s="231">
        <v>50.784981704628507</v>
      </c>
      <c r="W60" s="231">
        <v>48.221849732169879</v>
      </c>
      <c r="DA60" s="73" t="s">
        <v>2078</v>
      </c>
    </row>
    <row r="61" spans="1:105" ht="12" customHeight="1" x14ac:dyDescent="0.25">
      <c r="A61" s="64" t="s">
        <v>160</v>
      </c>
      <c r="B61" s="231">
        <v>31.811241958877439</v>
      </c>
      <c r="C61" s="231">
        <v>11.77619306459504</v>
      </c>
      <c r="D61" s="231">
        <v>10.372009828022239</v>
      </c>
      <c r="E61" s="231">
        <v>27.032855385168279</v>
      </c>
      <c r="F61" s="231">
        <v>24.879127342454399</v>
      </c>
      <c r="G61" s="231">
        <v>14.2203874375579</v>
      </c>
      <c r="H61" s="231">
        <v>16.26650016388033</v>
      </c>
      <c r="I61" s="231">
        <v>11.26388865064575</v>
      </c>
      <c r="J61" s="231">
        <v>10.47969478302608</v>
      </c>
      <c r="K61" s="231">
        <v>14.845125200415509</v>
      </c>
      <c r="L61" s="231">
        <v>13.71696131714774</v>
      </c>
      <c r="M61" s="231">
        <v>12.82320536762105</v>
      </c>
      <c r="N61" s="231">
        <v>10.600385106215439</v>
      </c>
      <c r="O61" s="231">
        <v>12.87396207437655</v>
      </c>
      <c r="P61" s="231">
        <v>10.82795612442311</v>
      </c>
      <c r="Q61" s="231">
        <v>14.87690140320735</v>
      </c>
      <c r="R61" s="231">
        <v>21.901488949970631</v>
      </c>
      <c r="S61" s="231">
        <v>19.82075117759652</v>
      </c>
      <c r="T61" s="231">
        <v>22.459127688622651</v>
      </c>
      <c r="U61" s="231">
        <v>26.73841387078069</v>
      </c>
      <c r="V61" s="231">
        <v>19.47767993129413</v>
      </c>
      <c r="W61" s="231">
        <v>25.980275522954042</v>
      </c>
      <c r="DA61" s="73" t="s">
        <v>2079</v>
      </c>
    </row>
    <row r="62" spans="1:105" ht="12" customHeight="1" x14ac:dyDescent="0.25">
      <c r="A62" s="64" t="s">
        <v>70</v>
      </c>
      <c r="B62" s="231">
        <v>566.92249175997472</v>
      </c>
      <c r="C62" s="231">
        <v>583.29610016534775</v>
      </c>
      <c r="D62" s="231">
        <v>580.97715604939128</v>
      </c>
      <c r="E62" s="231">
        <v>634.40029751010388</v>
      </c>
      <c r="F62" s="231">
        <v>628.65089275911646</v>
      </c>
      <c r="G62" s="231">
        <v>563.63560414627966</v>
      </c>
      <c r="H62" s="231">
        <v>556.77382586061663</v>
      </c>
      <c r="I62" s="231">
        <v>439.50351189153821</v>
      </c>
      <c r="J62" s="231">
        <v>456.34450429989221</v>
      </c>
      <c r="K62" s="231">
        <v>341.39471978920938</v>
      </c>
      <c r="L62" s="231">
        <v>361.7868414662147</v>
      </c>
      <c r="M62" s="231">
        <v>299.87011731402771</v>
      </c>
      <c r="N62" s="231">
        <v>272.35279350357013</v>
      </c>
      <c r="O62" s="231">
        <v>203.5193401731525</v>
      </c>
      <c r="P62" s="231">
        <v>114.9582286903902</v>
      </c>
      <c r="Q62" s="231">
        <v>102.3296240983036</v>
      </c>
      <c r="R62" s="231">
        <v>106.300343313254</v>
      </c>
      <c r="S62" s="231">
        <v>136.34842887768201</v>
      </c>
      <c r="T62" s="231">
        <v>137.49702298530309</v>
      </c>
      <c r="U62" s="231">
        <v>99.10024917387922</v>
      </c>
      <c r="V62" s="231">
        <v>98.417995644571604</v>
      </c>
      <c r="W62" s="231">
        <v>105.22644836836059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0.1104234750722147</v>
      </c>
      <c r="H63" s="231">
        <v>3.6974959332053588E-2</v>
      </c>
      <c r="I63" s="231">
        <v>4.083453685232289E-2</v>
      </c>
      <c r="J63" s="231">
        <v>3.637968527777654E-2</v>
      </c>
      <c r="K63" s="231">
        <v>5.4742989644314989E-2</v>
      </c>
      <c r="L63" s="231">
        <v>4.2078857371624742E-2</v>
      </c>
      <c r="M63" s="231">
        <v>6.4312887717656092E-3</v>
      </c>
      <c r="N63" s="231">
        <v>6.5200034208686957E-3</v>
      </c>
      <c r="O63" s="231">
        <v>2.6657304697358069E-3</v>
      </c>
      <c r="P63" s="231">
        <v>2.4762883188576891E-3</v>
      </c>
      <c r="Q63" s="231">
        <v>0</v>
      </c>
      <c r="R63" s="231">
        <v>1.207843263331676E-2</v>
      </c>
      <c r="S63" s="231">
        <v>2.5583126469260292E-2</v>
      </c>
      <c r="T63" s="231">
        <v>1.8226965786397469E-2</v>
      </c>
      <c r="U63" s="231">
        <v>1.0566444809942869E-2</v>
      </c>
      <c r="V63" s="231">
        <v>7.0021480856974957E-3</v>
      </c>
      <c r="W63" s="231">
        <v>3.4368300027903592E-3</v>
      </c>
      <c r="DA63" s="73" t="s">
        <v>2081</v>
      </c>
    </row>
    <row r="64" spans="1:105" ht="12" customHeight="1" x14ac:dyDescent="0.25">
      <c r="A64" s="64" t="s">
        <v>162</v>
      </c>
      <c r="B64" s="231">
        <v>28.04701294868833</v>
      </c>
      <c r="C64" s="231">
        <v>47.957523419850851</v>
      </c>
      <c r="D64" s="231">
        <v>29.37823207587526</v>
      </c>
      <c r="E64" s="231">
        <v>47.181043663735977</v>
      </c>
      <c r="F64" s="231">
        <v>31.414270201371099</v>
      </c>
      <c r="G64" s="231">
        <v>25.9543224531294</v>
      </c>
      <c r="H64" s="231">
        <v>24.51759542237307</v>
      </c>
      <c r="I64" s="231">
        <v>16.077966748240559</v>
      </c>
      <c r="J64" s="231">
        <v>16.930730895644651</v>
      </c>
      <c r="K64" s="231">
        <v>13.25582020640368</v>
      </c>
      <c r="L64" s="231">
        <v>11.025459197009321</v>
      </c>
      <c r="M64" s="231">
        <v>10.614450375701299</v>
      </c>
      <c r="N64" s="231">
        <v>13.69597352656427</v>
      </c>
      <c r="O64" s="231">
        <v>10.78653900890985</v>
      </c>
      <c r="P64" s="231">
        <v>10.391290506668399</v>
      </c>
      <c r="Q64" s="231">
        <v>14.467462686426741</v>
      </c>
      <c r="R64" s="231">
        <v>6.6117157828989432</v>
      </c>
      <c r="S64" s="231">
        <v>21.37221656701799</v>
      </c>
      <c r="T64" s="231">
        <v>35.813482757019727</v>
      </c>
      <c r="U64" s="231">
        <v>33.83560475553756</v>
      </c>
      <c r="V64" s="231">
        <v>24.586888790865011</v>
      </c>
      <c r="W64" s="231">
        <v>21.236209291568759</v>
      </c>
      <c r="DA64" s="73" t="s">
        <v>2082</v>
      </c>
    </row>
    <row r="65" spans="1:105" ht="12" customHeight="1" x14ac:dyDescent="0.25">
      <c r="A65" s="64" t="s">
        <v>36</v>
      </c>
      <c r="B65" s="231">
        <v>6.6772424005349607E-2</v>
      </c>
      <c r="C65" s="231">
        <v>6.8229280380467675E-2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18.26214396000076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82.870194949084919</v>
      </c>
      <c r="C69" s="263">
        <f t="shared" si="3"/>
        <v>82.690902950205498</v>
      </c>
      <c r="D69" s="263">
        <f t="shared" si="3"/>
        <v>81.636820280393351</v>
      </c>
      <c r="E69" s="263">
        <f t="shared" si="3"/>
        <v>92.062608531935325</v>
      </c>
      <c r="F69" s="263">
        <f t="shared" si="3"/>
        <v>91.46735934400877</v>
      </c>
      <c r="G69" s="263">
        <f t="shared" si="3"/>
        <v>83.240192014715362</v>
      </c>
      <c r="H69" s="263">
        <f t="shared" si="3"/>
        <v>82.896840349337992</v>
      </c>
      <c r="I69" s="263">
        <f t="shared" si="3"/>
        <v>67.623079369429774</v>
      </c>
      <c r="J69" s="263">
        <f t="shared" si="3"/>
        <v>67.507764052403957</v>
      </c>
      <c r="K69" s="263">
        <f t="shared" si="3"/>
        <v>52.830041086755372</v>
      </c>
      <c r="L69" s="263">
        <f t="shared" si="3"/>
        <v>54.575950965388571</v>
      </c>
      <c r="M69" s="263">
        <f t="shared" si="3"/>
        <v>46.213555217407411</v>
      </c>
      <c r="N69" s="263">
        <f t="shared" si="3"/>
        <v>43.723405210551768</v>
      </c>
      <c r="O69" s="263">
        <f t="shared" si="3"/>
        <v>36.410139170785769</v>
      </c>
      <c r="P69" s="263">
        <f t="shared" si="3"/>
        <v>25.400754522749189</v>
      </c>
      <c r="Q69" s="263">
        <f t="shared" si="3"/>
        <v>24.249663753395051</v>
      </c>
      <c r="R69" s="263">
        <f t="shared" si="3"/>
        <v>23.263935169180169</v>
      </c>
      <c r="S69" s="263">
        <f t="shared" si="3"/>
        <v>27.255667222406949</v>
      </c>
      <c r="T69" s="263">
        <f t="shared" si="3"/>
        <v>30.212507539647969</v>
      </c>
      <c r="U69" s="263">
        <f t="shared" si="3"/>
        <v>26.174087574382721</v>
      </c>
      <c r="V69" s="263">
        <f t="shared" si="3"/>
        <v>23.17220006079485</v>
      </c>
      <c r="W69" s="263">
        <f t="shared" si="3"/>
        <v>25.946611053142089</v>
      </c>
      <c r="DA69" s="70"/>
    </row>
    <row r="70" spans="1:105" ht="12" customHeight="1" x14ac:dyDescent="0.25">
      <c r="A70" s="60" t="s">
        <v>1916</v>
      </c>
      <c r="B70" s="264">
        <v>82.870194949084919</v>
      </c>
      <c r="C70" s="264">
        <v>82.690902950205498</v>
      </c>
      <c r="D70" s="264">
        <v>81.636820280393351</v>
      </c>
      <c r="E70" s="264">
        <v>92.062608531935325</v>
      </c>
      <c r="F70" s="264">
        <v>91.46735934400877</v>
      </c>
      <c r="G70" s="264">
        <v>83.240192014715362</v>
      </c>
      <c r="H70" s="264">
        <v>82.896840349337992</v>
      </c>
      <c r="I70" s="264">
        <v>67.623079369429774</v>
      </c>
      <c r="J70" s="264">
        <v>67.507764052403957</v>
      </c>
      <c r="K70" s="264">
        <v>52.830041086755372</v>
      </c>
      <c r="L70" s="264">
        <v>54.575950965388571</v>
      </c>
      <c r="M70" s="264">
        <v>46.213555217407411</v>
      </c>
      <c r="N70" s="264">
        <v>43.723405210551768</v>
      </c>
      <c r="O70" s="264">
        <v>36.410139170785769</v>
      </c>
      <c r="P70" s="264">
        <v>25.400754522749189</v>
      </c>
      <c r="Q70" s="264">
        <v>24.249663753395051</v>
      </c>
      <c r="R70" s="264">
        <v>23.263935169180169</v>
      </c>
      <c r="S70" s="264">
        <v>27.255667222406949</v>
      </c>
      <c r="T70" s="264">
        <v>30.212507539647969</v>
      </c>
      <c r="U70" s="264">
        <v>26.174087574382721</v>
      </c>
      <c r="V70" s="264">
        <v>23.17220006079485</v>
      </c>
      <c r="W70" s="264">
        <v>25.946611053142089</v>
      </c>
      <c r="DA70" s="72" t="s">
        <v>2087</v>
      </c>
    </row>
    <row r="71" spans="1:105" ht="12" customHeight="1" x14ac:dyDescent="0.25">
      <c r="A71" s="64" t="s">
        <v>30</v>
      </c>
      <c r="B71" s="231">
        <v>3.7740554563320252</v>
      </c>
      <c r="C71" s="231">
        <v>1.8660085054030919</v>
      </c>
      <c r="D71" s="231">
        <v>1.8501224377749359</v>
      </c>
      <c r="E71" s="231">
        <v>1.346546030255581</v>
      </c>
      <c r="F71" s="231">
        <v>3.1032836671308321</v>
      </c>
      <c r="G71" s="231">
        <v>5.1051405454434882</v>
      </c>
      <c r="H71" s="231">
        <v>5.1828254992018907</v>
      </c>
      <c r="I71" s="231">
        <v>5.0338307873518406</v>
      </c>
      <c r="J71" s="231">
        <v>2.7569758574762031</v>
      </c>
      <c r="K71" s="231">
        <v>2.2766739466188328</v>
      </c>
      <c r="L71" s="231">
        <v>1.59721302171313</v>
      </c>
      <c r="M71" s="231">
        <v>0.79373712873302416</v>
      </c>
      <c r="N71" s="231">
        <v>1.620619542594387</v>
      </c>
      <c r="O71" s="231">
        <v>2.1192575185446541</v>
      </c>
      <c r="P71" s="231">
        <v>2.368643982260227</v>
      </c>
      <c r="Q71" s="231">
        <v>1.660276705122484</v>
      </c>
      <c r="R71" s="231">
        <v>1.429815170708344</v>
      </c>
      <c r="S71" s="231">
        <v>0.70607505963668815</v>
      </c>
      <c r="T71" s="231">
        <v>1.200220415157411</v>
      </c>
      <c r="U71" s="231">
        <v>1.0622631231976469</v>
      </c>
      <c r="V71" s="231">
        <v>0.62350276852632958</v>
      </c>
      <c r="W71" s="231">
        <v>0.40473528755218979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5.9639289320727196</v>
      </c>
      <c r="C73" s="231">
        <v>5.7967890862822644</v>
      </c>
      <c r="D73" s="231">
        <v>7.3685014147348857</v>
      </c>
      <c r="E73" s="231">
        <v>8.0444062364623594</v>
      </c>
      <c r="F73" s="231">
        <v>8.4539084748682658</v>
      </c>
      <c r="G73" s="231">
        <v>7.6776320928674791</v>
      </c>
      <c r="H73" s="231">
        <v>7.9946102694127248</v>
      </c>
      <c r="I73" s="231">
        <v>8.1191917022291076</v>
      </c>
      <c r="J73" s="231">
        <v>8.3084687341464782</v>
      </c>
      <c r="K73" s="231">
        <v>7.4391528518081413</v>
      </c>
      <c r="L73" s="231">
        <v>7.8787481792721721</v>
      </c>
      <c r="M73" s="231">
        <v>7.6998275816269466</v>
      </c>
      <c r="N73" s="231">
        <v>7.492957251650898</v>
      </c>
      <c r="O73" s="231">
        <v>7.7862558371018276</v>
      </c>
      <c r="P73" s="231">
        <v>7.1444495193456028</v>
      </c>
      <c r="Q73" s="231">
        <v>7.2274217596798787</v>
      </c>
      <c r="R73" s="231">
        <v>6.104463575950227</v>
      </c>
      <c r="S73" s="231">
        <v>5.833444525414313</v>
      </c>
      <c r="T73" s="231">
        <v>6.1703700782052264</v>
      </c>
      <c r="U73" s="231">
        <v>6.481927122600923</v>
      </c>
      <c r="V73" s="231">
        <v>5.9249145322066452</v>
      </c>
      <c r="W73" s="231">
        <v>5.6258824687531366</v>
      </c>
      <c r="DA73" s="73" t="s">
        <v>2090</v>
      </c>
    </row>
    <row r="74" spans="1:105" ht="12" customHeight="1" x14ac:dyDescent="0.25">
      <c r="A74" s="64" t="s">
        <v>160</v>
      </c>
      <c r="B74" s="231">
        <v>3.7113115618690262</v>
      </c>
      <c r="C74" s="231">
        <v>1.373889190869418</v>
      </c>
      <c r="D74" s="231">
        <v>1.2100678132692591</v>
      </c>
      <c r="E74" s="231">
        <v>3.153833128269623</v>
      </c>
      <c r="F74" s="231">
        <v>2.902564856619672</v>
      </c>
      <c r="G74" s="231">
        <v>1.6590452010484169</v>
      </c>
      <c r="H74" s="231">
        <v>1.8977583524527011</v>
      </c>
      <c r="I74" s="231">
        <v>1.3141203425753341</v>
      </c>
      <c r="J74" s="231">
        <v>1.222631058019706</v>
      </c>
      <c r="K74" s="231">
        <v>1.7319312733818051</v>
      </c>
      <c r="L74" s="231">
        <v>1.6003121536672329</v>
      </c>
      <c r="M74" s="231">
        <v>1.4960406262224519</v>
      </c>
      <c r="N74" s="231">
        <v>1.236711595725132</v>
      </c>
      <c r="O74" s="231">
        <v>1.501962242010594</v>
      </c>
      <c r="P74" s="231">
        <v>1.263261547849359</v>
      </c>
      <c r="Q74" s="231">
        <v>1.7356384970408529</v>
      </c>
      <c r="R74" s="231">
        <v>2.5551737108299011</v>
      </c>
      <c r="S74" s="231">
        <v>2.3124209707195869</v>
      </c>
      <c r="T74" s="231">
        <v>2.6202315636726352</v>
      </c>
      <c r="U74" s="231">
        <v>3.1194816182577401</v>
      </c>
      <c r="V74" s="231">
        <v>2.2723959919843089</v>
      </c>
      <c r="W74" s="231">
        <v>3.0310321443446302</v>
      </c>
      <c r="DA74" s="73" t="s">
        <v>2091</v>
      </c>
    </row>
    <row r="75" spans="1:105" ht="12" customHeight="1" x14ac:dyDescent="0.25">
      <c r="A75" s="64" t="s">
        <v>70</v>
      </c>
      <c r="B75" s="231">
        <v>66.14095737199689</v>
      </c>
      <c r="C75" s="231">
        <v>68.051211685957071</v>
      </c>
      <c r="D75" s="231">
        <v>67.780668205762169</v>
      </c>
      <c r="E75" s="231">
        <v>74.013368042845258</v>
      </c>
      <c r="F75" s="231">
        <v>73.342604155230049</v>
      </c>
      <c r="G75" s="231">
        <v>65.757487150399129</v>
      </c>
      <c r="H75" s="231">
        <v>64.95694635040509</v>
      </c>
      <c r="I75" s="231">
        <v>51.275409720679328</v>
      </c>
      <c r="J75" s="231">
        <v>53.240192168320633</v>
      </c>
      <c r="K75" s="231">
        <v>39.829383975407673</v>
      </c>
      <c r="L75" s="231">
        <v>42.208464837724932</v>
      </c>
      <c r="M75" s="231">
        <v>34.984847019969799</v>
      </c>
      <c r="N75" s="231">
        <v>31.774492575416431</v>
      </c>
      <c r="O75" s="231">
        <v>23.74392302020107</v>
      </c>
      <c r="P75" s="231">
        <v>13.411793347212161</v>
      </c>
      <c r="Q75" s="231">
        <v>11.93845614480205</v>
      </c>
      <c r="R75" s="231">
        <v>12.4017067198796</v>
      </c>
      <c r="S75" s="231">
        <v>15.907316702396191</v>
      </c>
      <c r="T75" s="231">
        <v>16.041319348285331</v>
      </c>
      <c r="U75" s="231">
        <v>11.561695736952551</v>
      </c>
      <c r="V75" s="231">
        <v>11.482099491866659</v>
      </c>
      <c r="W75" s="231">
        <v>12.276418976308699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1.288273875842502E-2</v>
      </c>
      <c r="H76" s="231">
        <v>4.3137452554062412E-3</v>
      </c>
      <c r="I76" s="231">
        <v>4.7640292994376599E-3</v>
      </c>
      <c r="J76" s="231">
        <v>4.244296615740586E-3</v>
      </c>
      <c r="K76" s="231">
        <v>6.3866821251700656E-3</v>
      </c>
      <c r="L76" s="231">
        <v>4.9092000266895402E-3</v>
      </c>
      <c r="M76" s="231">
        <v>7.5031702337265247E-4</v>
      </c>
      <c r="N76" s="231">
        <v>7.6066706576801281E-4</v>
      </c>
      <c r="O76" s="231">
        <v>3.1100188813584328E-4</v>
      </c>
      <c r="P76" s="231">
        <v>2.8890030386672971E-4</v>
      </c>
      <c r="Q76" s="231">
        <v>0</v>
      </c>
      <c r="R76" s="231">
        <v>1.4091504738869521E-3</v>
      </c>
      <c r="S76" s="231">
        <v>2.984698088080359E-3</v>
      </c>
      <c r="T76" s="231">
        <v>2.126479341746367E-3</v>
      </c>
      <c r="U76" s="231">
        <v>1.2327518944933321E-3</v>
      </c>
      <c r="V76" s="231">
        <v>8.1691727666470581E-4</v>
      </c>
      <c r="W76" s="231">
        <v>4.0096350032554082E-4</v>
      </c>
      <c r="DA76" s="73" t="s">
        <v>2093</v>
      </c>
    </row>
    <row r="77" spans="1:105" ht="12" customHeight="1" x14ac:dyDescent="0.25">
      <c r="A77" s="64" t="s">
        <v>162</v>
      </c>
      <c r="B77" s="231">
        <v>3.2721515106802981</v>
      </c>
      <c r="C77" s="231">
        <v>5.5950443989825853</v>
      </c>
      <c r="D77" s="231">
        <v>3.427460408852105</v>
      </c>
      <c r="E77" s="231">
        <v>5.5044550941025161</v>
      </c>
      <c r="F77" s="231">
        <v>3.6649981901599502</v>
      </c>
      <c r="G77" s="231">
        <v>3.0280042861984211</v>
      </c>
      <c r="H77" s="231">
        <v>2.8603861326101852</v>
      </c>
      <c r="I77" s="231">
        <v>1.875762787294728</v>
      </c>
      <c r="J77" s="231">
        <v>1.975251937825204</v>
      </c>
      <c r="K77" s="231">
        <v>1.546512357413758</v>
      </c>
      <c r="L77" s="231">
        <v>1.2863035729844181</v>
      </c>
      <c r="M77" s="231">
        <v>1.238352543831815</v>
      </c>
      <c r="N77" s="231">
        <v>1.597863578099161</v>
      </c>
      <c r="O77" s="231">
        <v>1.258429551039479</v>
      </c>
      <c r="P77" s="231">
        <v>1.2123172257779771</v>
      </c>
      <c r="Q77" s="231">
        <v>1.6878706467497819</v>
      </c>
      <c r="R77" s="231">
        <v>0.77136684133820832</v>
      </c>
      <c r="S77" s="231">
        <v>2.4934252661520921</v>
      </c>
      <c r="T77" s="231">
        <v>4.1782396549856253</v>
      </c>
      <c r="U77" s="231">
        <v>3.947487221479371</v>
      </c>
      <c r="V77" s="231">
        <v>2.8684703589342448</v>
      </c>
      <c r="W77" s="231">
        <v>2.4775577506830162</v>
      </c>
      <c r="DA77" s="73" t="s">
        <v>2094</v>
      </c>
    </row>
    <row r="78" spans="1:105" ht="12" customHeight="1" x14ac:dyDescent="0.25">
      <c r="A78" s="64" t="s">
        <v>36</v>
      </c>
      <c r="B78" s="231">
        <v>7.7901161339574343E-3</v>
      </c>
      <c r="C78" s="231">
        <v>7.9600827110545436E-3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2.1305834620000832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0.9315978097057076</v>
      </c>
      <c r="C83" s="225">
        <v>0.75895568922922885</v>
      </c>
      <c r="D83" s="225">
        <v>0.50318673560839722</v>
      </c>
      <c r="E83" s="225">
        <v>0.89077709668534144</v>
      </c>
      <c r="F83" s="225">
        <v>0.60095774093603227</v>
      </c>
      <c r="G83" s="225">
        <v>0.44014490157826319</v>
      </c>
      <c r="H83" s="225">
        <v>0.44632369546067441</v>
      </c>
      <c r="I83" s="225">
        <v>0.31255007942769059</v>
      </c>
      <c r="J83" s="225">
        <v>0.26701243994433138</v>
      </c>
      <c r="K83" s="225">
        <v>0.34910596375221148</v>
      </c>
      <c r="L83" s="225">
        <v>0.30682525275005929</v>
      </c>
      <c r="M83" s="225">
        <v>0.27084955767723712</v>
      </c>
      <c r="N83" s="225">
        <v>0.25517035772209351</v>
      </c>
      <c r="O83" s="225">
        <v>0.26083395578607282</v>
      </c>
      <c r="P83" s="225">
        <v>0.35061899257596291</v>
      </c>
      <c r="Q83" s="225">
        <v>0.59700459517914872</v>
      </c>
      <c r="R83" s="225">
        <v>0.58624166808050193</v>
      </c>
      <c r="S83" s="225">
        <v>0.72763979288388736</v>
      </c>
      <c r="T83" s="225">
        <v>0.99374378179936063</v>
      </c>
      <c r="U83" s="225">
        <v>1.063637102529875</v>
      </c>
      <c r="V83" s="225">
        <v>0.9974408128316623</v>
      </c>
      <c r="W83" s="225">
        <v>1.358811210087767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0.9315978097057076</v>
      </c>
      <c r="C88" s="262">
        <v>0.75895568922922885</v>
      </c>
      <c r="D88" s="262">
        <v>0.50318673560839722</v>
      </c>
      <c r="E88" s="262">
        <v>0.89077709668534144</v>
      </c>
      <c r="F88" s="262">
        <v>0.60095774093603227</v>
      </c>
      <c r="G88" s="262">
        <v>0.44014490157826319</v>
      </c>
      <c r="H88" s="262">
        <v>0.44632369546067441</v>
      </c>
      <c r="I88" s="262">
        <v>0.31255007942769059</v>
      </c>
      <c r="J88" s="262">
        <v>0.26701243994433138</v>
      </c>
      <c r="K88" s="262">
        <v>0.34910596375221148</v>
      </c>
      <c r="L88" s="262">
        <v>0.30682525275005929</v>
      </c>
      <c r="M88" s="262">
        <v>0.27084955767723712</v>
      </c>
      <c r="N88" s="262">
        <v>0.25517035772209351</v>
      </c>
      <c r="O88" s="262">
        <v>0.26083395578607282</v>
      </c>
      <c r="P88" s="262">
        <v>0.35061899257596291</v>
      </c>
      <c r="Q88" s="262">
        <v>0.59700459517914872</v>
      </c>
      <c r="R88" s="262">
        <v>0.58624166808050193</v>
      </c>
      <c r="S88" s="262">
        <v>0.72763979288388736</v>
      </c>
      <c r="T88" s="262">
        <v>0.99374378179936063</v>
      </c>
      <c r="U88" s="262">
        <v>1.063637102529875</v>
      </c>
      <c r="V88" s="262">
        <v>0.9974408128316623</v>
      </c>
      <c r="W88" s="262">
        <v>1.358811210087767</v>
      </c>
      <c r="DA88" s="68" t="s">
        <v>2104</v>
      </c>
    </row>
    <row r="89" spans="1:105" ht="12" customHeight="1" x14ac:dyDescent="0.25">
      <c r="A89" s="37" t="s">
        <v>160</v>
      </c>
      <c r="B89" s="228">
        <v>0.49509100087651869</v>
      </c>
      <c r="C89" s="228">
        <v>0.1496241863029478</v>
      </c>
      <c r="D89" s="228">
        <v>0.13129625172291079</v>
      </c>
      <c r="E89" s="228">
        <v>0.3244708706012992</v>
      </c>
      <c r="F89" s="228">
        <v>0.26559605240634809</v>
      </c>
      <c r="G89" s="228">
        <v>0.1557953012265452</v>
      </c>
      <c r="H89" s="228">
        <v>0.17801361930413431</v>
      </c>
      <c r="I89" s="228">
        <v>0.1287597070887658</v>
      </c>
      <c r="J89" s="228">
        <v>0.10208556797660701</v>
      </c>
      <c r="K89" s="228">
        <v>0.18442517378278911</v>
      </c>
      <c r="L89" s="228">
        <v>0.17010098590348149</v>
      </c>
      <c r="M89" s="228">
        <v>0.14818715403369959</v>
      </c>
      <c r="N89" s="228">
        <v>0.11132960705871341</v>
      </c>
      <c r="O89" s="228">
        <v>0.14192287993729569</v>
      </c>
      <c r="P89" s="228">
        <v>0.17891714696596031</v>
      </c>
      <c r="Q89" s="228">
        <v>0.30266726764337459</v>
      </c>
      <c r="R89" s="228">
        <v>0.4503024313039149</v>
      </c>
      <c r="S89" s="228">
        <v>0.35011721833406728</v>
      </c>
      <c r="T89" s="228">
        <v>0.38300358117688521</v>
      </c>
      <c r="U89" s="228">
        <v>0.46950771470534702</v>
      </c>
      <c r="V89" s="228">
        <v>0.44089465677613943</v>
      </c>
      <c r="W89" s="228">
        <v>0.74766873816283164</v>
      </c>
      <c r="DA89" s="69" t="s">
        <v>2105</v>
      </c>
    </row>
    <row r="90" spans="1:105" ht="12" customHeight="1" x14ac:dyDescent="0.25">
      <c r="A90" s="37" t="s">
        <v>162</v>
      </c>
      <c r="B90" s="228">
        <v>0.43650680882918891</v>
      </c>
      <c r="C90" s="228">
        <v>0.60933150292628102</v>
      </c>
      <c r="D90" s="228">
        <v>0.37189048388548629</v>
      </c>
      <c r="E90" s="228">
        <v>0.56630622608404224</v>
      </c>
      <c r="F90" s="228">
        <v>0.33536168852968418</v>
      </c>
      <c r="G90" s="228">
        <v>0.28434960035171802</v>
      </c>
      <c r="H90" s="228">
        <v>0.26831007615654012</v>
      </c>
      <c r="I90" s="228">
        <v>0.18379037233892481</v>
      </c>
      <c r="J90" s="228">
        <v>0.1649268719677244</v>
      </c>
      <c r="K90" s="228">
        <v>0.1646807899694224</v>
      </c>
      <c r="L90" s="228">
        <v>0.13672426684657779</v>
      </c>
      <c r="M90" s="228">
        <v>0.1226624036435375</v>
      </c>
      <c r="N90" s="228">
        <v>0.14384075066338009</v>
      </c>
      <c r="O90" s="228">
        <v>0.1189110758487771</v>
      </c>
      <c r="P90" s="228">
        <v>0.17170184561000251</v>
      </c>
      <c r="Q90" s="228">
        <v>0.29433732753577407</v>
      </c>
      <c r="R90" s="228">
        <v>0.13593923677658701</v>
      </c>
      <c r="S90" s="228">
        <v>0.37752257454982002</v>
      </c>
      <c r="T90" s="228">
        <v>0.61074020062247536</v>
      </c>
      <c r="U90" s="228">
        <v>0.5941293878245284</v>
      </c>
      <c r="V90" s="228">
        <v>0.55654615605552293</v>
      </c>
      <c r="W90" s="228">
        <v>0.61114247192493498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0.99999999999999989</v>
      </c>
      <c r="D98" s="234">
        <f t="shared" si="4"/>
        <v>0.99999999999999989</v>
      </c>
      <c r="E98" s="234">
        <f t="shared" si="4"/>
        <v>1</v>
      </c>
      <c r="F98" s="234">
        <f t="shared" si="4"/>
        <v>1</v>
      </c>
      <c r="G98" s="234">
        <f t="shared" si="4"/>
        <v>1</v>
      </c>
      <c r="H98" s="234">
        <f t="shared" si="4"/>
        <v>0.99999999999999989</v>
      </c>
      <c r="I98" s="234">
        <f t="shared" si="4"/>
        <v>1</v>
      </c>
      <c r="J98" s="234">
        <f t="shared" si="4"/>
        <v>1</v>
      </c>
      <c r="K98" s="234">
        <f t="shared" si="4"/>
        <v>0.99999999999999989</v>
      </c>
      <c r="L98" s="234">
        <f t="shared" si="4"/>
        <v>0.99999999999999989</v>
      </c>
      <c r="M98" s="234">
        <f t="shared" si="4"/>
        <v>1.0000000000000002</v>
      </c>
      <c r="N98" s="234">
        <f t="shared" si="4"/>
        <v>1</v>
      </c>
      <c r="O98" s="234">
        <f t="shared" si="4"/>
        <v>0.99999999999999978</v>
      </c>
      <c r="P98" s="234">
        <f t="shared" si="4"/>
        <v>1</v>
      </c>
      <c r="Q98" s="234">
        <f t="shared" si="4"/>
        <v>1</v>
      </c>
      <c r="R98" s="234">
        <f t="shared" si="4"/>
        <v>1</v>
      </c>
      <c r="S98" s="234">
        <f t="shared" si="4"/>
        <v>1.0000000000000002</v>
      </c>
      <c r="T98" s="234">
        <f t="shared" si="4"/>
        <v>1.0000000000000004</v>
      </c>
      <c r="U98" s="234">
        <f t="shared" si="4"/>
        <v>0.99999999999999989</v>
      </c>
      <c r="V98" s="234">
        <f t="shared" si="4"/>
        <v>1.0000000000000002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3.744091184323315E-3</v>
      </c>
      <c r="C103" s="270">
        <f t="shared" si="9"/>
        <v>3.2325688289535437E-3</v>
      </c>
      <c r="D103" s="270">
        <f t="shared" si="9"/>
        <v>2.2255732453449026E-3</v>
      </c>
      <c r="E103" s="270">
        <f t="shared" si="9"/>
        <v>3.6634081478490047E-3</v>
      </c>
      <c r="F103" s="270">
        <f t="shared" si="9"/>
        <v>2.5822939283690399E-3</v>
      </c>
      <c r="G103" s="270">
        <f t="shared" si="9"/>
        <v>2.1179163355629707E-3</v>
      </c>
      <c r="H103" s="270">
        <f t="shared" si="9"/>
        <v>2.3681154516477249E-3</v>
      </c>
      <c r="I103" s="270">
        <f t="shared" si="9"/>
        <v>1.9944924968245468E-3</v>
      </c>
      <c r="J103" s="270">
        <f t="shared" si="9"/>
        <v>1.8423850183544091E-3</v>
      </c>
      <c r="K103" s="270">
        <f t="shared" si="9"/>
        <v>3.1697492723377105E-3</v>
      </c>
      <c r="L103" s="270">
        <f t="shared" si="9"/>
        <v>2.7864830911007439E-3</v>
      </c>
      <c r="M103" s="270">
        <f t="shared" si="9"/>
        <v>2.8860339757467391E-3</v>
      </c>
      <c r="N103" s="270">
        <f t="shared" si="9"/>
        <v>3.0178573455690669E-3</v>
      </c>
      <c r="O103" s="270">
        <f t="shared" si="9"/>
        <v>4.0645947460024217E-3</v>
      </c>
      <c r="P103" s="270">
        <f t="shared" si="9"/>
        <v>5.2859759781266205E-3</v>
      </c>
      <c r="Q103" s="270">
        <f t="shared" si="9"/>
        <v>9.1312522118594877E-3</v>
      </c>
      <c r="R103" s="270">
        <f t="shared" si="9"/>
        <v>9.3477140656884842E-3</v>
      </c>
      <c r="S103" s="270">
        <f t="shared" si="9"/>
        <v>1.0504596160447067E-2</v>
      </c>
      <c r="T103" s="270">
        <f t="shared" si="9"/>
        <v>1.363576925448988E-2</v>
      </c>
      <c r="U103" s="270">
        <f t="shared" si="9"/>
        <v>1.7828493200526922E-2</v>
      </c>
      <c r="V103" s="270">
        <f t="shared" si="9"/>
        <v>1.8551710952530415E-2</v>
      </c>
      <c r="W103" s="270">
        <f t="shared" si="9"/>
        <v>1.9660504162458278E-2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0.99625590881567661</v>
      </c>
      <c r="C105" s="271">
        <f t="shared" si="11"/>
        <v>0.99676743117104638</v>
      </c>
      <c r="D105" s="271">
        <f t="shared" si="11"/>
        <v>0.997774426754655</v>
      </c>
      <c r="E105" s="271">
        <f t="shared" si="11"/>
        <v>0.99633659185215095</v>
      </c>
      <c r="F105" s="271">
        <f t="shared" si="11"/>
        <v>0.99741770607163094</v>
      </c>
      <c r="G105" s="271">
        <f t="shared" si="11"/>
        <v>0.99788208366443709</v>
      </c>
      <c r="H105" s="271">
        <f t="shared" si="11"/>
        <v>0.99763188454835217</v>
      </c>
      <c r="I105" s="271">
        <f t="shared" si="11"/>
        <v>0.9980055075031754</v>
      </c>
      <c r="J105" s="271">
        <f t="shared" si="11"/>
        <v>0.99815761498164568</v>
      </c>
      <c r="K105" s="271">
        <f t="shared" si="11"/>
        <v>0.99683025072766218</v>
      </c>
      <c r="L105" s="271">
        <f t="shared" si="11"/>
        <v>0.99721351690889914</v>
      </c>
      <c r="M105" s="271">
        <f t="shared" si="11"/>
        <v>0.9971139660242534</v>
      </c>
      <c r="N105" s="271">
        <f t="shared" si="11"/>
        <v>0.99698214265443097</v>
      </c>
      <c r="O105" s="271">
        <f t="shared" si="11"/>
        <v>0.99593540525399737</v>
      </c>
      <c r="P105" s="271">
        <f t="shared" si="11"/>
        <v>0.99471402402187337</v>
      </c>
      <c r="Q105" s="271">
        <f t="shared" si="11"/>
        <v>0.99086874778814049</v>
      </c>
      <c r="R105" s="271">
        <f t="shared" si="11"/>
        <v>0.99065228593431154</v>
      </c>
      <c r="S105" s="271">
        <f t="shared" si="11"/>
        <v>0.98949540383955314</v>
      </c>
      <c r="T105" s="271">
        <f t="shared" si="11"/>
        <v>0.9863642307455105</v>
      </c>
      <c r="U105" s="271">
        <f t="shared" si="11"/>
        <v>0.98217150679947296</v>
      </c>
      <c r="V105" s="271">
        <f t="shared" si="11"/>
        <v>0.98144828904746984</v>
      </c>
      <c r="W105" s="271">
        <f t="shared" si="11"/>
        <v>0.98033949583754187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0.99625590881567661</v>
      </c>
      <c r="C106" s="320">
        <f t="shared" si="12"/>
        <v>0.99676743117104638</v>
      </c>
      <c r="D106" s="320">
        <f t="shared" si="12"/>
        <v>0.997774426754655</v>
      </c>
      <c r="E106" s="320">
        <f t="shared" si="12"/>
        <v>0.99633659185215095</v>
      </c>
      <c r="F106" s="320">
        <f t="shared" si="12"/>
        <v>0.99741770607163094</v>
      </c>
      <c r="G106" s="320">
        <f t="shared" si="12"/>
        <v>0.99788208366443709</v>
      </c>
      <c r="H106" s="320">
        <f t="shared" si="12"/>
        <v>0.99763188454835217</v>
      </c>
      <c r="I106" s="320">
        <f t="shared" si="12"/>
        <v>0.9980055075031754</v>
      </c>
      <c r="J106" s="320">
        <f t="shared" si="12"/>
        <v>0.99815761498164568</v>
      </c>
      <c r="K106" s="320">
        <f t="shared" si="12"/>
        <v>0.99683025072766218</v>
      </c>
      <c r="L106" s="320">
        <f t="shared" si="12"/>
        <v>0.99721351690889914</v>
      </c>
      <c r="M106" s="320">
        <f t="shared" si="12"/>
        <v>0.9971139660242534</v>
      </c>
      <c r="N106" s="320">
        <f t="shared" si="12"/>
        <v>0.99698214265443097</v>
      </c>
      <c r="O106" s="320">
        <f t="shared" si="12"/>
        <v>0.99593540525399737</v>
      </c>
      <c r="P106" s="320">
        <f t="shared" si="12"/>
        <v>0.99471402402187337</v>
      </c>
      <c r="Q106" s="320">
        <f t="shared" si="12"/>
        <v>0.99086874778814049</v>
      </c>
      <c r="R106" s="320">
        <f t="shared" si="12"/>
        <v>0.99065228593431154</v>
      </c>
      <c r="S106" s="320">
        <f t="shared" si="12"/>
        <v>0.98949540383955314</v>
      </c>
      <c r="T106" s="320">
        <f t="shared" si="12"/>
        <v>0.9863642307455105</v>
      </c>
      <c r="U106" s="320">
        <f t="shared" si="12"/>
        <v>0.98217150679947296</v>
      </c>
      <c r="V106" s="320">
        <f t="shared" si="12"/>
        <v>0.98144828904746984</v>
      </c>
      <c r="W106" s="320">
        <f t="shared" si="12"/>
        <v>0.98033949583754187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1.0000000000000002</v>
      </c>
      <c r="D110" s="234">
        <f t="shared" si="15"/>
        <v>1</v>
      </c>
      <c r="E110" s="234">
        <f t="shared" si="15"/>
        <v>0.99999999999999989</v>
      </c>
      <c r="F110" s="234">
        <f t="shared" si="15"/>
        <v>1</v>
      </c>
      <c r="G110" s="234">
        <f t="shared" si="15"/>
        <v>1.0000000000000002</v>
      </c>
      <c r="H110" s="234">
        <f t="shared" si="15"/>
        <v>1</v>
      </c>
      <c r="I110" s="234">
        <f t="shared" si="15"/>
        <v>1</v>
      </c>
      <c r="J110" s="234">
        <f t="shared" si="15"/>
        <v>1</v>
      </c>
      <c r="K110" s="234">
        <f t="shared" si="15"/>
        <v>0.99999999999999989</v>
      </c>
      <c r="L110" s="234">
        <f t="shared" si="15"/>
        <v>1.0000000000000002</v>
      </c>
      <c r="M110" s="234">
        <f t="shared" si="15"/>
        <v>1</v>
      </c>
      <c r="N110" s="234">
        <f t="shared" si="15"/>
        <v>1.0000000000000002</v>
      </c>
      <c r="O110" s="234">
        <f t="shared" si="15"/>
        <v>0.99999999999999978</v>
      </c>
      <c r="P110" s="234">
        <f t="shared" si="15"/>
        <v>1.0000000000000002</v>
      </c>
      <c r="Q110" s="234">
        <f t="shared" si="15"/>
        <v>0.99999999999999989</v>
      </c>
      <c r="R110" s="234">
        <f t="shared" si="15"/>
        <v>1</v>
      </c>
      <c r="S110" s="234">
        <f t="shared" si="15"/>
        <v>1.0000000000000002</v>
      </c>
      <c r="T110" s="234">
        <f t="shared" si="15"/>
        <v>1</v>
      </c>
      <c r="U110" s="234">
        <f t="shared" si="15"/>
        <v>0.99999999999999978</v>
      </c>
      <c r="V110" s="234">
        <f t="shared" si="15"/>
        <v>1.0000000000000002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2.866547462225001E-3</v>
      </c>
      <c r="C115" s="302">
        <f t="shared" si="20"/>
        <v>2.4746184127582812E-3</v>
      </c>
      <c r="D115" s="302">
        <f t="shared" si="20"/>
        <v>1.7033327157702594E-3</v>
      </c>
      <c r="E115" s="302">
        <f t="shared" si="20"/>
        <v>2.8047217558597E-3</v>
      </c>
      <c r="F115" s="302">
        <f t="shared" si="20"/>
        <v>1.976513140142386E-3</v>
      </c>
      <c r="G115" s="302">
        <f t="shared" si="20"/>
        <v>1.6208969336486661E-3</v>
      </c>
      <c r="H115" s="302">
        <f t="shared" si="20"/>
        <v>1.8124875273649256E-3</v>
      </c>
      <c r="I115" s="302">
        <f t="shared" si="20"/>
        <v>1.5263931271259255E-3</v>
      </c>
      <c r="J115" s="302">
        <f t="shared" si="20"/>
        <v>1.4099342284192137E-3</v>
      </c>
      <c r="K115" s="302">
        <f t="shared" si="20"/>
        <v>2.4264924950501356E-3</v>
      </c>
      <c r="L115" s="302">
        <f t="shared" si="20"/>
        <v>2.1329039634216491E-3</v>
      </c>
      <c r="M115" s="302">
        <f t="shared" si="20"/>
        <v>2.2091565759520745E-3</v>
      </c>
      <c r="N115" s="302">
        <f t="shared" si="20"/>
        <v>2.3101343165604971E-3</v>
      </c>
      <c r="O115" s="302">
        <f t="shared" si="20"/>
        <v>3.1121657526488695E-3</v>
      </c>
      <c r="P115" s="302">
        <f t="shared" si="20"/>
        <v>4.0485123871678314E-3</v>
      </c>
      <c r="Q115" s="302">
        <f t="shared" si="20"/>
        <v>6.9999321314810972E-3</v>
      </c>
      <c r="R115" s="302">
        <f t="shared" si="20"/>
        <v>7.1662351594772447E-3</v>
      </c>
      <c r="S115" s="302">
        <f t="shared" si="20"/>
        <v>8.0553306388966E-3</v>
      </c>
      <c r="T115" s="302">
        <f t="shared" si="20"/>
        <v>1.0464155929298828E-2</v>
      </c>
      <c r="U115" s="302">
        <f t="shared" si="20"/>
        <v>1.3695213066282654E-2</v>
      </c>
      <c r="V115" s="302">
        <f t="shared" si="20"/>
        <v>1.4253196347649591E-2</v>
      </c>
      <c r="W115" s="302">
        <f t="shared" si="20"/>
        <v>1.5109032269959702E-2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2.8902418914138413E-2</v>
      </c>
      <c r="C116" s="303">
        <f t="shared" si="21"/>
        <v>2.8913779176441796E-2</v>
      </c>
      <c r="D116" s="303">
        <f t="shared" si="21"/>
        <v>2.8936135283600867E-2</v>
      </c>
      <c r="E116" s="303">
        <f t="shared" si="21"/>
        <v>2.8904210963598263E-2</v>
      </c>
      <c r="F116" s="303">
        <f t="shared" si="21"/>
        <v>2.8928217010430649E-2</v>
      </c>
      <c r="G116" s="303">
        <f t="shared" si="21"/>
        <v>2.8938524726560926E-2</v>
      </c>
      <c r="H116" s="303">
        <f t="shared" si="21"/>
        <v>2.8932971376018416E-2</v>
      </c>
      <c r="I116" s="303">
        <f t="shared" si="21"/>
        <v>2.8941263967329697E-2</v>
      </c>
      <c r="J116" s="303">
        <f t="shared" si="21"/>
        <v>2.8944639587582064E-2</v>
      </c>
      <c r="K116" s="303">
        <f t="shared" si="21"/>
        <v>2.8915174130578272E-2</v>
      </c>
      <c r="L116" s="303">
        <f t="shared" si="21"/>
        <v>2.8923683943089241E-2</v>
      </c>
      <c r="M116" s="303">
        <f t="shared" si="21"/>
        <v>2.8921473722436194E-2</v>
      </c>
      <c r="N116" s="303">
        <f t="shared" si="21"/>
        <v>2.8918546831404039E-2</v>
      </c>
      <c r="O116" s="303">
        <f t="shared" si="21"/>
        <v>2.88952995434015E-2</v>
      </c>
      <c r="P116" s="303">
        <f t="shared" si="21"/>
        <v>2.8868159061241523E-2</v>
      </c>
      <c r="Q116" s="303">
        <f t="shared" si="21"/>
        <v>2.8782610662855635E-2</v>
      </c>
      <c r="R116" s="303">
        <f t="shared" si="21"/>
        <v>2.8777790285232547E-2</v>
      </c>
      <c r="S116" s="303">
        <f t="shared" si="21"/>
        <v>2.875201940177112E-2</v>
      </c>
      <c r="T116" s="303">
        <f t="shared" si="21"/>
        <v>2.8682198378860914E-2</v>
      </c>
      <c r="U116" s="303">
        <f t="shared" si="21"/>
        <v>2.8588544548803399E-2</v>
      </c>
      <c r="V116" s="303">
        <f t="shared" si="21"/>
        <v>2.857237112035798E-2</v>
      </c>
      <c r="W116" s="303">
        <f t="shared" si="21"/>
        <v>2.8547564282030147E-2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2.8902418914138413E-2</v>
      </c>
      <c r="C117" s="304">
        <f t="shared" si="22"/>
        <v>2.8913779176441796E-2</v>
      </c>
      <c r="D117" s="304">
        <f t="shared" si="22"/>
        <v>2.8936135283600867E-2</v>
      </c>
      <c r="E117" s="304">
        <f t="shared" si="22"/>
        <v>2.8904210963598263E-2</v>
      </c>
      <c r="F117" s="304">
        <f t="shared" si="22"/>
        <v>2.8928217010430649E-2</v>
      </c>
      <c r="G117" s="304">
        <f t="shared" si="22"/>
        <v>2.8938524726560926E-2</v>
      </c>
      <c r="H117" s="304">
        <f t="shared" si="22"/>
        <v>2.8932971376018416E-2</v>
      </c>
      <c r="I117" s="304">
        <f t="shared" si="22"/>
        <v>2.8941263967329697E-2</v>
      </c>
      <c r="J117" s="304">
        <f t="shared" si="22"/>
        <v>2.8944639587582064E-2</v>
      </c>
      <c r="K117" s="304">
        <f t="shared" si="22"/>
        <v>2.8915174130578272E-2</v>
      </c>
      <c r="L117" s="304">
        <f t="shared" si="22"/>
        <v>2.8923683943089241E-2</v>
      </c>
      <c r="M117" s="304">
        <f t="shared" si="22"/>
        <v>2.8921473722436194E-2</v>
      </c>
      <c r="N117" s="304">
        <f t="shared" si="22"/>
        <v>2.8918546831404039E-2</v>
      </c>
      <c r="O117" s="304">
        <f t="shared" si="22"/>
        <v>2.88952995434015E-2</v>
      </c>
      <c r="P117" s="304">
        <f t="shared" si="22"/>
        <v>2.8868159061241523E-2</v>
      </c>
      <c r="Q117" s="304">
        <f t="shared" si="22"/>
        <v>2.8782610662855635E-2</v>
      </c>
      <c r="R117" s="304">
        <f t="shared" si="22"/>
        <v>2.8777790285232547E-2</v>
      </c>
      <c r="S117" s="304">
        <f t="shared" si="22"/>
        <v>2.875201940177112E-2</v>
      </c>
      <c r="T117" s="304">
        <f t="shared" si="22"/>
        <v>2.8682198378860914E-2</v>
      </c>
      <c r="U117" s="304">
        <f t="shared" si="22"/>
        <v>2.8588544548803399E-2</v>
      </c>
      <c r="V117" s="304">
        <f t="shared" si="22"/>
        <v>2.857237112035798E-2</v>
      </c>
      <c r="W117" s="304">
        <f t="shared" si="22"/>
        <v>2.8547564282030147E-2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0.8670725674241524</v>
      </c>
      <c r="C119" s="303">
        <f t="shared" si="24"/>
        <v>0.86741337529325402</v>
      </c>
      <c r="D119" s="303">
        <f t="shared" si="24"/>
        <v>0.86808405850802617</v>
      </c>
      <c r="E119" s="303">
        <f t="shared" si="24"/>
        <v>0.86712632890794827</v>
      </c>
      <c r="F119" s="303">
        <f t="shared" si="24"/>
        <v>0.86784651031291993</v>
      </c>
      <c r="G119" s="303">
        <f t="shared" si="24"/>
        <v>0.86815574179682753</v>
      </c>
      <c r="H119" s="303">
        <f t="shared" si="24"/>
        <v>0.86798914128055249</v>
      </c>
      <c r="I119" s="303">
        <f t="shared" si="24"/>
        <v>0.86823791901989067</v>
      </c>
      <c r="J119" s="303">
        <f t="shared" si="24"/>
        <v>0.86833918762746187</v>
      </c>
      <c r="K119" s="303">
        <f t="shared" si="24"/>
        <v>0.86745522391734775</v>
      </c>
      <c r="L119" s="303">
        <f t="shared" si="24"/>
        <v>0.8677105182926772</v>
      </c>
      <c r="M119" s="303">
        <f t="shared" si="24"/>
        <v>0.86764421167308547</v>
      </c>
      <c r="N119" s="303">
        <f t="shared" si="24"/>
        <v>0.86755640494212172</v>
      </c>
      <c r="O119" s="303">
        <f t="shared" si="24"/>
        <v>0.86685898630204439</v>
      </c>
      <c r="P119" s="303">
        <f t="shared" si="24"/>
        <v>0.86604477183724571</v>
      </c>
      <c r="Q119" s="303">
        <f t="shared" si="24"/>
        <v>0.8634783198856687</v>
      </c>
      <c r="R119" s="303">
        <f t="shared" si="24"/>
        <v>0.86333370855697666</v>
      </c>
      <c r="S119" s="303">
        <f t="shared" si="24"/>
        <v>0.8625605820531338</v>
      </c>
      <c r="T119" s="303">
        <f t="shared" si="24"/>
        <v>0.86046595136582738</v>
      </c>
      <c r="U119" s="303">
        <f t="shared" si="24"/>
        <v>0.857656336464102</v>
      </c>
      <c r="V119" s="303">
        <f t="shared" si="24"/>
        <v>0.85717113361073982</v>
      </c>
      <c r="W119" s="303">
        <f t="shared" si="24"/>
        <v>0.85642692846090451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0.8670725674241524</v>
      </c>
      <c r="C120" s="304">
        <f t="shared" si="25"/>
        <v>0.86741337529325402</v>
      </c>
      <c r="D120" s="304">
        <f t="shared" si="25"/>
        <v>0.86808405850802617</v>
      </c>
      <c r="E120" s="304">
        <f t="shared" si="25"/>
        <v>0.86712632890794827</v>
      </c>
      <c r="F120" s="304">
        <f t="shared" si="25"/>
        <v>0.86784651031291993</v>
      </c>
      <c r="G120" s="304">
        <f t="shared" si="25"/>
        <v>0.86815574179682753</v>
      </c>
      <c r="H120" s="304">
        <f t="shared" si="25"/>
        <v>0.86798914128055249</v>
      </c>
      <c r="I120" s="304">
        <f t="shared" si="25"/>
        <v>0.86823791901989067</v>
      </c>
      <c r="J120" s="304">
        <f t="shared" si="25"/>
        <v>0.86833918762746187</v>
      </c>
      <c r="K120" s="304">
        <f t="shared" si="25"/>
        <v>0.86745522391734775</v>
      </c>
      <c r="L120" s="304">
        <f t="shared" si="25"/>
        <v>0.8677105182926772</v>
      </c>
      <c r="M120" s="304">
        <f t="shared" si="25"/>
        <v>0.86764421167308547</v>
      </c>
      <c r="N120" s="304">
        <f t="shared" si="25"/>
        <v>0.86755640494212172</v>
      </c>
      <c r="O120" s="304">
        <f t="shared" si="25"/>
        <v>0.86685898630204439</v>
      </c>
      <c r="P120" s="304">
        <f t="shared" si="25"/>
        <v>0.86604477183724571</v>
      </c>
      <c r="Q120" s="304">
        <f t="shared" si="25"/>
        <v>0.8634783198856687</v>
      </c>
      <c r="R120" s="304">
        <f t="shared" si="25"/>
        <v>0.86333370855697666</v>
      </c>
      <c r="S120" s="304">
        <f t="shared" si="25"/>
        <v>0.8625605820531338</v>
      </c>
      <c r="T120" s="304">
        <f t="shared" si="25"/>
        <v>0.86046595136582738</v>
      </c>
      <c r="U120" s="304">
        <f t="shared" si="25"/>
        <v>0.857656336464102</v>
      </c>
      <c r="V120" s="304">
        <f t="shared" si="25"/>
        <v>0.85717113361073982</v>
      </c>
      <c r="W120" s="304">
        <f t="shared" si="25"/>
        <v>0.85642692846090451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0.10115846619948421</v>
      </c>
      <c r="C122" s="303">
        <f t="shared" si="27"/>
        <v>0.10119822711754606</v>
      </c>
      <c r="D122" s="303">
        <f t="shared" si="27"/>
        <v>0.10127647349260283</v>
      </c>
      <c r="E122" s="303">
        <f t="shared" si="27"/>
        <v>0.10116473837259368</v>
      </c>
      <c r="F122" s="303">
        <f t="shared" si="27"/>
        <v>0.10124875953650704</v>
      </c>
      <c r="G122" s="303">
        <f t="shared" si="27"/>
        <v>0.10128483654296296</v>
      </c>
      <c r="H122" s="303">
        <f t="shared" si="27"/>
        <v>0.10126539981606417</v>
      </c>
      <c r="I122" s="303">
        <f t="shared" si="27"/>
        <v>0.10129442388565366</v>
      </c>
      <c r="J122" s="303">
        <f t="shared" si="27"/>
        <v>0.10130623855653696</v>
      </c>
      <c r="K122" s="303">
        <f t="shared" si="27"/>
        <v>0.10120310945702367</v>
      </c>
      <c r="L122" s="303">
        <f t="shared" si="27"/>
        <v>0.10123289380081206</v>
      </c>
      <c r="M122" s="303">
        <f t="shared" si="27"/>
        <v>0.10122515802852637</v>
      </c>
      <c r="N122" s="303">
        <f t="shared" si="27"/>
        <v>0.10121491390991394</v>
      </c>
      <c r="O122" s="303">
        <f t="shared" si="27"/>
        <v>0.10113354840190497</v>
      </c>
      <c r="P122" s="303">
        <f t="shared" si="27"/>
        <v>0.10103855671434511</v>
      </c>
      <c r="Q122" s="303">
        <f t="shared" si="27"/>
        <v>0.10073913731999447</v>
      </c>
      <c r="R122" s="303">
        <f t="shared" si="27"/>
        <v>0.10072226599831367</v>
      </c>
      <c r="S122" s="303">
        <f t="shared" si="27"/>
        <v>0.10063206790619866</v>
      </c>
      <c r="T122" s="303">
        <f t="shared" si="27"/>
        <v>0.10038769432601294</v>
      </c>
      <c r="U122" s="303">
        <f t="shared" si="27"/>
        <v>0.10005990592081168</v>
      </c>
      <c r="V122" s="303">
        <f t="shared" si="27"/>
        <v>0.10000329892125272</v>
      </c>
      <c r="W122" s="303">
        <f t="shared" si="27"/>
        <v>9.9916474987105278E-2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0.10115846619948421</v>
      </c>
      <c r="C123" s="304">
        <f t="shared" si="28"/>
        <v>0.10119822711754606</v>
      </c>
      <c r="D123" s="304">
        <f t="shared" si="28"/>
        <v>0.10127647349260283</v>
      </c>
      <c r="E123" s="304">
        <f t="shared" si="28"/>
        <v>0.10116473837259368</v>
      </c>
      <c r="F123" s="304">
        <f t="shared" si="28"/>
        <v>0.10124875953650704</v>
      </c>
      <c r="G123" s="304">
        <f t="shared" si="28"/>
        <v>0.10128483654296296</v>
      </c>
      <c r="H123" s="304">
        <f t="shared" si="28"/>
        <v>0.10126539981606417</v>
      </c>
      <c r="I123" s="304">
        <f t="shared" si="28"/>
        <v>0.10129442388565366</v>
      </c>
      <c r="J123" s="304">
        <f t="shared" si="28"/>
        <v>0.10130623855653696</v>
      </c>
      <c r="K123" s="304">
        <f t="shared" si="28"/>
        <v>0.10120310945702367</v>
      </c>
      <c r="L123" s="304">
        <f t="shared" si="28"/>
        <v>0.10123289380081206</v>
      </c>
      <c r="M123" s="304">
        <f t="shared" si="28"/>
        <v>0.10122515802852637</v>
      </c>
      <c r="N123" s="304">
        <f t="shared" si="28"/>
        <v>0.10121491390991394</v>
      </c>
      <c r="O123" s="304">
        <f t="shared" si="28"/>
        <v>0.10113354840190497</v>
      </c>
      <c r="P123" s="304">
        <f t="shared" si="28"/>
        <v>0.10103855671434511</v>
      </c>
      <c r="Q123" s="304">
        <f t="shared" si="28"/>
        <v>0.10073913731999447</v>
      </c>
      <c r="R123" s="304">
        <f t="shared" si="28"/>
        <v>0.10072226599831367</v>
      </c>
      <c r="S123" s="304">
        <f t="shared" si="28"/>
        <v>0.10063206790619866</v>
      </c>
      <c r="T123" s="304">
        <f t="shared" si="28"/>
        <v>0.10038769432601294</v>
      </c>
      <c r="U123" s="304">
        <f t="shared" si="28"/>
        <v>0.10005990592081168</v>
      </c>
      <c r="V123" s="304">
        <f t="shared" si="28"/>
        <v>0.10000329892125272</v>
      </c>
      <c r="W123" s="304">
        <f t="shared" si="28"/>
        <v>9.9916474987105278E-2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0.25161226625082855</v>
      </c>
      <c r="C136" s="322">
        <f>IF(C$5=0,0,C$5/PPA_fec!C$5)</f>
        <v>0.25685483621844296</v>
      </c>
      <c r="D136" s="322">
        <f>IF(D$5=0,0,D$5/PPA_fec!D$5)</f>
        <v>0.26078740241295628</v>
      </c>
      <c r="E136" s="322">
        <f>IF(E$5=0,0,E$5/PPA_fec!E$5)</f>
        <v>0.2979388331531676</v>
      </c>
      <c r="F136" s="322">
        <f>IF(F$5=0,0,F$5/PPA_fec!F$5)</f>
        <v>0.29113219441421029</v>
      </c>
      <c r="G136" s="322">
        <f>IF(G$5=0,0,G$5/PPA_fec!G$5)</f>
        <v>0.26384057598085703</v>
      </c>
      <c r="H136" s="322">
        <f>IF(H$5=0,0,H$5/PPA_fec!H$5)</f>
        <v>0.24013701306243332</v>
      </c>
      <c r="I136" s="322">
        <f>IF(I$5=0,0,I$5/PPA_fec!I$5)</f>
        <v>0.19894875992688862</v>
      </c>
      <c r="J136" s="322">
        <f>IF(J$5=0,0,J$5/PPA_fec!J$5)</f>
        <v>0.20002042238032977</v>
      </c>
      <c r="K136" s="322">
        <f>IF(K$5=0,0,K$5/PPA_fec!K$5)</f>
        <v>0.16446471416236061</v>
      </c>
      <c r="L136" s="322">
        <f>IF(L$5=0,0,L$5/PPA_fec!L$5)</f>
        <v>0.1629535133942554</v>
      </c>
      <c r="M136" s="322">
        <f>IF(M$5=0,0,M$5/PPA_fec!M$5)</f>
        <v>0.14173563724003552</v>
      </c>
      <c r="N136" s="322">
        <f>IF(N$5=0,0,N$5/PPA_fec!N$5)</f>
        <v>0.13253627135851906</v>
      </c>
      <c r="O136" s="322">
        <f>IF(O$5=0,0,O$5/PPA_fec!O$5)</f>
        <v>0.11076724313280592</v>
      </c>
      <c r="P136" s="322">
        <f>IF(P$5=0,0,P$5/PPA_fec!P$5)</f>
        <v>8.608368439709721E-2</v>
      </c>
      <c r="Q136" s="322">
        <f>IF(Q$5=0,0,Q$5/PPA_fec!Q$5)</f>
        <v>8.2363100499443884E-2</v>
      </c>
      <c r="R136" s="322">
        <f>IF(R$5=0,0,R$5/PPA_fec!R$5)</f>
        <v>8.0826516457878195E-2</v>
      </c>
      <c r="S136" s="322">
        <f>IF(S$5=0,0,S$5/PPA_fec!S$5)</f>
        <v>9.5010483976249671E-2</v>
      </c>
      <c r="T136" s="322">
        <f>IF(T$5=0,0,T$5/PPA_fec!T$5)</f>
        <v>0.10592428024759135</v>
      </c>
      <c r="U136" s="322">
        <f>IF(U$5=0,0,U$5/PPA_fec!U$5)</f>
        <v>9.6190372015407991E-2</v>
      </c>
      <c r="V136" s="322">
        <f>IF(V$5=0,0,V$5/PPA_fec!V$5)</f>
        <v>8.1737505817875283E-2</v>
      </c>
      <c r="W136" s="322">
        <f>IF(W$5=0,0,W$5/PPA_fec!W$5)</f>
        <v>9.6628847119514999E-2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8.3155009333692909E-2</v>
      </c>
      <c r="C141" s="277">
        <f>IF(C$10=0,0,C$10/PPA_fec!C$10)</f>
        <v>6.9661124159785398E-2</v>
      </c>
      <c r="D141" s="277">
        <f>IF(D$10=0,0,D$10/PPA_fec!D$10)</f>
        <v>4.8916292597936194E-2</v>
      </c>
      <c r="E141" s="277">
        <f>IF(E$10=0,0,E$10/PPA_fec!E$10)</f>
        <v>9.2364466780644444E-2</v>
      </c>
      <c r="F141" s="277">
        <f>IF(F$10=0,0,F$10/PPA_fec!F$10)</f>
        <v>6.1681351206932446E-2</v>
      </c>
      <c r="G141" s="277">
        <f>IF(G$10=0,0,G$10/PPA_fec!G$10)</f>
        <v>4.6430446588094726E-2</v>
      </c>
      <c r="H141" s="277">
        <f>IF(H$10=0,0,H$10/PPA_fec!H$10)</f>
        <v>4.8546486286579274E-2</v>
      </c>
      <c r="I141" s="277">
        <f>IF(I$10=0,0,I$10/PPA_fec!I$10)</f>
        <v>3.4246012098972517E-2</v>
      </c>
      <c r="J141" s="277">
        <f>IF(J$10=0,0,J$10/PPA_fec!J$10)</f>
        <v>3.0853637505769881E-2</v>
      </c>
      <c r="K141" s="277">
        <f>IF(K$10=0,0,K$10/PPA_fec!K$10)</f>
        <v>4.7983610862702149E-2</v>
      </c>
      <c r="L141" s="277">
        <f>IF(L$10=0,0,L$10/PPA_fec!L$10)</f>
        <v>4.2203595223833885E-2</v>
      </c>
      <c r="M141" s="277">
        <f>IF(M$10=0,0,M$10/PPA_fec!M$10)</f>
        <v>3.7011263241368823E-2</v>
      </c>
      <c r="N141" s="277">
        <f>IF(N$10=0,0,N$10/PPA_fec!N$10)</f>
        <v>3.5544923067418445E-2</v>
      </c>
      <c r="O141" s="277">
        <f>IF(O$10=0,0,O$10/PPA_fec!O$10)</f>
        <v>4.1922181663421543E-2</v>
      </c>
      <c r="P141" s="277">
        <f>IF(P$10=0,0,P$10/PPA_fec!P$10)</f>
        <v>4.3100247978766652E-2</v>
      </c>
      <c r="Q141" s="277">
        <f>IF(Q$10=0,0,Q$10/PPA_fec!Q$10)</f>
        <v>7.608881806112186E-2</v>
      </c>
      <c r="R141" s="277">
        <f>IF(R$10=0,0,R$10/PPA_fec!R$10)</f>
        <v>7.6802763562141649E-2</v>
      </c>
      <c r="S141" s="277">
        <f>IF(S$10=0,0,S$10/PPA_fec!S$10)</f>
        <v>9.8087104616541271E-2</v>
      </c>
      <c r="T141" s="277">
        <f>IF(T$10=0,0,T$10/PPA_fec!T$10)</f>
        <v>0.14313170551552742</v>
      </c>
      <c r="U141" s="277">
        <f>IF(U$10=0,0,U$10/PPA_fec!U$10)</f>
        <v>0.17633927735630406</v>
      </c>
      <c r="V141" s="277">
        <f>IF(V$10=0,0,V$10/PPA_fec!V$10)</f>
        <v>0.16971024540387103</v>
      </c>
      <c r="W141" s="277">
        <f>IF(W$10=0,0,W$10/PPA_fec!W$10)</f>
        <v>0.2207066490433969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0.30413767735845076</v>
      </c>
      <c r="C143" s="278">
        <f>IF(C$17=0,0,C$17/PPA_fec!C$17)</f>
        <v>0.31277362508663364</v>
      </c>
      <c r="D143" s="278">
        <f>IF(D$17=0,0,D$17/PPA_fec!D$17)</f>
        <v>0.31768270410484334</v>
      </c>
      <c r="E143" s="278">
        <f>IF(E$17=0,0,E$17/PPA_fec!E$17)</f>
        <v>0.36221010238282608</v>
      </c>
      <c r="F143" s="278">
        <f>IF(F$17=0,0,F$17/PPA_fec!F$17)</f>
        <v>0.35585664675299844</v>
      </c>
      <c r="G143" s="278">
        <f>IF(G$17=0,0,G$17/PPA_fec!G$17)</f>
        <v>0.32206616756228906</v>
      </c>
      <c r="H143" s="278">
        <f>IF(H$17=0,0,H$17/PPA_fec!H$17)</f>
        <v>0.29197729256719435</v>
      </c>
      <c r="I143" s="278">
        <f>IF(I$17=0,0,I$17/PPA_fec!I$17)</f>
        <v>0.24164138595742546</v>
      </c>
      <c r="J143" s="278">
        <f>IF(J$17=0,0,J$17/PPA_fec!J$17)</f>
        <v>0.24397072259832925</v>
      </c>
      <c r="K143" s="278">
        <f>IF(K$17=0,0,K$17/PPA_fec!K$17)</f>
        <v>0.19788979660885128</v>
      </c>
      <c r="L143" s="278">
        <f>IF(L$17=0,0,L$17/PPA_fec!L$17)</f>
        <v>0.1959207061782712</v>
      </c>
      <c r="M143" s="278">
        <f>IF(M$17=0,0,M$17/PPA_fec!M$17)</f>
        <v>0.17095960232899876</v>
      </c>
      <c r="N143" s="278">
        <f>IF(N$17=0,0,N$17/PPA_fec!N$17)</f>
        <v>0.1602043563969755</v>
      </c>
      <c r="O143" s="278">
        <f>IF(O$17=0,0,O$17/PPA_fec!O$17)</f>
        <v>0.13297573909463295</v>
      </c>
      <c r="P143" s="278">
        <f>IF(P$17=0,0,P$17/PPA_fec!P$17)</f>
        <v>0.10300644332302532</v>
      </c>
      <c r="Q143" s="278">
        <f>IF(Q$17=0,0,Q$17/PPA_fec!Q$17)</f>
        <v>9.741575781363318E-2</v>
      </c>
      <c r="R143" s="278">
        <f>IF(R$17=0,0,R$17/PPA_fec!R$17)</f>
        <v>9.5530230265361699E-2</v>
      </c>
      <c r="S143" s="278">
        <f>IF(S$17=0,0,S$17/PPA_fec!S$17)</f>
        <v>0.11256232653653099</v>
      </c>
      <c r="T143" s="278">
        <f>IF(T$17=0,0,T$17/PPA_fec!T$17)</f>
        <v>0.1249287837681204</v>
      </c>
      <c r="U143" s="278">
        <f>IF(U$17=0,0,U$17/PPA_fec!U$17)</f>
        <v>0.11244803701579534</v>
      </c>
      <c r="V143" s="278">
        <f>IF(V$17=0,0,V$17/PPA_fec!V$17)</f>
        <v>9.4465079665503812E-2</v>
      </c>
      <c r="W143" s="278">
        <f>IF(W$17=0,0,W$17/PPA_fec!W$17)</f>
        <v>0.11097292126338018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0.33923828510777904</v>
      </c>
      <c r="C146" s="322">
        <f>IF(C$32=0,0,C$32/PPA_fec!C$32)</f>
        <v>0.35329173914887457</v>
      </c>
      <c r="D146" s="322">
        <f>IF(D$32=0,0,D$32/PPA_fec!D$32)</f>
        <v>0.35812789439832482</v>
      </c>
      <c r="E146" s="322">
        <f>IF(E$32=0,0,E$32/PPA_fec!E$32)</f>
        <v>0.40833109965777548</v>
      </c>
      <c r="F146" s="322">
        <f>IF(F$32=0,0,F$32/PPA_fec!F$32)</f>
        <v>0.40417402021877979</v>
      </c>
      <c r="G146" s="322">
        <f>IF(G$32=0,0,G$32/PPA_fec!G$32)</f>
        <v>0.36439752902636274</v>
      </c>
      <c r="H146" s="322">
        <f>IF(H$32=0,0,H$32/PPA_fec!H$32)</f>
        <v>0.32810145947173353</v>
      </c>
      <c r="I146" s="322">
        <f>IF(I$32=0,0,I$32/PPA_fec!I$32)</f>
        <v>0.27072804411650886</v>
      </c>
      <c r="J146" s="322">
        <f>IF(J$32=0,0,J$32/PPA_fec!J$32)</f>
        <v>0.27542024294570427</v>
      </c>
      <c r="K146" s="322">
        <f>IF(K$32=0,0,K$32/PPA_fec!K$32)</f>
        <v>0.21854123811354034</v>
      </c>
      <c r="L146" s="322">
        <f>IF(L$32=0,0,L$32/PPA_fec!L$32)</f>
        <v>0.21584758564735693</v>
      </c>
      <c r="M146" s="322">
        <f>IF(M$32=0,0,M$32/PPA_fec!M$32)</f>
        <v>0.18951751728635624</v>
      </c>
      <c r="N146" s="322">
        <f>IF(N$32=0,0,N$32/PPA_fec!N$32)</f>
        <v>0.17835997035127382</v>
      </c>
      <c r="O146" s="322">
        <f>IF(O$32=0,0,O$32/PPA_fec!O$32)</f>
        <v>0.14658314082695609</v>
      </c>
      <c r="P146" s="322">
        <f>IF(P$32=0,0,P$32/PPA_fec!P$32)</f>
        <v>0.11323207967519699</v>
      </c>
      <c r="Q146" s="322">
        <f>IF(Q$32=0,0,Q$32/PPA_fec!Q$32)</f>
        <v>0.10590908366527635</v>
      </c>
      <c r="R146" s="322">
        <f>IF(R$32=0,0,R$32/PPA_fec!R$32)</f>
        <v>0.10378599757394191</v>
      </c>
      <c r="S146" s="322">
        <f>IF(S$32=0,0,S$32/PPA_fec!S$32)</f>
        <v>0.12317122173251016</v>
      </c>
      <c r="T146" s="322">
        <f>IF(T$32=0,0,T$32/PPA_fec!T$32)</f>
        <v>0.1366930092119541</v>
      </c>
      <c r="U146" s="322">
        <f>IF(U$32=0,0,U$32/PPA_fec!U$32)</f>
        <v>0.12241565320738836</v>
      </c>
      <c r="V146" s="322">
        <f>IF(V$32=0,0,V$32/PPA_fec!V$32)</f>
        <v>0.10093800052821973</v>
      </c>
      <c r="W146" s="322">
        <f>IF(W$32=0,0,W$32/PPA_fec!W$32)</f>
        <v>0.11758438260567507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8.3155009333692867E-2</v>
      </c>
      <c r="C151" s="277">
        <f>IF(C$37=0,0,C$37/PPA_fec!C$37)</f>
        <v>6.966112415978537E-2</v>
      </c>
      <c r="D151" s="277">
        <f>IF(D$37=0,0,D$37/PPA_fec!D$37)</f>
        <v>4.8916292597936215E-2</v>
      </c>
      <c r="E151" s="277">
        <f>IF(E$37=0,0,E$37/PPA_fec!E$37)</f>
        <v>9.2364466780644472E-2</v>
      </c>
      <c r="F151" s="277">
        <f>IF(F$37=0,0,F$37/PPA_fec!F$37)</f>
        <v>6.1681351206932446E-2</v>
      </c>
      <c r="G151" s="277">
        <f>IF(G$37=0,0,G$37/PPA_fec!G$37)</f>
        <v>4.643044658809474E-2</v>
      </c>
      <c r="H151" s="277">
        <f>IF(H$37=0,0,H$37/PPA_fec!H$37)</f>
        <v>4.8546486286579288E-2</v>
      </c>
      <c r="I151" s="277">
        <f>IF(I$37=0,0,I$37/PPA_fec!I$37)</f>
        <v>3.4246012098972545E-2</v>
      </c>
      <c r="J151" s="277">
        <f>IF(J$37=0,0,J$37/PPA_fec!J$37)</f>
        <v>3.0853637505769888E-2</v>
      </c>
      <c r="K151" s="277">
        <f>IF(K$37=0,0,K$37/PPA_fec!K$37)</f>
        <v>4.7983610862702156E-2</v>
      </c>
      <c r="L151" s="277">
        <f>IF(L$37=0,0,L$37/PPA_fec!L$37)</f>
        <v>4.2203595223833858E-2</v>
      </c>
      <c r="M151" s="277">
        <f>IF(M$37=0,0,M$37/PPA_fec!M$37)</f>
        <v>3.7011263241368823E-2</v>
      </c>
      <c r="N151" s="277">
        <f>IF(N$37=0,0,N$37/PPA_fec!N$37)</f>
        <v>3.5544923067418452E-2</v>
      </c>
      <c r="O151" s="277">
        <f>IF(O$37=0,0,O$37/PPA_fec!O$37)</f>
        <v>4.192218166342157E-2</v>
      </c>
      <c r="P151" s="277">
        <f>IF(P$37=0,0,P$37/PPA_fec!P$37)</f>
        <v>4.3100247978766638E-2</v>
      </c>
      <c r="Q151" s="277">
        <f>IF(Q$37=0,0,Q$37/PPA_fec!Q$37)</f>
        <v>7.608881806112186E-2</v>
      </c>
      <c r="R151" s="277">
        <f>IF(R$37=0,0,R$37/PPA_fec!R$37)</f>
        <v>7.6802763562141635E-2</v>
      </c>
      <c r="S151" s="277">
        <f>IF(S$37=0,0,S$37/PPA_fec!S$37)</f>
        <v>9.8087104616541299E-2</v>
      </c>
      <c r="T151" s="277">
        <f>IF(T$37=0,0,T$37/PPA_fec!T$37)</f>
        <v>0.14313170551552742</v>
      </c>
      <c r="U151" s="277">
        <f>IF(U$37=0,0,U$37/PPA_fec!U$37)</f>
        <v>0.17633927735630406</v>
      </c>
      <c r="V151" s="277">
        <f>IF(V$37=0,0,V$37/PPA_fec!V$37)</f>
        <v>0.16971024540387103</v>
      </c>
      <c r="W151" s="277">
        <f>IF(W$37=0,0,W$37/PPA_fec!W$37)</f>
        <v>0.2207066490433969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0.15483971343480105</v>
      </c>
      <c r="C152" s="278">
        <f>IF(C$43=0,0,C$43/PPA_fec!C$43)</f>
        <v>0.15454405637857346</v>
      </c>
      <c r="D152" s="278">
        <f>IF(D$43=0,0,D$43/PPA_fec!D$43)</f>
        <v>0.15739732382488383</v>
      </c>
      <c r="E152" s="278">
        <f>IF(E$43=0,0,E$43/PPA_fec!E$43)</f>
        <v>0.179901174911787</v>
      </c>
      <c r="F152" s="278">
        <f>IF(F$43=0,0,F$43/PPA_fec!F$43)</f>
        <v>0.17349026175827487</v>
      </c>
      <c r="G152" s="278">
        <f>IF(G$43=0,0,G$43/PPA_fec!G$43)</f>
        <v>0.15823327198378384</v>
      </c>
      <c r="H152" s="278">
        <f>IF(H$43=0,0,H$43/PPA_fec!H$43)</f>
        <v>0.14575267867910843</v>
      </c>
      <c r="I152" s="278">
        <f>IF(I$43=0,0,I$43/PPA_fec!I$43)</f>
        <v>0.12137773714245732</v>
      </c>
      <c r="J152" s="278">
        <f>IF(J$43=0,0,J$43/PPA_fec!J$43)</f>
        <v>0.12041099345912994</v>
      </c>
      <c r="K152" s="278">
        <f>IF(K$43=0,0,K$43/PPA_fec!K$43)</f>
        <v>0.10307300576369041</v>
      </c>
      <c r="L152" s="278">
        <f>IF(L$43=0,0,L$43/PPA_fec!L$43)</f>
        <v>0.10257507951443852</v>
      </c>
      <c r="M152" s="278">
        <f>IF(M$43=0,0,M$43/PPA_fec!M$43)</f>
        <v>8.8188702762100099E-2</v>
      </c>
      <c r="N152" s="278">
        <f>IF(N$43=0,0,N$43/PPA_fec!N$43)</f>
        <v>8.1817588022680604E-2</v>
      </c>
      <c r="O152" s="278">
        <f>IF(O$43=0,0,O$43/PPA_fec!O$43)</f>
        <v>6.9691321717107749E-2</v>
      </c>
      <c r="P152" s="278">
        <f>IF(P$43=0,0,P$43/PPA_fec!P$43)</f>
        <v>5.4483086773856319E-2</v>
      </c>
      <c r="Q152" s="278">
        <f>IF(Q$43=0,0,Q$43/PPA_fec!Q$43)</f>
        <v>5.3398444197273291E-2</v>
      </c>
      <c r="R152" s="278">
        <f>IF(R$43=0,0,R$43/PPA_fec!R$43)</f>
        <v>5.2485004723117817E-2</v>
      </c>
      <c r="S152" s="278">
        <f>IF(S$43=0,0,S$43/PPA_fec!S$43)</f>
        <v>6.0839408315556967E-2</v>
      </c>
      <c r="T152" s="278">
        <f>IF(T$43=0,0,T$43/PPA_fec!T$43)</f>
        <v>6.7953119646676913E-2</v>
      </c>
      <c r="U152" s="278">
        <f>IF(U$43=0,0,U$43/PPA_fec!U$43)</f>
        <v>6.2508254510375297E-2</v>
      </c>
      <c r="V152" s="278">
        <f>IF(V$43=0,0,V$43/PPA_fec!V$43)</f>
        <v>5.5343615358941174E-2</v>
      </c>
      <c r="W152" s="278">
        <f>IF(W$43=0,0,W$43/PPA_fec!W$43)</f>
        <v>6.6764948373141592E-2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0.38422918580426518</v>
      </c>
      <c r="C153" s="278">
        <f>IF(C$56=0,0,C$56/PPA_fec!C$56)</f>
        <v>0.40168190334066967</v>
      </c>
      <c r="D153" s="278">
        <f>IF(D$56=0,0,D$56/PPA_fec!D$56)</f>
        <v>0.4073645126070492</v>
      </c>
      <c r="E153" s="278">
        <f>IF(E$56=0,0,E$56/PPA_fec!E$56)</f>
        <v>0.46382359252817457</v>
      </c>
      <c r="F153" s="278">
        <f>IF(F$56=0,0,F$56/PPA_fec!F$56)</f>
        <v>0.4605038259839942</v>
      </c>
      <c r="G153" s="278">
        <f>IF(G$56=0,0,G$56/PPA_fec!G$56)</f>
        <v>0.4149454638704263</v>
      </c>
      <c r="H153" s="278">
        <f>IF(H$56=0,0,H$56/PPA_fec!H$56)</f>
        <v>0.37284065524421078</v>
      </c>
      <c r="I153" s="278">
        <f>IF(I$56=0,0,I$56/PPA_fec!I$56)</f>
        <v>0.30751012624823332</v>
      </c>
      <c r="J153" s="278">
        <f>IF(J$56=0,0,J$56/PPA_fec!J$56)</f>
        <v>0.31352165317166009</v>
      </c>
      <c r="K153" s="278">
        <f>IF(K$56=0,0,K$56/PPA_fec!K$56)</f>
        <v>0.24701272301185914</v>
      </c>
      <c r="L153" s="278">
        <f>IF(L$56=0,0,L$56/PPA_fec!L$56)</f>
        <v>0.24390476693614632</v>
      </c>
      <c r="M153" s="278">
        <f>IF(M$56=0,0,M$56/PPA_fec!M$56)</f>
        <v>0.21447789595279798</v>
      </c>
      <c r="N153" s="278">
        <f>IF(N$56=0,0,N$56/PPA_fec!N$56)</f>
        <v>0.20205355921731236</v>
      </c>
      <c r="O153" s="278">
        <f>IF(O$56=0,0,O$56/PPA_fec!O$56)</f>
        <v>0.16545652980175798</v>
      </c>
      <c r="P153" s="278">
        <f>IF(P$56=0,0,P$56/PPA_fec!P$56)</f>
        <v>0.12756797095467395</v>
      </c>
      <c r="Q153" s="278">
        <f>IF(Q$56=0,0,Q$56/PPA_fec!Q$56)</f>
        <v>0.11854019601981138</v>
      </c>
      <c r="R153" s="278">
        <f>IF(R$56=0,0,R$56/PPA_fec!R$56)</f>
        <v>0.11611826439865058</v>
      </c>
      <c r="S153" s="278">
        <f>IF(S$56=0,0,S$56/PPA_fec!S$56)</f>
        <v>0.13790859058219523</v>
      </c>
      <c r="T153" s="278">
        <f>IF(T$56=0,0,T$56/PPA_fec!T$56)</f>
        <v>0.15258684133087669</v>
      </c>
      <c r="U153" s="278">
        <f>IF(U$56=0,0,U$56/PPA_fec!U$56)</f>
        <v>0.13592443138107813</v>
      </c>
      <c r="V153" s="278">
        <f>IF(V$56=0,0,V$56/PPA_fec!V$56)</f>
        <v>0.11150495157025939</v>
      </c>
      <c r="W153" s="278">
        <f>IF(W$56=0,0,W$56/PPA_fec!W$56)</f>
        <v>0.12951192733872402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0.34696236467583813</v>
      </c>
      <c r="C154" s="279">
        <f>IF(C$69=0,0,C$69/PPA_fec!C$69)</f>
        <v>0.36518726573036681</v>
      </c>
      <c r="D154" s="279">
        <f>IF(D$69=0,0,D$69/PPA_fec!D$69)</f>
        <v>0.37011818209600644</v>
      </c>
      <c r="E154" s="279">
        <f>IF(E$69=0,0,E$69/PPA_fec!E$69)</f>
        <v>0.42117399763657504</v>
      </c>
      <c r="F154" s="279">
        <f>IF(F$69=0,0,F$69/PPA_fec!F$69)</f>
        <v>0.42000384629266146</v>
      </c>
      <c r="G154" s="279">
        <f>IF(G$69=0,0,G$69/PPA_fec!G$69)</f>
        <v>0.37775216422462438</v>
      </c>
      <c r="H154" s="279">
        <f>IF(H$69=0,0,H$69/PPA_fec!H$69)</f>
        <v>0.33816381642318927</v>
      </c>
      <c r="I154" s="279">
        <f>IF(I$69=0,0,I$69/PPA_fec!I$69)</f>
        <v>0.27851600594210946</v>
      </c>
      <c r="J154" s="279">
        <f>IF(J$69=0,0,J$69/PPA_fec!J$69)</f>
        <v>0.28511272128973081</v>
      </c>
      <c r="K154" s="279">
        <f>IF(K$69=0,0,K$69/PPA_fec!K$69)</f>
        <v>0.2219736776407604</v>
      </c>
      <c r="L154" s="279">
        <f>IF(L$69=0,0,L$69/PPA_fec!L$69)</f>
        <v>0.21894775002731018</v>
      </c>
      <c r="M154" s="279">
        <f>IF(M$69=0,0,M$69/PPA_fec!M$69)</f>
        <v>0.19312872252197882</v>
      </c>
      <c r="N154" s="279">
        <f>IF(N$69=0,0,N$69/PPA_fec!N$69)</f>
        <v>0.18233226593149582</v>
      </c>
      <c r="O154" s="279">
        <f>IF(O$69=0,0,O$69/PPA_fec!O$69)</f>
        <v>0.14849536098030047</v>
      </c>
      <c r="P154" s="279">
        <f>IF(P$69=0,0,P$69/PPA_fec!P$69)</f>
        <v>0.11427783099464313</v>
      </c>
      <c r="Q154" s="279">
        <f>IF(Q$69=0,0,Q$69/PPA_fec!Q$69)</f>
        <v>0.10546133647626905</v>
      </c>
      <c r="R154" s="279">
        <f>IF(R$69=0,0,R$69/PPA_fec!R$69)</f>
        <v>0.10326287494290962</v>
      </c>
      <c r="S154" s="279">
        <f>IF(S$69=0,0,S$69/PPA_fec!S$69)</f>
        <v>0.12301779148813922</v>
      </c>
      <c r="T154" s="279">
        <f>IF(T$69=0,0,T$69/PPA_fec!T$69)</f>
        <v>0.13594614744350997</v>
      </c>
      <c r="U154" s="279">
        <f>IF(U$69=0,0,U$69/PPA_fec!U$69)</f>
        <v>0.12061548591600886</v>
      </c>
      <c r="V154" s="279">
        <f>IF(V$69=0,0,V$69/PPA_fec!V$69)</f>
        <v>9.8060270071694211E-2</v>
      </c>
      <c r="W154" s="279">
        <f>IF(W$69=0,0,W$69/PPA_fec!W$69)</f>
        <v>0.11341810706618352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1.6133783567625751E-2</v>
      </c>
      <c r="C156" s="322">
        <f>IF(C$83=0,0,C$83/PPA_fec!C$83)</f>
        <v>1.3491847932915116E-2</v>
      </c>
      <c r="D156" s="322">
        <f>IF(D$83=0,0,D$83/PPA_fec!D$83)</f>
        <v>9.4755672537009412E-3</v>
      </c>
      <c r="E156" s="322">
        <f>IF(E$83=0,0,E$83/PPA_fec!E$83)</f>
        <v>1.7895225551442434E-2</v>
      </c>
      <c r="F156" s="322">
        <f>IF(F$83=0,0,F$83/PPA_fec!F$83)</f>
        <v>1.1938575830299397E-2</v>
      </c>
      <c r="G156" s="322">
        <f>IF(G$83=0,0,G$83/PPA_fec!G$83)</f>
        <v>8.9911829324698239E-3</v>
      </c>
      <c r="H156" s="322">
        <f>IF(H$83=0,0,H$83/PPA_fec!H$83)</f>
        <v>9.4066300625293559E-3</v>
      </c>
      <c r="I156" s="322">
        <f>IF(I$83=0,0,I$83/PPA_fec!I$83)</f>
        <v>6.63621228025743E-3</v>
      </c>
      <c r="J156" s="322">
        <f>IF(J$83=0,0,J$83/PPA_fec!J$83)</f>
        <v>5.9761273462415106E-3</v>
      </c>
      <c r="K156" s="322">
        <f>IF(K$83=0,0,K$83/PPA_fec!K$83)</f>
        <v>9.3099374378325453E-3</v>
      </c>
      <c r="L156" s="322">
        <f>IF(L$83=0,0,L$83/PPA_fec!L$83)</f>
        <v>8.1878210433180831E-3</v>
      </c>
      <c r="M156" s="322">
        <f>IF(M$83=0,0,M$83/PPA_fec!M$83)</f>
        <v>7.176824015339635E-3</v>
      </c>
      <c r="N156" s="322">
        <f>IF(N$83=0,0,N$83/PPA_fec!N$83)</f>
        <v>6.890834899346881E-3</v>
      </c>
      <c r="O156" s="322">
        <f>IF(O$83=0,0,O$83/PPA_fec!O$83)</f>
        <v>8.1339163271646787E-3</v>
      </c>
      <c r="P156" s="322">
        <f>IF(P$83=0,0,P$83/PPA_fec!P$83)</f>
        <v>8.3642985191868056E-3</v>
      </c>
      <c r="Q156" s="322">
        <f>IF(Q$83=0,0,Q$83/PPA_fec!Q$83)</f>
        <v>1.4807015987552635E-2</v>
      </c>
      <c r="R156" s="322">
        <f>IF(R$83=0,0,R$83/PPA_fec!R$83)</f>
        <v>1.4944174885685425E-2</v>
      </c>
      <c r="S156" s="322">
        <f>IF(S$83=0,0,S$83/PPA_fec!S$83)</f>
        <v>1.9104993633803205E-2</v>
      </c>
      <c r="T156" s="322">
        <f>IF(T$83=0,0,T$83/PPA_fec!T$83)</f>
        <v>2.7966703405508924E-2</v>
      </c>
      <c r="U156" s="322">
        <f>IF(U$83=0,0,U$83/PPA_fec!U$83)</f>
        <v>3.4628583366034846E-2</v>
      </c>
      <c r="V156" s="322">
        <f>IF(V$83=0,0,V$83/PPA_fec!V$83)</f>
        <v>3.3998902508862693E-2</v>
      </c>
      <c r="W156" s="322">
        <f>IF(W$83=0,0,W$83/PPA_fec!W$83)</f>
        <v>4.4965629271774436E-2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8.3155009333692867E-2</v>
      </c>
      <c r="C161" s="334">
        <f>IF(C$88=0,0,C$88/PPA_fec!C$88)</f>
        <v>6.9661124159785384E-2</v>
      </c>
      <c r="D161" s="334">
        <f>IF(D$88=0,0,D$88/PPA_fec!D$88)</f>
        <v>4.8916292597936201E-2</v>
      </c>
      <c r="E161" s="334">
        <f>IF(E$88=0,0,E$88/PPA_fec!E$88)</f>
        <v>9.2364466780644458E-2</v>
      </c>
      <c r="F161" s="334">
        <f>IF(F$88=0,0,F$88/PPA_fec!F$88)</f>
        <v>6.1681351206932439E-2</v>
      </c>
      <c r="G161" s="334">
        <f>IF(G$88=0,0,G$88/PPA_fec!G$88)</f>
        <v>4.643044658809474E-2</v>
      </c>
      <c r="H161" s="334">
        <f>IF(H$88=0,0,H$88/PPA_fec!H$88)</f>
        <v>4.8546486286579267E-2</v>
      </c>
      <c r="I161" s="334">
        <f>IF(I$88=0,0,I$88/PPA_fec!I$88)</f>
        <v>3.4246012098972517E-2</v>
      </c>
      <c r="J161" s="334">
        <f>IF(J$88=0,0,J$88/PPA_fec!J$88)</f>
        <v>3.0853637505769884E-2</v>
      </c>
      <c r="K161" s="334">
        <f>IF(K$88=0,0,K$88/PPA_fec!K$88)</f>
        <v>4.7983610862702149E-2</v>
      </c>
      <c r="L161" s="334">
        <f>IF(L$88=0,0,L$88/PPA_fec!L$88)</f>
        <v>4.2203595223833865E-2</v>
      </c>
      <c r="M161" s="334">
        <f>IF(M$88=0,0,M$88/PPA_fec!M$88)</f>
        <v>3.7011263241368823E-2</v>
      </c>
      <c r="N161" s="334">
        <f>IF(N$88=0,0,N$88/PPA_fec!N$88)</f>
        <v>3.5544923067418452E-2</v>
      </c>
      <c r="O161" s="334">
        <f>IF(O$88=0,0,O$88/PPA_fec!O$88)</f>
        <v>4.192218166342157E-2</v>
      </c>
      <c r="P161" s="334">
        <f>IF(P$88=0,0,P$88/PPA_fec!P$88)</f>
        <v>4.3100247978766652E-2</v>
      </c>
      <c r="Q161" s="334">
        <f>IF(Q$88=0,0,Q$88/PPA_fec!Q$88)</f>
        <v>7.6088818061121874E-2</v>
      </c>
      <c r="R161" s="334">
        <f>IF(R$88=0,0,R$88/PPA_fec!R$88)</f>
        <v>7.6802763562141649E-2</v>
      </c>
      <c r="S161" s="334">
        <f>IF(S$88=0,0,S$88/PPA_fec!S$88)</f>
        <v>9.8087104616541312E-2</v>
      </c>
      <c r="T161" s="334">
        <f>IF(T$88=0,0,T$88/PPA_fec!T$88)</f>
        <v>0.14313170551552742</v>
      </c>
      <c r="U161" s="334">
        <f>IF(U$88=0,0,U$88/PPA_fec!U$88)</f>
        <v>0.17633927735630406</v>
      </c>
      <c r="V161" s="334">
        <f>IF(V$88=0,0,V$88/PPA_fec!V$88)</f>
        <v>0.16971024540387103</v>
      </c>
      <c r="W161" s="334">
        <f>IF(W$88=0,0,W$88/PPA_fec!W$88)</f>
        <v>0.22070664904339696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SE: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4642.7500634239714</v>
      </c>
      <c r="C3" s="205">
        <v>4696.607327777504</v>
      </c>
      <c r="D3" s="205">
        <v>4903.9709629344743</v>
      </c>
      <c r="E3" s="205">
        <v>4757.9363678095979</v>
      </c>
      <c r="F3" s="205">
        <v>4771.5742002160941</v>
      </c>
      <c r="G3" s="205">
        <v>4646.9126407533786</v>
      </c>
      <c r="H3" s="205">
        <v>4809.954118825256</v>
      </c>
      <c r="I3" s="205">
        <v>4574.3862427876456</v>
      </c>
      <c r="J3" s="205">
        <v>4405.4692043653286</v>
      </c>
      <c r="K3" s="205">
        <v>4686.6736363077298</v>
      </c>
      <c r="L3" s="205">
        <v>4668.7987382809079</v>
      </c>
      <c r="M3" s="205">
        <v>4758.9150149780462</v>
      </c>
      <c r="N3" s="205">
        <v>4427.0670216097706</v>
      </c>
      <c r="O3" s="205">
        <v>4633.5988902482486</v>
      </c>
      <c r="P3" s="205">
        <v>4538.9351395975682</v>
      </c>
      <c r="Q3" s="205">
        <v>4660</v>
      </c>
      <c r="R3" s="205">
        <v>4785.1225663672712</v>
      </c>
      <c r="S3" s="205">
        <v>4696.3550677086441</v>
      </c>
      <c r="T3" s="205">
        <v>4849.9022113683168</v>
      </c>
      <c r="U3" s="205">
        <v>4706.62283348245</v>
      </c>
      <c r="V3" s="205">
        <v>4845.1180484270271</v>
      </c>
      <c r="W3" s="205">
        <v>4629.8710567635726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3936.3114983338901</v>
      </c>
      <c r="C5" s="205">
        <v>3839.073538101025</v>
      </c>
      <c r="D5" s="205">
        <v>3731.338365870989</v>
      </c>
      <c r="E5" s="205">
        <v>3732.0965902669218</v>
      </c>
      <c r="F5" s="205">
        <v>3618.2817839724189</v>
      </c>
      <c r="G5" s="205">
        <v>3180.8321825320131</v>
      </c>
      <c r="H5" s="205">
        <v>3328.739265049554</v>
      </c>
      <c r="I5" s="205">
        <v>3142.6996712658661</v>
      </c>
      <c r="J5" s="205">
        <v>3280.3717074968831</v>
      </c>
      <c r="K5" s="205">
        <v>3382.4758988190119</v>
      </c>
      <c r="L5" s="205">
        <v>3450.7509275737202</v>
      </c>
      <c r="M5" s="205">
        <v>3329.7660163865221</v>
      </c>
      <c r="N5" s="205">
        <v>3296.581099112962</v>
      </c>
      <c r="O5" s="205">
        <v>3166.806623438521</v>
      </c>
      <c r="P5" s="205">
        <v>3025.8169934633429</v>
      </c>
      <c r="Q5" s="205">
        <v>3065.0713204656108</v>
      </c>
      <c r="R5" s="205">
        <v>3105.1779974107831</v>
      </c>
      <c r="S5" s="205">
        <v>2892.6657280115269</v>
      </c>
      <c r="T5" s="205">
        <v>2928.9291514685178</v>
      </c>
      <c r="U5" s="205">
        <v>3022.261058882892</v>
      </c>
      <c r="V5" s="205">
        <v>3658.2236935800911</v>
      </c>
      <c r="W5" s="205">
        <v>3259.5755231106341</v>
      </c>
      <c r="DA5" s="112" t="s">
        <v>2113</v>
      </c>
    </row>
    <row r="6" spans="1:105" ht="12" customHeight="1" x14ac:dyDescent="0.25">
      <c r="A6" s="154" t="s">
        <v>2114</v>
      </c>
      <c r="B6" s="340">
        <v>4920.3893729173606</v>
      </c>
      <c r="C6" s="340">
        <v>4674.3699042714934</v>
      </c>
      <c r="D6" s="340">
        <v>4674.3699042714934</v>
      </c>
      <c r="E6" s="340">
        <v>4428.3504356256253</v>
      </c>
      <c r="F6" s="340">
        <v>4182.3309669797572</v>
      </c>
      <c r="G6" s="340">
        <v>4182.3309669797572</v>
      </c>
      <c r="H6" s="340">
        <v>3936.3114983338892</v>
      </c>
      <c r="I6" s="340">
        <v>3690.2920296880211</v>
      </c>
      <c r="J6" s="340">
        <v>3690.2920296880211</v>
      </c>
      <c r="K6" s="340">
        <v>3690.2920296880211</v>
      </c>
      <c r="L6" s="340">
        <v>3690.2920296880211</v>
      </c>
      <c r="M6" s="340">
        <v>3690.2920296880211</v>
      </c>
      <c r="N6" s="340">
        <v>3690.2920296880211</v>
      </c>
      <c r="O6" s="340">
        <v>3444.272561042153</v>
      </c>
      <c r="P6" s="340">
        <v>3444.272561042153</v>
      </c>
      <c r="Q6" s="340">
        <v>3444.272561042153</v>
      </c>
      <c r="R6" s="340">
        <v>3444.272561042153</v>
      </c>
      <c r="S6" s="340">
        <v>3444.272561042153</v>
      </c>
      <c r="T6" s="340">
        <v>3198.253092396285</v>
      </c>
      <c r="U6" s="340">
        <v>3198.253092396285</v>
      </c>
      <c r="V6" s="340">
        <v>3936.3114983338892</v>
      </c>
      <c r="W6" s="340">
        <v>3690.2920296880211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246.0194686458681</v>
      </c>
      <c r="L7" s="342">
        <v>246.0194686458681</v>
      </c>
      <c r="M7" s="342">
        <v>0</v>
      </c>
      <c r="N7" s="342">
        <v>246.0194686458681</v>
      </c>
      <c r="O7" s="342">
        <v>0</v>
      </c>
      <c r="P7" s="342">
        <v>0</v>
      </c>
      <c r="Q7" s="342">
        <v>246.0194686458681</v>
      </c>
      <c r="R7" s="342">
        <v>246.0194686458681</v>
      </c>
      <c r="S7" s="342">
        <v>0</v>
      </c>
      <c r="T7" s="342">
        <v>0</v>
      </c>
      <c r="U7" s="342">
        <v>246.0194686458681</v>
      </c>
      <c r="V7" s="342">
        <v>738.05840593760433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246.01946864586716</v>
      </c>
      <c r="D8" s="344">
        <f t="shared" si="0"/>
        <v>0</v>
      </c>
      <c r="E8" s="344">
        <f t="shared" si="0"/>
        <v>246.01946864586807</v>
      </c>
      <c r="F8" s="344">
        <f t="shared" si="0"/>
        <v>246.01946864586807</v>
      </c>
      <c r="G8" s="344">
        <f t="shared" si="0"/>
        <v>0</v>
      </c>
      <c r="H8" s="344">
        <f t="shared" si="0"/>
        <v>246.01946864586807</v>
      </c>
      <c r="I8" s="344">
        <f t="shared" si="0"/>
        <v>246.01946864586807</v>
      </c>
      <c r="J8" s="344">
        <f t="shared" si="0"/>
        <v>0</v>
      </c>
      <c r="K8" s="344">
        <f t="shared" si="0"/>
        <v>246.01946864586807</v>
      </c>
      <c r="L8" s="344">
        <f t="shared" si="0"/>
        <v>246.01946864586807</v>
      </c>
      <c r="M8" s="344">
        <f t="shared" si="0"/>
        <v>0</v>
      </c>
      <c r="N8" s="344">
        <f t="shared" si="0"/>
        <v>246.01946864586807</v>
      </c>
      <c r="O8" s="344">
        <f t="shared" si="0"/>
        <v>246.01946864586807</v>
      </c>
      <c r="P8" s="344">
        <f t="shared" si="0"/>
        <v>0</v>
      </c>
      <c r="Q8" s="344">
        <f t="shared" si="0"/>
        <v>246.01946864586807</v>
      </c>
      <c r="R8" s="344">
        <f t="shared" si="0"/>
        <v>246.01946864586807</v>
      </c>
      <c r="S8" s="344">
        <f t="shared" si="0"/>
        <v>0</v>
      </c>
      <c r="T8" s="344">
        <f t="shared" si="0"/>
        <v>246.01946864586807</v>
      </c>
      <c r="U8" s="344">
        <f t="shared" si="0"/>
        <v>246.01946864586807</v>
      </c>
      <c r="V8" s="344">
        <f t="shared" si="0"/>
        <v>0</v>
      </c>
      <c r="W8" s="344">
        <f t="shared" si="0"/>
        <v>246.01946864586807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984.07787458347048</v>
      </c>
      <c r="C9" s="345">
        <f t="shared" si="1"/>
        <v>835.29636617046845</v>
      </c>
      <c r="D9" s="345">
        <f t="shared" si="1"/>
        <v>943.03153840050436</v>
      </c>
      <c r="E9" s="345">
        <f t="shared" si="1"/>
        <v>696.25384535870353</v>
      </c>
      <c r="F9" s="345">
        <f t="shared" si="1"/>
        <v>564.04918300733834</v>
      </c>
      <c r="G9" s="345">
        <f t="shared" si="1"/>
        <v>1001.4987844477441</v>
      </c>
      <c r="H9" s="345">
        <f t="shared" si="1"/>
        <v>607.5722332843352</v>
      </c>
      <c r="I9" s="345">
        <f t="shared" si="1"/>
        <v>547.59235842215503</v>
      </c>
      <c r="J9" s="345">
        <f t="shared" si="1"/>
        <v>409.92032219113798</v>
      </c>
      <c r="K9" s="345">
        <f t="shared" si="1"/>
        <v>307.81613086900916</v>
      </c>
      <c r="L9" s="345">
        <f t="shared" si="1"/>
        <v>239.54110211430088</v>
      </c>
      <c r="M9" s="345">
        <f t="shared" si="1"/>
        <v>360.52601330149901</v>
      </c>
      <c r="N9" s="345">
        <f t="shared" si="1"/>
        <v>393.71093057505914</v>
      </c>
      <c r="O9" s="345">
        <f t="shared" si="1"/>
        <v>277.46593760363203</v>
      </c>
      <c r="P9" s="345">
        <f t="shared" si="1"/>
        <v>418.45556757881013</v>
      </c>
      <c r="Q9" s="345">
        <f t="shared" si="1"/>
        <v>379.2012405765422</v>
      </c>
      <c r="R9" s="345">
        <f t="shared" si="1"/>
        <v>339.09456363136997</v>
      </c>
      <c r="S9" s="345">
        <f t="shared" si="1"/>
        <v>551.60683303062615</v>
      </c>
      <c r="T9" s="345">
        <f t="shared" si="1"/>
        <v>269.32394092776713</v>
      </c>
      <c r="U9" s="345">
        <f t="shared" si="1"/>
        <v>175.99203351339293</v>
      </c>
      <c r="V9" s="345">
        <f t="shared" si="1"/>
        <v>278.08780475379808</v>
      </c>
      <c r="W9" s="345">
        <f t="shared" si="1"/>
        <v>430.71650657738701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518.49234737747202</v>
      </c>
      <c r="C12" s="212">
        <v>508.0944969905417</v>
      </c>
      <c r="D12" s="212">
        <v>502.73714531384348</v>
      </c>
      <c r="E12" s="212">
        <v>505.98839208942388</v>
      </c>
      <c r="F12" s="212">
        <v>481.33043852106618</v>
      </c>
      <c r="G12" s="212">
        <v>408.24471195184861</v>
      </c>
      <c r="H12" s="212">
        <v>411.12364574376608</v>
      </c>
      <c r="I12" s="212">
        <v>386.45485812553738</v>
      </c>
      <c r="J12" s="212">
        <v>401.58779019776432</v>
      </c>
      <c r="K12" s="212">
        <v>398.12020636285467</v>
      </c>
      <c r="L12" s="212">
        <v>416.48865004299222</v>
      </c>
      <c r="M12" s="212">
        <v>400.30601891659501</v>
      </c>
      <c r="N12" s="212">
        <v>399.29673258813409</v>
      </c>
      <c r="O12" s="212">
        <v>376.98005159071357</v>
      </c>
      <c r="P12" s="212">
        <v>355.39114359415299</v>
      </c>
      <c r="Q12" s="212">
        <v>353.81977644024067</v>
      </c>
      <c r="R12" s="212">
        <v>363.26526225279451</v>
      </c>
      <c r="S12" s="212">
        <v>339.12562338779009</v>
      </c>
      <c r="T12" s="212">
        <v>346.87205503009449</v>
      </c>
      <c r="U12" s="212">
        <v>349.61934651762681</v>
      </c>
      <c r="V12" s="212">
        <v>428.84720550300938</v>
      </c>
      <c r="W12" s="212">
        <v>409.8563198624247</v>
      </c>
      <c r="DA12" s="109" t="s">
        <v>2120</v>
      </c>
    </row>
    <row r="13" spans="1:105" ht="12" customHeight="1" x14ac:dyDescent="0.25">
      <c r="A13" s="24" t="s">
        <v>30</v>
      </c>
      <c r="B13" s="215">
        <v>15.542648323301799</v>
      </c>
      <c r="C13" s="215">
        <v>3.3533963886500429</v>
      </c>
      <c r="D13" s="215">
        <v>3.3533963886500429</v>
      </c>
      <c r="E13" s="215">
        <v>2.6827171109200338</v>
      </c>
      <c r="F13" s="215">
        <v>2.0120378331900262</v>
      </c>
      <c r="G13" s="215">
        <v>2.0120378331900262</v>
      </c>
      <c r="H13" s="215">
        <v>4.0240756663800514</v>
      </c>
      <c r="I13" s="215">
        <v>2.0120378331900262</v>
      </c>
      <c r="J13" s="215">
        <v>3.3533963886500429</v>
      </c>
      <c r="K13" s="215">
        <v>2.6827171109200338</v>
      </c>
      <c r="L13" s="215">
        <v>2.0120378331900262</v>
      </c>
      <c r="M13" s="215">
        <v>1.3413585554600169</v>
      </c>
      <c r="N13" s="215">
        <v>2.0120378331900262</v>
      </c>
      <c r="O13" s="215">
        <v>2.0120378331900262</v>
      </c>
      <c r="P13" s="215">
        <v>2.0120378331900262</v>
      </c>
      <c r="Q13" s="215">
        <v>0</v>
      </c>
      <c r="R13" s="215">
        <v>0</v>
      </c>
      <c r="S13" s="215">
        <v>4.0240756663800514</v>
      </c>
      <c r="T13" s="215">
        <v>1.3413585554600169</v>
      </c>
      <c r="U13" s="215">
        <v>2.0120378331900262</v>
      </c>
      <c r="V13" s="215">
        <v>2.0120378331900262</v>
      </c>
      <c r="W13" s="215">
        <v>2.6827171109200338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133.76801375752365</v>
      </c>
      <c r="C14" s="206">
        <f t="shared" si="2"/>
        <v>151.98959587274288</v>
      </c>
      <c r="D14" s="206">
        <f t="shared" si="2"/>
        <v>160.32527944969905</v>
      </c>
      <c r="E14" s="206">
        <f t="shared" si="2"/>
        <v>184.45356835769562</v>
      </c>
      <c r="F14" s="206">
        <f t="shared" si="2"/>
        <v>168.35537403267409</v>
      </c>
      <c r="G14" s="206">
        <f t="shared" si="2"/>
        <v>105.07119518486672</v>
      </c>
      <c r="H14" s="206">
        <f t="shared" si="2"/>
        <v>93.838005159071358</v>
      </c>
      <c r="I14" s="206">
        <f t="shared" si="2"/>
        <v>82.22760103181426</v>
      </c>
      <c r="J14" s="206">
        <f t="shared" si="2"/>
        <v>82.531212381771269</v>
      </c>
      <c r="K14" s="206">
        <f t="shared" si="2"/>
        <v>82.112983662940678</v>
      </c>
      <c r="L14" s="206">
        <f t="shared" si="2"/>
        <v>81.068959587274293</v>
      </c>
      <c r="M14" s="206">
        <f t="shared" si="2"/>
        <v>74.030352536543418</v>
      </c>
      <c r="N14" s="206">
        <f t="shared" si="2"/>
        <v>68.400515907136722</v>
      </c>
      <c r="O14" s="206">
        <f t="shared" si="2"/>
        <v>63.710404127257085</v>
      </c>
      <c r="P14" s="206">
        <f t="shared" si="2"/>
        <v>62.567755803955279</v>
      </c>
      <c r="Q14" s="206">
        <f t="shared" si="2"/>
        <v>53.359673258813416</v>
      </c>
      <c r="R14" s="206">
        <f t="shared" si="2"/>
        <v>50.593465176268268</v>
      </c>
      <c r="S14" s="206">
        <f t="shared" si="2"/>
        <v>48.513757523645744</v>
      </c>
      <c r="T14" s="206">
        <f t="shared" si="2"/>
        <v>44.379191745485805</v>
      </c>
      <c r="U14" s="206">
        <f t="shared" si="2"/>
        <v>41.855116079105755</v>
      </c>
      <c r="V14" s="206">
        <f t="shared" si="2"/>
        <v>33.616938950988818</v>
      </c>
      <c r="W14" s="206">
        <f t="shared" si="2"/>
        <v>28.589595872742901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18.075838349097161</v>
      </c>
      <c r="C16" s="206">
        <v>23.724591573516761</v>
      </c>
      <c r="D16" s="206">
        <v>30.503009458297509</v>
      </c>
      <c r="E16" s="206">
        <v>35.022012037833193</v>
      </c>
      <c r="F16" s="206">
        <v>41.80042992261393</v>
      </c>
      <c r="G16" s="206">
        <v>17.54488392089424</v>
      </c>
      <c r="H16" s="206">
        <v>18.392175408426478</v>
      </c>
      <c r="I16" s="206">
        <v>19.720722269991398</v>
      </c>
      <c r="J16" s="206">
        <v>19.044024075666378</v>
      </c>
      <c r="K16" s="206">
        <v>21.78933791917455</v>
      </c>
      <c r="L16" s="206">
        <v>23.507652622527939</v>
      </c>
      <c r="M16" s="206">
        <v>25.061049011177989</v>
      </c>
      <c r="N16" s="206">
        <v>25.048581255374032</v>
      </c>
      <c r="O16" s="206">
        <v>23.656749785038691</v>
      </c>
      <c r="P16" s="206">
        <v>28.04359415305245</v>
      </c>
      <c r="Q16" s="206">
        <v>24.618228718830611</v>
      </c>
      <c r="R16" s="206">
        <v>25.832674118658641</v>
      </c>
      <c r="S16" s="206">
        <v>26.052880481513331</v>
      </c>
      <c r="T16" s="206">
        <v>25.98581255374032</v>
      </c>
      <c r="U16" s="206">
        <v>25.91650902837489</v>
      </c>
      <c r="V16" s="206">
        <v>19.8481513327601</v>
      </c>
      <c r="W16" s="206">
        <v>19.090455717970759</v>
      </c>
      <c r="DA16" s="71" t="s">
        <v>2123</v>
      </c>
    </row>
    <row r="17" spans="1:105" ht="12" customHeight="1" x14ac:dyDescent="0.25">
      <c r="A17" s="18" t="s">
        <v>69</v>
      </c>
      <c r="B17" s="206">
        <v>46.216680997420461</v>
      </c>
      <c r="C17" s="206">
        <v>62.649269131556323</v>
      </c>
      <c r="D17" s="206">
        <v>56.487016337059323</v>
      </c>
      <c r="E17" s="206">
        <v>61.622269991401552</v>
      </c>
      <c r="F17" s="206">
        <v>50.324849527085121</v>
      </c>
      <c r="G17" s="206">
        <v>40.65322441960447</v>
      </c>
      <c r="H17" s="206">
        <v>40.593637145313842</v>
      </c>
      <c r="I17" s="206">
        <v>35.696732588134132</v>
      </c>
      <c r="J17" s="206">
        <v>37.596732588134131</v>
      </c>
      <c r="K17" s="206">
        <v>34.120206362854681</v>
      </c>
      <c r="L17" s="206">
        <v>32.383490971625108</v>
      </c>
      <c r="M17" s="206">
        <v>30.299656061908848</v>
      </c>
      <c r="N17" s="206">
        <v>25.916251074806539</v>
      </c>
      <c r="O17" s="206">
        <v>25.00524505588994</v>
      </c>
      <c r="P17" s="206">
        <v>21.952966466036109</v>
      </c>
      <c r="Q17" s="206">
        <v>19.275408426483231</v>
      </c>
      <c r="R17" s="206">
        <v>18.380911435941531</v>
      </c>
      <c r="S17" s="206">
        <v>15.95073086844368</v>
      </c>
      <c r="T17" s="206">
        <v>15.966895958727431</v>
      </c>
      <c r="U17" s="206">
        <v>11.877300085984521</v>
      </c>
      <c r="V17" s="206">
        <v>11.541272570937229</v>
      </c>
      <c r="W17" s="206">
        <v>7.5788478073946681</v>
      </c>
      <c r="DA17" s="71" t="s">
        <v>2124</v>
      </c>
    </row>
    <row r="18" spans="1:105" ht="12" customHeight="1" x14ac:dyDescent="0.25">
      <c r="A18" s="18" t="s">
        <v>70</v>
      </c>
      <c r="B18" s="206">
        <v>69.475494411006011</v>
      </c>
      <c r="C18" s="206">
        <v>65.615735167669811</v>
      </c>
      <c r="D18" s="206">
        <v>73.33525365434221</v>
      </c>
      <c r="E18" s="206">
        <v>87.809286328460871</v>
      </c>
      <c r="F18" s="206">
        <v>76.230094582975056</v>
      </c>
      <c r="G18" s="206">
        <v>46.859329320722267</v>
      </c>
      <c r="H18" s="206">
        <v>34.845829750644882</v>
      </c>
      <c r="I18" s="206">
        <v>26.805932932072221</v>
      </c>
      <c r="J18" s="206">
        <v>25.866122098022348</v>
      </c>
      <c r="K18" s="206">
        <v>26.197076526225281</v>
      </c>
      <c r="L18" s="206">
        <v>25.170421324161651</v>
      </c>
      <c r="M18" s="206">
        <v>18.668615649183149</v>
      </c>
      <c r="N18" s="206">
        <v>17.4335339638865</v>
      </c>
      <c r="O18" s="206">
        <v>15.04625967325881</v>
      </c>
      <c r="P18" s="206">
        <v>12.56061908856406</v>
      </c>
      <c r="Q18" s="206">
        <v>9.4554600171969039</v>
      </c>
      <c r="R18" s="206">
        <v>6.3724849527085112</v>
      </c>
      <c r="S18" s="206">
        <v>6.4858125537403266</v>
      </c>
      <c r="T18" s="206">
        <v>2.413757523645744</v>
      </c>
      <c r="U18" s="206">
        <v>4.0401547721410136</v>
      </c>
      <c r="V18" s="206">
        <v>2.2127257093723132</v>
      </c>
      <c r="W18" s="206">
        <v>1.9171109200343941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1.3757523645743759E-2</v>
      </c>
      <c r="H19" s="206">
        <v>6.3628546861564913E-3</v>
      </c>
      <c r="I19" s="206">
        <v>4.2132416165090282E-3</v>
      </c>
      <c r="J19" s="206">
        <v>2.4333619948409279E-2</v>
      </c>
      <c r="K19" s="206">
        <v>6.3628546861564913E-3</v>
      </c>
      <c r="L19" s="206">
        <v>7.3946689595872734E-3</v>
      </c>
      <c r="M19" s="206">
        <v>1.031814273430782E-3</v>
      </c>
      <c r="N19" s="206">
        <v>2.149613069647463E-3</v>
      </c>
      <c r="O19" s="206">
        <v>2.149613069647463E-3</v>
      </c>
      <c r="P19" s="206">
        <v>1.0576096302665519E-2</v>
      </c>
      <c r="Q19" s="206">
        <v>1.0576096302665519E-2</v>
      </c>
      <c r="R19" s="206">
        <v>7.3946689595872734E-3</v>
      </c>
      <c r="S19" s="206">
        <v>2.4333619948409279E-2</v>
      </c>
      <c r="T19" s="206">
        <v>1.2725709372312981E-2</v>
      </c>
      <c r="U19" s="206">
        <v>2.1152192605331039E-2</v>
      </c>
      <c r="V19" s="206">
        <v>1.478933791917455E-2</v>
      </c>
      <c r="W19" s="206">
        <v>3.1814273430782461E-3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110.16766981943246</v>
      </c>
      <c r="C20" s="206">
        <f t="shared" si="3"/>
        <v>107.78159931212386</v>
      </c>
      <c r="D20" s="206">
        <f t="shared" si="3"/>
        <v>108.36199484092865</v>
      </c>
      <c r="E20" s="206">
        <f t="shared" si="3"/>
        <v>106.47033533963885</v>
      </c>
      <c r="F20" s="206">
        <f t="shared" si="3"/>
        <v>94.368013757523642</v>
      </c>
      <c r="G20" s="206">
        <f t="shared" si="3"/>
        <v>91.960447119518477</v>
      </c>
      <c r="H20" s="206">
        <f t="shared" si="3"/>
        <v>97.721410146173682</v>
      </c>
      <c r="I20" s="206">
        <f t="shared" si="3"/>
        <v>81.341358555460005</v>
      </c>
      <c r="J20" s="206">
        <f t="shared" si="3"/>
        <v>84.178847807394661</v>
      </c>
      <c r="K20" s="206">
        <f t="shared" si="3"/>
        <v>89.337919174548574</v>
      </c>
      <c r="L20" s="206">
        <f t="shared" si="3"/>
        <v>92.003439380911431</v>
      </c>
      <c r="M20" s="206">
        <f t="shared" si="3"/>
        <v>94.389509888220118</v>
      </c>
      <c r="N20" s="206">
        <f t="shared" si="3"/>
        <v>100.3439380911436</v>
      </c>
      <c r="O20" s="206">
        <f t="shared" si="3"/>
        <v>85.898538263112627</v>
      </c>
      <c r="P20" s="206">
        <f t="shared" si="3"/>
        <v>79.87962166809973</v>
      </c>
      <c r="Q20" s="206">
        <f t="shared" si="3"/>
        <v>74.677558039552878</v>
      </c>
      <c r="R20" s="206">
        <f t="shared" si="3"/>
        <v>82.287188306104895</v>
      </c>
      <c r="S20" s="206">
        <f t="shared" si="3"/>
        <v>53.364746345657771</v>
      </c>
      <c r="T20" s="206">
        <f t="shared" si="3"/>
        <v>70.087532244196041</v>
      </c>
      <c r="U20" s="206">
        <f t="shared" si="3"/>
        <v>67.509888220120374</v>
      </c>
      <c r="V20" s="206">
        <f t="shared" si="3"/>
        <v>68.834909716251062</v>
      </c>
      <c r="W20" s="206">
        <f t="shared" si="3"/>
        <v>60.162080825451412</v>
      </c>
      <c r="DA20" s="71"/>
    </row>
    <row r="21" spans="1:105" ht="12" customHeight="1" x14ac:dyDescent="0.25">
      <c r="A21" s="18" t="s">
        <v>72</v>
      </c>
      <c r="B21" s="206">
        <v>106.40584694754941</v>
      </c>
      <c r="C21" s="206">
        <v>103.9337919174549</v>
      </c>
      <c r="D21" s="206">
        <v>104.83662940670681</v>
      </c>
      <c r="E21" s="206">
        <v>103.0309544282029</v>
      </c>
      <c r="F21" s="206">
        <v>88.564058469475484</v>
      </c>
      <c r="G21" s="206">
        <v>91.29406706792777</v>
      </c>
      <c r="H21" s="206">
        <v>97.613929492691312</v>
      </c>
      <c r="I21" s="206">
        <v>81.341358555460005</v>
      </c>
      <c r="J21" s="206">
        <v>83.899398108340492</v>
      </c>
      <c r="K21" s="206">
        <v>89.337919174548574</v>
      </c>
      <c r="L21" s="206">
        <v>92.003439380911431</v>
      </c>
      <c r="M21" s="206">
        <v>94.389509888220118</v>
      </c>
      <c r="N21" s="206">
        <v>100.3439380911436</v>
      </c>
      <c r="O21" s="206">
        <v>85.898538263112627</v>
      </c>
      <c r="P21" s="206">
        <v>79.87962166809973</v>
      </c>
      <c r="Q21" s="206">
        <v>74.677558039552878</v>
      </c>
      <c r="R21" s="206">
        <v>82.287188306104895</v>
      </c>
      <c r="S21" s="206">
        <v>53.364746345657771</v>
      </c>
      <c r="T21" s="206">
        <v>70.087532244196041</v>
      </c>
      <c r="U21" s="206">
        <v>67.509888220120374</v>
      </c>
      <c r="V21" s="206">
        <v>68.834909716251062</v>
      </c>
      <c r="W21" s="206">
        <v>60.162080825451412</v>
      </c>
      <c r="DA21" s="71" t="s">
        <v>2127</v>
      </c>
    </row>
    <row r="22" spans="1:105" ht="12" customHeight="1" x14ac:dyDescent="0.25">
      <c r="A22" s="18" t="s">
        <v>36</v>
      </c>
      <c r="B22" s="206">
        <v>3.7618228718830609</v>
      </c>
      <c r="C22" s="206">
        <v>3.8478073946689588</v>
      </c>
      <c r="D22" s="206">
        <v>3.5253654342218401</v>
      </c>
      <c r="E22" s="206">
        <v>3.4393809114359408</v>
      </c>
      <c r="F22" s="206">
        <v>5.8039552880481509</v>
      </c>
      <c r="G22" s="206">
        <v>0.66638005159071367</v>
      </c>
      <c r="H22" s="206">
        <v>0.10748065348237321</v>
      </c>
      <c r="I22" s="206">
        <v>0</v>
      </c>
      <c r="J22" s="206">
        <v>0.27944969905417022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2.00627687016337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6.878761822871883E-4</v>
      </c>
      <c r="H23" s="206">
        <f t="shared" si="4"/>
        <v>5.9958727429062764</v>
      </c>
      <c r="I23" s="206">
        <f t="shared" si="4"/>
        <v>9.0079965606190875</v>
      </c>
      <c r="J23" s="206">
        <f t="shared" si="4"/>
        <v>16.992949269131557</v>
      </c>
      <c r="K23" s="206">
        <f t="shared" si="4"/>
        <v>18.999484092863284</v>
      </c>
      <c r="L23" s="206">
        <f t="shared" si="4"/>
        <v>19.994067067927773</v>
      </c>
      <c r="M23" s="206">
        <f t="shared" si="4"/>
        <v>16.013413585554598</v>
      </c>
      <c r="N23" s="206">
        <f t="shared" si="4"/>
        <v>17.018314703353393</v>
      </c>
      <c r="O23" s="206">
        <f t="shared" si="4"/>
        <v>18.996216680997417</v>
      </c>
      <c r="P23" s="206">
        <f t="shared" si="4"/>
        <v>9.7678417884780738E-2</v>
      </c>
      <c r="Q23" s="206">
        <f t="shared" si="4"/>
        <v>18.129922613929487</v>
      </c>
      <c r="R23" s="206">
        <f t="shared" si="4"/>
        <v>23.247893379191748</v>
      </c>
      <c r="S23" s="206">
        <f t="shared" si="4"/>
        <v>27.118142734307824</v>
      </c>
      <c r="T23" s="206">
        <f t="shared" si="4"/>
        <v>27.02269991401548</v>
      </c>
      <c r="U23" s="206">
        <f t="shared" si="4"/>
        <v>32.739294926913153</v>
      </c>
      <c r="V23" s="206">
        <f t="shared" si="4"/>
        <v>65.717970765262251</v>
      </c>
      <c r="W23" s="206">
        <f t="shared" si="4"/>
        <v>55.853826311263973</v>
      </c>
      <c r="DA23" s="71"/>
    </row>
    <row r="24" spans="1:105" ht="12" customHeight="1" x14ac:dyDescent="0.25">
      <c r="A24" s="18" t="s">
        <v>73</v>
      </c>
      <c r="B24" s="206">
        <v>2.00627687016337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5.9950128976784169</v>
      </c>
      <c r="I24" s="206">
        <v>9.0044711951848662</v>
      </c>
      <c r="J24" s="206">
        <v>16.981943250214961</v>
      </c>
      <c r="K24" s="206">
        <v>18.98822012037833</v>
      </c>
      <c r="L24" s="206">
        <v>19.991401547721409</v>
      </c>
      <c r="M24" s="206">
        <v>16.00266552020636</v>
      </c>
      <c r="N24" s="206">
        <v>17.00584694754944</v>
      </c>
      <c r="O24" s="206">
        <v>18.98822012037833</v>
      </c>
      <c r="P24" s="206">
        <v>0</v>
      </c>
      <c r="Q24" s="206">
        <v>18.008942390369729</v>
      </c>
      <c r="R24" s="206">
        <v>21.997678417884782</v>
      </c>
      <c r="S24" s="206">
        <v>25.00713671539123</v>
      </c>
      <c r="T24" s="206">
        <v>23.000859845227861</v>
      </c>
      <c r="U24" s="206">
        <v>26.01031814273431</v>
      </c>
      <c r="V24" s="206">
        <v>38.812381771281167</v>
      </c>
      <c r="W24" s="206">
        <v>31.838177128116939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0.85984522785898532</v>
      </c>
      <c r="S25" s="206">
        <v>1.9346517626827171</v>
      </c>
      <c r="T25" s="206">
        <v>3.7737747205503012</v>
      </c>
      <c r="U25" s="206">
        <v>6.5204643164230429</v>
      </c>
      <c r="V25" s="206">
        <v>15.73998280309544</v>
      </c>
      <c r="W25" s="206">
        <v>17.53129836629407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6.878761822871883E-4</v>
      </c>
      <c r="H26" s="206">
        <v>8.5984522785898529E-4</v>
      </c>
      <c r="I26" s="206">
        <v>3.5253654342218398E-3</v>
      </c>
      <c r="J26" s="206">
        <v>1.1006018916595009E-2</v>
      </c>
      <c r="K26" s="206">
        <v>1.1263972484952711E-2</v>
      </c>
      <c r="L26" s="206">
        <v>2.665520206362855E-3</v>
      </c>
      <c r="M26" s="206">
        <v>1.074806534823732E-2</v>
      </c>
      <c r="N26" s="206">
        <v>1.246775580395528E-2</v>
      </c>
      <c r="O26" s="206">
        <v>7.9965606190885632E-3</v>
      </c>
      <c r="P26" s="206">
        <v>9.7678417884780738E-2</v>
      </c>
      <c r="Q26" s="206">
        <v>0.1209802235597592</v>
      </c>
      <c r="R26" s="206">
        <v>0.39036973344797937</v>
      </c>
      <c r="S26" s="206">
        <v>0.1763542562338779</v>
      </c>
      <c r="T26" s="206">
        <v>0.24806534823731721</v>
      </c>
      <c r="U26" s="206">
        <v>0.20851246775580401</v>
      </c>
      <c r="V26" s="206">
        <v>11.16560619088564</v>
      </c>
      <c r="W26" s="206">
        <v>6.4843508168529658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54.624075666380051</v>
      </c>
      <c r="W30" s="206">
        <v>63.341960447119519</v>
      </c>
      <c r="DA30" s="71" t="s">
        <v>2135</v>
      </c>
    </row>
    <row r="31" spans="1:105" ht="12" customHeight="1" x14ac:dyDescent="0.25">
      <c r="A31" s="21" t="s">
        <v>38</v>
      </c>
      <c r="B31" s="209">
        <v>257.00773860705073</v>
      </c>
      <c r="C31" s="209">
        <v>244.9699054170249</v>
      </c>
      <c r="D31" s="209">
        <v>230.69647463456579</v>
      </c>
      <c r="E31" s="209">
        <v>212.38177128116939</v>
      </c>
      <c r="F31" s="209">
        <v>216.5950128976784</v>
      </c>
      <c r="G31" s="209">
        <v>209.20034393809109</v>
      </c>
      <c r="H31" s="209">
        <v>209.54428202923469</v>
      </c>
      <c r="I31" s="209">
        <v>211.86586414445401</v>
      </c>
      <c r="J31" s="209">
        <v>214.53138435081681</v>
      </c>
      <c r="K31" s="209">
        <v>204.98710232158211</v>
      </c>
      <c r="L31" s="209">
        <v>221.4101461736887</v>
      </c>
      <c r="M31" s="209">
        <v>214.53138435081681</v>
      </c>
      <c r="N31" s="209">
        <v>211.52192605331041</v>
      </c>
      <c r="O31" s="209">
        <v>206.36285468615651</v>
      </c>
      <c r="P31" s="209">
        <v>210.83404987102321</v>
      </c>
      <c r="Q31" s="209">
        <v>207.65262252794491</v>
      </c>
      <c r="R31" s="209">
        <v>207.13671539122959</v>
      </c>
      <c r="S31" s="209">
        <v>206.10490111779879</v>
      </c>
      <c r="T31" s="209">
        <v>204.0412725709372</v>
      </c>
      <c r="U31" s="209">
        <v>205.5030094582975</v>
      </c>
      <c r="V31" s="209">
        <v>204.0412725709372</v>
      </c>
      <c r="W31" s="209">
        <v>199.2261392949269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735.6815323227778</v>
      </c>
      <c r="C33" s="205">
        <f>FBT_emi!C5</f>
        <v>735.96961512199709</v>
      </c>
      <c r="D33" s="205">
        <f>FBT_emi!D5</f>
        <v>761.2963524012456</v>
      </c>
      <c r="E33" s="205">
        <f>FBT_emi!E5</f>
        <v>828.66542796136582</v>
      </c>
      <c r="F33" s="205">
        <f>FBT_emi!F5</f>
        <v>741.41173836234998</v>
      </c>
      <c r="G33" s="205">
        <f>FBT_emi!G5</f>
        <v>549.0495864012945</v>
      </c>
      <c r="H33" s="205">
        <f>FBT_emi!H5</f>
        <v>534.9697362012198</v>
      </c>
      <c r="I33" s="205">
        <f>FBT_emi!I5</f>
        <v>449.7927350424967</v>
      </c>
      <c r="J33" s="205">
        <f>FBT_emi!J5</f>
        <v>463.44933468202402</v>
      </c>
      <c r="K33" s="205">
        <f>FBT_emi!K5</f>
        <v>470.18673288134949</v>
      </c>
      <c r="L33" s="205">
        <f>FBT_emi!L5</f>
        <v>469.27051200197212</v>
      </c>
      <c r="M33" s="205">
        <f>FBT_emi!M5</f>
        <v>448.42118220200229</v>
      </c>
      <c r="N33" s="205">
        <f>FBT_emi!N5</f>
        <v>447.78023424175558</v>
      </c>
      <c r="O33" s="205">
        <f>FBT_emi!O5</f>
        <v>399.61143216110429</v>
      </c>
      <c r="P33" s="205">
        <f>FBT_emi!P5</f>
        <v>379.56378564229482</v>
      </c>
      <c r="Q33" s="205">
        <f>FBT_emi!Q5</f>
        <v>330.91272000209977</v>
      </c>
      <c r="R33" s="205">
        <f>FBT_emi!R5</f>
        <v>339.21961560158257</v>
      </c>
      <c r="S33" s="205">
        <f>FBT_emi!S5</f>
        <v>282.7728082814038</v>
      </c>
      <c r="T33" s="205">
        <f>FBT_emi!T5</f>
        <v>296.67641400204172</v>
      </c>
      <c r="U33" s="205">
        <f>FBT_emi!U5</f>
        <v>286.05081168095683</v>
      </c>
      <c r="V33" s="205">
        <f>FBT_emi!V5</f>
        <v>267.14907396059021</v>
      </c>
      <c r="W33" s="205">
        <f>FBT_emi!W5</f>
        <v>233.4956882407354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111.67785047534743</v>
      </c>
      <c r="C35" s="286">
        <f t="shared" si="5"/>
        <v>108.18330371915054</v>
      </c>
      <c r="D35" s="286">
        <f t="shared" si="5"/>
        <v>102.51633810919058</v>
      </c>
      <c r="E35" s="286">
        <f t="shared" si="5"/>
        <v>106.3461872909336</v>
      </c>
      <c r="F35" s="286">
        <f t="shared" si="5"/>
        <v>100.87455802306664</v>
      </c>
      <c r="G35" s="286">
        <f t="shared" si="5"/>
        <v>87.852891481442214</v>
      </c>
      <c r="H35" s="286">
        <f t="shared" si="5"/>
        <v>85.473506729452041</v>
      </c>
      <c r="I35" s="286">
        <f t="shared" si="5"/>
        <v>84.482340933683489</v>
      </c>
      <c r="J35" s="286">
        <f t="shared" si="5"/>
        <v>91.15664451809937</v>
      </c>
      <c r="K35" s="286">
        <f t="shared" si="5"/>
        <v>84.947286126051438</v>
      </c>
      <c r="L35" s="286">
        <f t="shared" si="5"/>
        <v>89.206811728266302</v>
      </c>
      <c r="M35" s="286">
        <f t="shared" si="5"/>
        <v>84.117076614456352</v>
      </c>
      <c r="N35" s="286">
        <f t="shared" si="5"/>
        <v>90.194417802814684</v>
      </c>
      <c r="O35" s="286">
        <f t="shared" si="5"/>
        <v>81.357938077915193</v>
      </c>
      <c r="P35" s="286">
        <f t="shared" si="5"/>
        <v>78.298352513066035</v>
      </c>
      <c r="Q35" s="286">
        <f t="shared" si="5"/>
        <v>75.926990652412172</v>
      </c>
      <c r="R35" s="286">
        <f t="shared" si="5"/>
        <v>75.915560618246644</v>
      </c>
      <c r="S35" s="286">
        <f t="shared" si="5"/>
        <v>72.210388375351229</v>
      </c>
      <c r="T35" s="286">
        <f t="shared" si="5"/>
        <v>71.52145340518743</v>
      </c>
      <c r="U35" s="286">
        <f t="shared" si="5"/>
        <v>74.28242263868465</v>
      </c>
      <c r="V35" s="286">
        <f t="shared" si="5"/>
        <v>88.511198533590957</v>
      </c>
      <c r="W35" s="286">
        <f t="shared" si="5"/>
        <v>88.52434869944895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131.72035485426713</v>
      </c>
      <c r="C36" s="346">
        <f t="shared" si="6"/>
        <v>132.34820639613682</v>
      </c>
      <c r="D36" s="346">
        <f t="shared" si="6"/>
        <v>134.73373251597135</v>
      </c>
      <c r="E36" s="346">
        <f t="shared" si="6"/>
        <v>135.57751785122883</v>
      </c>
      <c r="F36" s="346">
        <f t="shared" si="6"/>
        <v>133.02735034434653</v>
      </c>
      <c r="G36" s="346">
        <f t="shared" si="6"/>
        <v>128.34525323083119</v>
      </c>
      <c r="H36" s="346">
        <f t="shared" si="6"/>
        <v>123.50731403339451</v>
      </c>
      <c r="I36" s="346">
        <f t="shared" si="6"/>
        <v>122.96907071933953</v>
      </c>
      <c r="J36" s="346">
        <f t="shared" si="6"/>
        <v>122.42142842531692</v>
      </c>
      <c r="K36" s="346">
        <f t="shared" si="6"/>
        <v>117.70082574774824</v>
      </c>
      <c r="L36" s="346">
        <f t="shared" si="6"/>
        <v>120.69507732794619</v>
      </c>
      <c r="M36" s="346">
        <f t="shared" si="6"/>
        <v>120.22046502565036</v>
      </c>
      <c r="N36" s="346">
        <f t="shared" si="6"/>
        <v>121.1244985586965</v>
      </c>
      <c r="O36" s="346">
        <f t="shared" si="6"/>
        <v>119.0410708379119</v>
      </c>
      <c r="P36" s="346">
        <f t="shared" si="6"/>
        <v>117.45295381773012</v>
      </c>
      <c r="Q36" s="346">
        <f t="shared" si="6"/>
        <v>115.43606639028954</v>
      </c>
      <c r="R36" s="346">
        <f t="shared" si="6"/>
        <v>116.98693683766247</v>
      </c>
      <c r="S36" s="346">
        <f t="shared" si="6"/>
        <v>117.23636786090435</v>
      </c>
      <c r="T36" s="346">
        <f t="shared" si="6"/>
        <v>118.42965025500136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125.73916970369692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62.697226625497443</v>
      </c>
      <c r="C37" s="346">
        <f>IF(FBT_ued!C$5=0,"",FBT_ued!C$5/C$5*1000)</f>
        <v>63.000290357582813</v>
      </c>
      <c r="D37" s="346">
        <f>IF(FBT_ued!D$5=0,"",FBT_ued!D$5/D$5*1000)</f>
        <v>63.728968075830338</v>
      </c>
      <c r="E37" s="346">
        <f>IF(FBT_ued!E$5=0,"",FBT_ued!E$5/E$5*1000)</f>
        <v>63.374889433076369</v>
      </c>
      <c r="F37" s="346">
        <f>IF(FBT_ued!F$5=0,"",FBT_ued!F$5/F$5*1000)</f>
        <v>62.713352281302512</v>
      </c>
      <c r="G37" s="346">
        <f>IF(FBT_ued!G$5=0,"",FBT_ued!G$5/G$5*1000)</f>
        <v>61.673314954297702</v>
      </c>
      <c r="H37" s="346">
        <f>IF(FBT_ued!H$5=0,"",FBT_ued!H$5/H$5*1000)</f>
        <v>59.383984874223245</v>
      </c>
      <c r="I37" s="346">
        <f>IF(FBT_ued!I$5=0,"",FBT_ued!I$5/I$5*1000)</f>
        <v>59.64735372820472</v>
      </c>
      <c r="J37" s="346">
        <f>IF(FBT_ued!J$5=0,"",FBT_ued!J$5/J$5*1000)</f>
        <v>59.076819104270712</v>
      </c>
      <c r="K37" s="346">
        <f>IF(FBT_ued!K$5=0,"",FBT_ued!K$5/K$5*1000)</f>
        <v>56.572426786041333</v>
      </c>
      <c r="L37" s="346">
        <f>IF(FBT_ued!L$5=0,"",FBT_ued!L$5/L$5*1000)</f>
        <v>58.270280338945213</v>
      </c>
      <c r="M37" s="346">
        <f>IF(FBT_ued!M$5=0,"",FBT_ued!M$5/M$5*1000)</f>
        <v>58.268828914955783</v>
      </c>
      <c r="N37" s="346">
        <f>IF(FBT_ued!N$5=0,"",FBT_ued!N$5/N$5*1000)</f>
        <v>58.660415427125763</v>
      </c>
      <c r="O37" s="346">
        <f>IF(FBT_ued!O$5=0,"",FBT_ued!O$5/O$5*1000)</f>
        <v>57.795395270717357</v>
      </c>
      <c r="P37" s="346">
        <f>IF(FBT_ued!P$5=0,"",FBT_ued!P$5/P$5*1000)</f>
        <v>57.933811346637441</v>
      </c>
      <c r="Q37" s="346">
        <f>IF(FBT_ued!Q$5=0,"",FBT_ued!Q$5/Q$5*1000)</f>
        <v>56.611651465158864</v>
      </c>
      <c r="R37" s="346">
        <f>IF(FBT_ued!R$5=0,"",FBT_ued!R$5/R$5*1000)</f>
        <v>57.196088509288998</v>
      </c>
      <c r="S37" s="346">
        <f>IF(FBT_ued!S$5=0,"",FBT_ued!S$5/S$5*1000)</f>
        <v>57.492507811501191</v>
      </c>
      <c r="T37" s="346">
        <f>IF(FBT_ued!T$5=0,"",FBT_ued!T$5/T$5*1000)</f>
        <v>58.097462586436798</v>
      </c>
      <c r="U37" s="346">
        <f>IF(FBT_ued!U$5=0,"",FBT_ued!U$5/U$5*1000)</f>
        <v>56.669589894810493</v>
      </c>
      <c r="V37" s="346">
        <f>IF(FBT_ued!V$5=0,"",FBT_ued!V$5/V$5*1000)</f>
        <v>56.355283702219296</v>
      </c>
      <c r="W37" s="346">
        <f>IF(FBT_ued!W$5=0,"",FBT_ued!W$5/W$5*1000)</f>
        <v>60.767594811408372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1.4188859990776066</v>
      </c>
      <c r="C38" s="347">
        <f t="shared" si="7"/>
        <v>1.4484896401774989</v>
      </c>
      <c r="D38" s="347">
        <f t="shared" si="7"/>
        <v>1.5143029702450004</v>
      </c>
      <c r="E38" s="347">
        <f t="shared" si="7"/>
        <v>1.6377162814733404</v>
      </c>
      <c r="F38" s="347">
        <f t="shared" si="7"/>
        <v>1.5403383601511023</v>
      </c>
      <c r="G38" s="347">
        <f t="shared" si="7"/>
        <v>1.3449031189559009</v>
      </c>
      <c r="H38" s="347">
        <f t="shared" si="7"/>
        <v>1.3012380624164857</v>
      </c>
      <c r="I38" s="347">
        <f t="shared" si="7"/>
        <v>1.1638946324136632</v>
      </c>
      <c r="J38" s="347">
        <f t="shared" si="7"/>
        <v>1.1540423937037418</v>
      </c>
      <c r="K38" s="347">
        <f t="shared" si="7"/>
        <v>1.1810170028215345</v>
      </c>
      <c r="L38" s="347">
        <f t="shared" si="7"/>
        <v>1.1267306130756058</v>
      </c>
      <c r="M38" s="347">
        <f t="shared" si="7"/>
        <v>1.1201959526255143</v>
      </c>
      <c r="N38" s="347">
        <f t="shared" si="7"/>
        <v>1.1214222348862322</v>
      </c>
      <c r="O38" s="347">
        <f t="shared" si="7"/>
        <v>1.0600333637679098</v>
      </c>
      <c r="P38" s="347">
        <f t="shared" si="7"/>
        <v>1.0680170074123916</v>
      </c>
      <c r="Q38" s="347">
        <f t="shared" si="7"/>
        <v>0.93525784039375237</v>
      </c>
      <c r="R38" s="347">
        <f t="shared" si="7"/>
        <v>0.93380691976410701</v>
      </c>
      <c r="S38" s="347">
        <f t="shared" si="7"/>
        <v>0.83382908509408959</v>
      </c>
      <c r="T38" s="347">
        <f t="shared" si="7"/>
        <v>0.85529061710175003</v>
      </c>
      <c r="U38" s="347">
        <f t="shared" si="7"/>
        <v>0.81817786838788387</v>
      </c>
      <c r="V38" s="347">
        <f t="shared" si="7"/>
        <v>0.62294698562216821</v>
      </c>
      <c r="W38" s="347">
        <f t="shared" si="7"/>
        <v>0.56970132440342081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SE: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518.49234737747179</v>
      </c>
      <c r="C5" s="225">
        <v>508.09449699054159</v>
      </c>
      <c r="D5" s="225">
        <v>502.73714531384371</v>
      </c>
      <c r="E5" s="225">
        <v>505.98839208942388</v>
      </c>
      <c r="F5" s="225">
        <v>481.33043852106618</v>
      </c>
      <c r="G5" s="225">
        <v>408.24471195184861</v>
      </c>
      <c r="H5" s="225">
        <v>411.12364574376608</v>
      </c>
      <c r="I5" s="225">
        <v>386.45485812553738</v>
      </c>
      <c r="J5" s="225">
        <v>401.58779019776438</v>
      </c>
      <c r="K5" s="225">
        <v>398.12020636285467</v>
      </c>
      <c r="L5" s="225">
        <v>416.48865004299228</v>
      </c>
      <c r="M5" s="225">
        <v>400.30601891659512</v>
      </c>
      <c r="N5" s="225">
        <v>399.29673258813409</v>
      </c>
      <c r="O5" s="225">
        <v>376.98005159071357</v>
      </c>
      <c r="P5" s="225">
        <v>355.39114359415322</v>
      </c>
      <c r="Q5" s="225">
        <v>353.81977644024067</v>
      </c>
      <c r="R5" s="225">
        <v>363.26526225279451</v>
      </c>
      <c r="S5" s="225">
        <v>339.12562338779009</v>
      </c>
      <c r="T5" s="225">
        <v>346.87205503009471</v>
      </c>
      <c r="U5" s="225">
        <v>349.61934651762692</v>
      </c>
      <c r="V5" s="225">
        <v>428.84720550300932</v>
      </c>
      <c r="W5" s="225">
        <v>409.8563198624247</v>
      </c>
      <c r="DA5" s="89" t="s">
        <v>2120</v>
      </c>
    </row>
    <row r="6" spans="1:105" ht="12" customHeight="1" x14ac:dyDescent="0.25">
      <c r="A6" s="55" t="s">
        <v>92</v>
      </c>
      <c r="B6" s="261">
        <v>11.00051521820367</v>
      </c>
      <c r="C6" s="261">
        <v>10.57216960187219</v>
      </c>
      <c r="D6" s="261">
        <v>10.075478950569581</v>
      </c>
      <c r="E6" s="261">
        <v>9.4875085706956188</v>
      </c>
      <c r="F6" s="261">
        <v>9.4874952906456169</v>
      </c>
      <c r="G6" s="261">
        <v>8.9055213723126485</v>
      </c>
      <c r="H6" s="261">
        <v>8.9183277226350626</v>
      </c>
      <c r="I6" s="261">
        <v>8.8512561491204895</v>
      </c>
      <c r="J6" s="261">
        <v>8.9875190726102705</v>
      </c>
      <c r="K6" s="261">
        <v>8.6551493040468657</v>
      </c>
      <c r="L6" s="261">
        <v>9.2776653396365276</v>
      </c>
      <c r="M6" s="261">
        <v>8.9877424682279887</v>
      </c>
      <c r="N6" s="261">
        <v>8.8823585188279832</v>
      </c>
      <c r="O6" s="261">
        <v>8.5877785507860409</v>
      </c>
      <c r="P6" s="261">
        <v>8.6895404607782272</v>
      </c>
      <c r="Q6" s="261">
        <v>8.509813245157396</v>
      </c>
      <c r="R6" s="261">
        <v>8.5297549975155338</v>
      </c>
      <c r="S6" s="261">
        <v>8.346625665828558</v>
      </c>
      <c r="T6" s="261">
        <v>8.3372968082603478</v>
      </c>
      <c r="U6" s="261">
        <v>8.3844681456086363</v>
      </c>
      <c r="V6" s="261">
        <v>8.5006489354595178</v>
      </c>
      <c r="W6" s="261">
        <v>8.2251139179530313</v>
      </c>
      <c r="DA6" s="67" t="s">
        <v>2139</v>
      </c>
    </row>
    <row r="7" spans="1:105" ht="12" customHeight="1" x14ac:dyDescent="0.25">
      <c r="A7" s="202" t="s">
        <v>93</v>
      </c>
      <c r="B7" s="226">
        <v>12.83393442123762</v>
      </c>
      <c r="C7" s="226">
        <v>12.33419786885089</v>
      </c>
      <c r="D7" s="226">
        <v>11.75472544233118</v>
      </c>
      <c r="E7" s="226">
        <v>11.06875999914489</v>
      </c>
      <c r="F7" s="226">
        <v>11.068744505753219</v>
      </c>
      <c r="G7" s="226">
        <v>10.389774934364761</v>
      </c>
      <c r="H7" s="226">
        <v>10.404715676407569</v>
      </c>
      <c r="I7" s="226">
        <v>10.32646550730724</v>
      </c>
      <c r="J7" s="226">
        <v>10.485438918045309</v>
      </c>
      <c r="K7" s="226">
        <v>10.097674188054681</v>
      </c>
      <c r="L7" s="226">
        <v>10.82394289624262</v>
      </c>
      <c r="M7" s="226">
        <v>10.485699546265989</v>
      </c>
      <c r="N7" s="226">
        <v>10.36275160529931</v>
      </c>
      <c r="O7" s="226">
        <v>10.01907497591705</v>
      </c>
      <c r="P7" s="226">
        <v>10.13779720424127</v>
      </c>
      <c r="Q7" s="226">
        <v>9.928115452683631</v>
      </c>
      <c r="R7" s="226">
        <v>9.9513808304347915</v>
      </c>
      <c r="S7" s="226">
        <v>9.7377299434666504</v>
      </c>
      <c r="T7" s="226">
        <v>9.7268462763037391</v>
      </c>
      <c r="U7" s="226">
        <v>9.7818795032100763</v>
      </c>
      <c r="V7" s="226">
        <v>9.9174237580361027</v>
      </c>
      <c r="W7" s="226">
        <v>9.5959662376118686</v>
      </c>
      <c r="DA7" s="174" t="s">
        <v>2140</v>
      </c>
    </row>
    <row r="8" spans="1:105" ht="12" customHeight="1" x14ac:dyDescent="0.25">
      <c r="A8" s="202" t="s">
        <v>94</v>
      </c>
      <c r="B8" s="226">
        <v>29.33470724854314</v>
      </c>
      <c r="C8" s="226">
        <v>28.192452271659182</v>
      </c>
      <c r="D8" s="226">
        <v>26.867943868185549</v>
      </c>
      <c r="E8" s="226">
        <v>25.30002285518832</v>
      </c>
      <c r="F8" s="226">
        <v>25.29998744172164</v>
      </c>
      <c r="G8" s="226">
        <v>23.748056992833739</v>
      </c>
      <c r="H8" s="226">
        <v>23.78220726036016</v>
      </c>
      <c r="I8" s="226">
        <v>23.603349730987979</v>
      </c>
      <c r="J8" s="226">
        <v>23.966717526960721</v>
      </c>
      <c r="K8" s="226">
        <v>23.080398144124981</v>
      </c>
      <c r="L8" s="226">
        <v>24.740440905697419</v>
      </c>
      <c r="M8" s="226">
        <v>23.967313248607969</v>
      </c>
      <c r="N8" s="226">
        <v>23.68628938354129</v>
      </c>
      <c r="O8" s="226">
        <v>22.900742802096101</v>
      </c>
      <c r="P8" s="226">
        <v>23.172107895408619</v>
      </c>
      <c r="Q8" s="226">
        <v>22.692835320419722</v>
      </c>
      <c r="R8" s="226">
        <v>22.746013326708098</v>
      </c>
      <c r="S8" s="226">
        <v>22.257668442209489</v>
      </c>
      <c r="T8" s="226">
        <v>22.23279148869425</v>
      </c>
      <c r="U8" s="226">
        <v>22.358581721623029</v>
      </c>
      <c r="V8" s="226">
        <v>22.668397161225379</v>
      </c>
      <c r="W8" s="226">
        <v>21.933637114541419</v>
      </c>
      <c r="DA8" s="174" t="s">
        <v>2141</v>
      </c>
    </row>
    <row r="9" spans="1:105" ht="12" customHeight="1" x14ac:dyDescent="0.25">
      <c r="A9" s="202" t="s">
        <v>95</v>
      </c>
      <c r="B9" s="226">
        <v>22.001030436407341</v>
      </c>
      <c r="C9" s="226">
        <v>21.14433920374438</v>
      </c>
      <c r="D9" s="226">
        <v>20.150957901139169</v>
      </c>
      <c r="E9" s="226">
        <v>18.975017141391241</v>
      </c>
      <c r="F9" s="226">
        <v>18.97499058129123</v>
      </c>
      <c r="G9" s="226">
        <v>17.811042744625301</v>
      </c>
      <c r="H9" s="226">
        <v>17.836655445270129</v>
      </c>
      <c r="I9" s="226">
        <v>17.702512298240979</v>
      </c>
      <c r="J9" s="226">
        <v>17.975038145220541</v>
      </c>
      <c r="K9" s="226">
        <v>17.310298608093731</v>
      </c>
      <c r="L9" s="226">
        <v>18.555330679273059</v>
      </c>
      <c r="M9" s="226">
        <v>17.975484936455981</v>
      </c>
      <c r="N9" s="226">
        <v>17.76471703765597</v>
      </c>
      <c r="O9" s="226">
        <v>17.175557101572078</v>
      </c>
      <c r="P9" s="226">
        <v>17.379080921556451</v>
      </c>
      <c r="Q9" s="226">
        <v>17.019626490314788</v>
      </c>
      <c r="R9" s="226">
        <v>17.059509995031071</v>
      </c>
      <c r="S9" s="226">
        <v>16.69325133165712</v>
      </c>
      <c r="T9" s="226">
        <v>16.674593616520699</v>
      </c>
      <c r="U9" s="226">
        <v>16.768936291217269</v>
      </c>
      <c r="V9" s="226">
        <v>17.001297870919039</v>
      </c>
      <c r="W9" s="226">
        <v>16.450227835906059</v>
      </c>
      <c r="DA9" s="174" t="s">
        <v>2142</v>
      </c>
    </row>
    <row r="10" spans="1:105" ht="12" customHeight="1" x14ac:dyDescent="0.25">
      <c r="A10" s="56" t="s">
        <v>96</v>
      </c>
      <c r="B10" s="262">
        <v>12.60414021594239</v>
      </c>
      <c r="C10" s="262">
        <v>12.017135043819451</v>
      </c>
      <c r="D10" s="262">
        <v>11.578408497511489</v>
      </c>
      <c r="E10" s="262">
        <v>11.112777136748059</v>
      </c>
      <c r="F10" s="262">
        <v>11.05575589614746</v>
      </c>
      <c r="G10" s="262">
        <v>10.054018455620881</v>
      </c>
      <c r="H10" s="262">
        <v>10.029035799272121</v>
      </c>
      <c r="I10" s="262">
        <v>10.01403122867384</v>
      </c>
      <c r="J10" s="262">
        <v>10.19057633281945</v>
      </c>
      <c r="K10" s="262">
        <v>9.8194210696470634</v>
      </c>
      <c r="L10" s="262">
        <v>10.540640161960161</v>
      </c>
      <c r="M10" s="262">
        <v>10.151558460334019</v>
      </c>
      <c r="N10" s="262">
        <v>10.024360368491161</v>
      </c>
      <c r="O10" s="262">
        <v>9.7535940056032224</v>
      </c>
      <c r="P10" s="262">
        <v>9.8651067481612902</v>
      </c>
      <c r="Q10" s="262">
        <v>9.7564715518901419</v>
      </c>
      <c r="R10" s="262">
        <v>9.7243315102828358</v>
      </c>
      <c r="S10" s="262">
        <v>9.8217857857462949</v>
      </c>
      <c r="T10" s="262">
        <v>9.5858301988617551</v>
      </c>
      <c r="U10" s="262">
        <v>9.7001007201049916</v>
      </c>
      <c r="V10" s="262">
        <v>9.9741551816367213</v>
      </c>
      <c r="W10" s="262">
        <v>9.7247517380788739</v>
      </c>
      <c r="DA10" s="68" t="s">
        <v>2143</v>
      </c>
    </row>
    <row r="11" spans="1:105" ht="12" customHeight="1" x14ac:dyDescent="0.25">
      <c r="A11" s="37" t="s">
        <v>160</v>
      </c>
      <c r="B11" s="228">
        <v>0.60074187100091814</v>
      </c>
      <c r="C11" s="228">
        <v>0.85288597022985457</v>
      </c>
      <c r="D11" s="228">
        <v>0.88053121443113058</v>
      </c>
      <c r="E11" s="228">
        <v>1.1762151486195871</v>
      </c>
      <c r="F11" s="228">
        <v>0.85180221131396683</v>
      </c>
      <c r="G11" s="228">
        <v>0.46665939026880943</v>
      </c>
      <c r="H11" s="228">
        <v>0.46840050747492079</v>
      </c>
      <c r="I11" s="228">
        <v>0.33506149176106731</v>
      </c>
      <c r="J11" s="228">
        <v>0.38533760339725343</v>
      </c>
      <c r="K11" s="228">
        <v>0.39067093441578171</v>
      </c>
      <c r="L11" s="228">
        <v>0.33827277961177299</v>
      </c>
      <c r="M11" s="228">
        <v>0.30502728088370168</v>
      </c>
      <c r="N11" s="228">
        <v>0.26994999269002429</v>
      </c>
      <c r="O11" s="228">
        <v>0.23758721206273339</v>
      </c>
      <c r="P11" s="228">
        <v>0.15579348548011099</v>
      </c>
      <c r="Q11" s="228">
        <v>0.1452756558967033</v>
      </c>
      <c r="R11" s="228">
        <v>0.15547615890110739</v>
      </c>
      <c r="S11" s="228">
        <v>0.108669978423759</v>
      </c>
      <c r="T11" s="228">
        <v>0.1208211927591098</v>
      </c>
      <c r="U11" s="228">
        <v>9.1216823475071651E-2</v>
      </c>
      <c r="V11" s="228">
        <v>0.3425805738554733</v>
      </c>
      <c r="W11" s="228">
        <v>0.20454453122893981</v>
      </c>
      <c r="DA11" s="69" t="s">
        <v>2144</v>
      </c>
    </row>
    <row r="12" spans="1:105" ht="12" customHeight="1" x14ac:dyDescent="0.25">
      <c r="A12" s="37" t="s">
        <v>162</v>
      </c>
      <c r="B12" s="228">
        <v>1.2945082381788351</v>
      </c>
      <c r="C12" s="228">
        <v>1.3220584347931159</v>
      </c>
      <c r="D12" s="228">
        <v>1.5252741031348189</v>
      </c>
      <c r="E12" s="228">
        <v>1.825180880333152</v>
      </c>
      <c r="F12" s="228">
        <v>1.3849267346207641</v>
      </c>
      <c r="G12" s="228">
        <v>0.98781059512797986</v>
      </c>
      <c r="H12" s="228">
        <v>1.0651060393636069</v>
      </c>
      <c r="I12" s="228">
        <v>0.7198449101962936</v>
      </c>
      <c r="J12" s="228">
        <v>0.80901707353460584</v>
      </c>
      <c r="K12" s="228">
        <v>0.96448216911151363</v>
      </c>
      <c r="L12" s="228">
        <v>0.9071244446384602</v>
      </c>
      <c r="M12" s="228">
        <v>0.90028358381351259</v>
      </c>
      <c r="N12" s="228">
        <v>0.99287716987614794</v>
      </c>
      <c r="O12" s="228">
        <v>0.77280207250212318</v>
      </c>
      <c r="P12" s="228">
        <v>0.53670478230877239</v>
      </c>
      <c r="Q12" s="228">
        <v>0.52988351591179539</v>
      </c>
      <c r="R12" s="228">
        <v>0.6540451750606866</v>
      </c>
      <c r="S12" s="228">
        <v>0.34860477642641491</v>
      </c>
      <c r="T12" s="228">
        <v>0.52175915010286489</v>
      </c>
      <c r="U12" s="228">
        <v>0.52954185137918741</v>
      </c>
      <c r="V12" s="228">
        <v>1.190217573281384</v>
      </c>
      <c r="W12" s="228">
        <v>1.052576335343766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10.70889010676264</v>
      </c>
      <c r="C15" s="228">
        <v>9.8421906387964828</v>
      </c>
      <c r="D15" s="228">
        <v>9.1726031799455416</v>
      </c>
      <c r="E15" s="228">
        <v>8.1113811077953191</v>
      </c>
      <c r="F15" s="228">
        <v>8.819026950212729</v>
      </c>
      <c r="G15" s="228">
        <v>8.5995484702240859</v>
      </c>
      <c r="H15" s="228">
        <v>8.4955292524335881</v>
      </c>
      <c r="I15" s="228">
        <v>8.9591248267164829</v>
      </c>
      <c r="J15" s="228">
        <v>8.9962216558875951</v>
      </c>
      <c r="K15" s="228">
        <v>8.4642679661197686</v>
      </c>
      <c r="L15" s="228">
        <v>9.2952429377099293</v>
      </c>
      <c r="M15" s="228">
        <v>8.9462475956368088</v>
      </c>
      <c r="N15" s="228">
        <v>8.7615332059249891</v>
      </c>
      <c r="O15" s="228">
        <v>8.7432047210383654</v>
      </c>
      <c r="P15" s="228">
        <v>9.1726084803724071</v>
      </c>
      <c r="Q15" s="228">
        <v>9.0813123800816431</v>
      </c>
      <c r="R15" s="228">
        <v>8.9148101763210423</v>
      </c>
      <c r="S15" s="228">
        <v>9.3645110308961215</v>
      </c>
      <c r="T15" s="228">
        <v>8.9432498559997811</v>
      </c>
      <c r="U15" s="228">
        <v>9.0793420452507316</v>
      </c>
      <c r="V15" s="228">
        <v>8.4413570344998643</v>
      </c>
      <c r="W15" s="228">
        <v>8.4676308715061683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36.451635306054669</v>
      </c>
      <c r="C16" s="263">
        <f t="shared" si="0"/>
        <v>35.105268407370005</v>
      </c>
      <c r="D16" s="263">
        <f t="shared" si="0"/>
        <v>33.766075718918259</v>
      </c>
      <c r="E16" s="263">
        <f t="shared" si="0"/>
        <v>32.651331232903871</v>
      </c>
      <c r="F16" s="263">
        <f t="shared" si="0"/>
        <v>32.001649450821084</v>
      </c>
      <c r="G16" s="263">
        <f t="shared" si="0"/>
        <v>29.346540087334162</v>
      </c>
      <c r="H16" s="263">
        <f t="shared" si="0"/>
        <v>29.506748141237544</v>
      </c>
      <c r="I16" s="263">
        <f t="shared" si="0"/>
        <v>29.388774692946765</v>
      </c>
      <c r="J16" s="263">
        <f t="shared" si="0"/>
        <v>29.999065797688814</v>
      </c>
      <c r="K16" s="263">
        <f t="shared" si="0"/>
        <v>28.918813376358294</v>
      </c>
      <c r="L16" s="263">
        <f t="shared" si="0"/>
        <v>31.013881681893736</v>
      </c>
      <c r="M16" s="263">
        <f t="shared" si="0"/>
        <v>29.970740649945935</v>
      </c>
      <c r="N16" s="263">
        <f t="shared" si="0"/>
        <v>29.631975341396732</v>
      </c>
      <c r="O16" s="263">
        <f t="shared" si="0"/>
        <v>28.779583374899623</v>
      </c>
      <c r="P16" s="263">
        <f t="shared" si="0"/>
        <v>28.882823267282056</v>
      </c>
      <c r="Q16" s="263">
        <f t="shared" si="0"/>
        <v>28.788730869779936</v>
      </c>
      <c r="R16" s="263">
        <f t="shared" si="0"/>
        <v>28.826053067388113</v>
      </c>
      <c r="S16" s="263">
        <f t="shared" si="0"/>
        <v>28.712616002392313</v>
      </c>
      <c r="T16" s="263">
        <f t="shared" si="0"/>
        <v>28.389556616365414</v>
      </c>
      <c r="U16" s="263">
        <f t="shared" si="0"/>
        <v>28.640260896511549</v>
      </c>
      <c r="V16" s="263">
        <f t="shared" si="0"/>
        <v>30.036761824817102</v>
      </c>
      <c r="W16" s="263">
        <f t="shared" si="0"/>
        <v>29.212476706129731</v>
      </c>
      <c r="DA16" s="70"/>
    </row>
    <row r="17" spans="1:105" ht="12" customHeight="1" x14ac:dyDescent="0.25">
      <c r="A17" s="60" t="s">
        <v>2150</v>
      </c>
      <c r="B17" s="331">
        <v>8.2877819253450014</v>
      </c>
      <c r="C17" s="331">
        <v>8.9002130422151602</v>
      </c>
      <c r="D17" s="331">
        <v>10.187059748975001</v>
      </c>
      <c r="E17" s="331">
        <v>12.808001138798071</v>
      </c>
      <c r="F17" s="331">
        <v>10.24604802353309</v>
      </c>
      <c r="G17" s="331">
        <v>5.8872550348142401</v>
      </c>
      <c r="H17" s="331">
        <v>5.9267342885520033</v>
      </c>
      <c r="I17" s="331">
        <v>4.1479144191678863</v>
      </c>
      <c r="J17" s="331">
        <v>4.6397793330376924</v>
      </c>
      <c r="K17" s="331">
        <v>5.2671885015462472</v>
      </c>
      <c r="L17" s="331">
        <v>4.8662431082886934</v>
      </c>
      <c r="M17" s="331">
        <v>4.5863519027198443</v>
      </c>
      <c r="N17" s="331">
        <v>4.7711517973263167</v>
      </c>
      <c r="O17" s="331">
        <v>3.8794084313003481</v>
      </c>
      <c r="P17" s="331">
        <v>2.7602777786390078</v>
      </c>
      <c r="Q17" s="331">
        <v>2.6169190730768159</v>
      </c>
      <c r="R17" s="331">
        <v>3.037310824767979</v>
      </c>
      <c r="S17" s="331">
        <v>1.964342018538318</v>
      </c>
      <c r="T17" s="331">
        <v>2.4470738554736768</v>
      </c>
      <c r="U17" s="331">
        <v>2.4300141104017001</v>
      </c>
      <c r="V17" s="331">
        <v>5.3972534753571439</v>
      </c>
      <c r="W17" s="331">
        <v>4.554171689436088</v>
      </c>
      <c r="DA17" s="72" t="s">
        <v>2151</v>
      </c>
    </row>
    <row r="18" spans="1:105" ht="12" customHeight="1" x14ac:dyDescent="0.25">
      <c r="A18" s="59" t="s">
        <v>30</v>
      </c>
      <c r="B18" s="232">
        <v>0.52150309711222687</v>
      </c>
      <c r="C18" s="232">
        <v>0.119249888663111</v>
      </c>
      <c r="D18" s="232">
        <v>0.13183521094956291</v>
      </c>
      <c r="E18" s="232">
        <v>0.12282189227659029</v>
      </c>
      <c r="F18" s="232">
        <v>8.2477328680589115E-2</v>
      </c>
      <c r="G18" s="232">
        <v>6.1800689422970088E-2</v>
      </c>
      <c r="H18" s="232">
        <v>0.1264348340437752</v>
      </c>
      <c r="I18" s="232">
        <v>5.2199387144107413E-2</v>
      </c>
      <c r="J18" s="232">
        <v>9.5084007804272799E-2</v>
      </c>
      <c r="K18" s="232">
        <v>8.4255489203496292E-2</v>
      </c>
      <c r="L18" s="232">
        <v>5.8045634682792342E-2</v>
      </c>
      <c r="M18" s="232">
        <v>3.7595095383075011E-2</v>
      </c>
      <c r="N18" s="232">
        <v>5.8347855124569643E-2</v>
      </c>
      <c r="O18" s="232">
        <v>5.3433640275191298E-2</v>
      </c>
      <c r="P18" s="232">
        <v>3.9687361731433529E-2</v>
      </c>
      <c r="Q18" s="232">
        <v>0</v>
      </c>
      <c r="R18" s="232">
        <v>0</v>
      </c>
      <c r="S18" s="232">
        <v>7.6030476676878039E-2</v>
      </c>
      <c r="T18" s="232">
        <v>2.845932524229014E-2</v>
      </c>
      <c r="U18" s="232">
        <v>4.3041094224061403E-2</v>
      </c>
      <c r="V18" s="232">
        <v>8.7479902948492963E-2</v>
      </c>
      <c r="W18" s="232">
        <v>0.1122267471879457</v>
      </c>
      <c r="DA18" s="71" t="s">
        <v>2152</v>
      </c>
    </row>
    <row r="19" spans="1:105" ht="12" customHeight="1" x14ac:dyDescent="0.25">
      <c r="A19" s="59" t="s">
        <v>33</v>
      </c>
      <c r="B19" s="232">
        <v>0.60649932275837481</v>
      </c>
      <c r="C19" s="232">
        <v>0.84366850077588718</v>
      </c>
      <c r="D19" s="232">
        <v>1.19919336113737</v>
      </c>
      <c r="E19" s="232">
        <v>1.603400437679771</v>
      </c>
      <c r="F19" s="232">
        <v>1.713480602027901</v>
      </c>
      <c r="G19" s="232">
        <v>0.53889937071319549</v>
      </c>
      <c r="H19" s="232">
        <v>0.57787473155550328</v>
      </c>
      <c r="I19" s="232">
        <v>0.51162537778954364</v>
      </c>
      <c r="J19" s="232">
        <v>0.53998451837194728</v>
      </c>
      <c r="K19" s="232">
        <v>0.68433280509801286</v>
      </c>
      <c r="L19" s="232">
        <v>0.678176420874672</v>
      </c>
      <c r="M19" s="232">
        <v>0.70240169874045155</v>
      </c>
      <c r="N19" s="232">
        <v>0.72639339382965795</v>
      </c>
      <c r="O19" s="232">
        <v>0.62825173425781311</v>
      </c>
      <c r="P19" s="232">
        <v>0.55315871652230131</v>
      </c>
      <c r="Q19" s="232">
        <v>0.52147382915075413</v>
      </c>
      <c r="R19" s="232">
        <v>0.60760736618182576</v>
      </c>
      <c r="S19" s="232">
        <v>0.4922404760835612</v>
      </c>
      <c r="T19" s="232">
        <v>0.55133557551914847</v>
      </c>
      <c r="U19" s="232">
        <v>0.55440056277692784</v>
      </c>
      <c r="V19" s="232">
        <v>0.86296307338514611</v>
      </c>
      <c r="W19" s="232">
        <v>0.79861560462057979</v>
      </c>
      <c r="DA19" s="71" t="s">
        <v>2153</v>
      </c>
    </row>
    <row r="20" spans="1:105" ht="12" customHeight="1" x14ac:dyDescent="0.25">
      <c r="A20" s="59" t="s">
        <v>160</v>
      </c>
      <c r="B20" s="232">
        <v>1.5305534190363821</v>
      </c>
      <c r="C20" s="232">
        <v>2.1975367530998908</v>
      </c>
      <c r="D20" s="232">
        <v>2.1861097963597489</v>
      </c>
      <c r="E20" s="232">
        <v>2.7673804316619659</v>
      </c>
      <c r="F20" s="232">
        <v>2.0279960530481862</v>
      </c>
      <c r="G20" s="232">
        <v>1.234370395331255</v>
      </c>
      <c r="H20" s="232">
        <v>1.2607457638153201</v>
      </c>
      <c r="I20" s="232">
        <v>0.91749844415717829</v>
      </c>
      <c r="J20" s="232">
        <v>1.0554240111619551</v>
      </c>
      <c r="K20" s="232">
        <v>1.059689651238275</v>
      </c>
      <c r="L20" s="232">
        <v>0.9245550553921249</v>
      </c>
      <c r="M20" s="232">
        <v>0.84097946813155933</v>
      </c>
      <c r="N20" s="232">
        <v>0.74408845705256887</v>
      </c>
      <c r="O20" s="232">
        <v>0.65796645728608749</v>
      </c>
      <c r="P20" s="232">
        <v>0.43187502400399058</v>
      </c>
      <c r="Q20" s="232">
        <v>0.4077852928871426</v>
      </c>
      <c r="R20" s="232">
        <v>0.43786021531573188</v>
      </c>
      <c r="S20" s="232">
        <v>0.30265030783413499</v>
      </c>
      <c r="T20" s="232">
        <v>0.34146602050640512</v>
      </c>
      <c r="U20" s="232">
        <v>0.25658589341103338</v>
      </c>
      <c r="V20" s="232">
        <v>0.97236075918742859</v>
      </c>
      <c r="W20" s="232">
        <v>0.57975239466413142</v>
      </c>
      <c r="DA20" s="71" t="s">
        <v>2154</v>
      </c>
    </row>
    <row r="21" spans="1:105" ht="12" customHeight="1" x14ac:dyDescent="0.25">
      <c r="A21" s="59" t="s">
        <v>70</v>
      </c>
      <c r="B21" s="232">
        <v>2.331114026071329</v>
      </c>
      <c r="C21" s="232">
        <v>2.3333564560921878</v>
      </c>
      <c r="D21" s="232">
        <v>2.88309746747594</v>
      </c>
      <c r="E21" s="232">
        <v>4.0201416177719267</v>
      </c>
      <c r="F21" s="232">
        <v>3.1248192566559112</v>
      </c>
      <c r="G21" s="232">
        <v>1.4393063639997301</v>
      </c>
      <c r="H21" s="232">
        <v>1.0948419132495351</v>
      </c>
      <c r="I21" s="232">
        <v>0.69544083505713306</v>
      </c>
      <c r="J21" s="232">
        <v>0.73342196101807011</v>
      </c>
      <c r="K21" s="232">
        <v>0.82276565405793656</v>
      </c>
      <c r="L21" s="232">
        <v>0.72614592871637473</v>
      </c>
      <c r="M21" s="232">
        <v>0.5232369698199818</v>
      </c>
      <c r="N21" s="232">
        <v>0.50556172317165537</v>
      </c>
      <c r="O21" s="232">
        <v>0.39958315574680209</v>
      </c>
      <c r="P21" s="232">
        <v>0.24775768383452171</v>
      </c>
      <c r="Q21" s="232">
        <v>0.20028959020020601</v>
      </c>
      <c r="R21" s="232">
        <v>0.1498864879556491</v>
      </c>
      <c r="S21" s="232">
        <v>0.1225422832422417</v>
      </c>
      <c r="T21" s="232">
        <v>5.1212190910356982E-2</v>
      </c>
      <c r="U21" s="232">
        <v>8.6426149329315E-2</v>
      </c>
      <c r="V21" s="232">
        <v>9.6205462498996461E-2</v>
      </c>
      <c r="W21" s="232">
        <v>8.0198960105847414E-2</v>
      </c>
      <c r="DA21" s="71" t="s">
        <v>2155</v>
      </c>
    </row>
    <row r="22" spans="1:105" ht="12" customHeight="1" x14ac:dyDescent="0.25">
      <c r="A22" s="59" t="s">
        <v>162</v>
      </c>
      <c r="B22" s="232">
        <v>3.2981120603666891</v>
      </c>
      <c r="C22" s="232">
        <v>3.4064014435840808</v>
      </c>
      <c r="D22" s="232">
        <v>3.78682391305238</v>
      </c>
      <c r="E22" s="232">
        <v>4.2942567594078138</v>
      </c>
      <c r="F22" s="232">
        <v>3.2972747831204989</v>
      </c>
      <c r="G22" s="232">
        <v>2.612878215347088</v>
      </c>
      <c r="H22" s="232">
        <v>2.8668370458878689</v>
      </c>
      <c r="I22" s="232">
        <v>1.9711503750199251</v>
      </c>
      <c r="J22" s="232">
        <v>2.2158648346814469</v>
      </c>
      <c r="K22" s="232">
        <v>2.6161449019485268</v>
      </c>
      <c r="L22" s="232">
        <v>2.4793200686227279</v>
      </c>
      <c r="M22" s="232">
        <v>2.4821386706447761</v>
      </c>
      <c r="N22" s="232">
        <v>2.7367603681478641</v>
      </c>
      <c r="O22" s="232">
        <v>2.140173443734454</v>
      </c>
      <c r="P22" s="232">
        <v>1.487798992546761</v>
      </c>
      <c r="Q22" s="232">
        <v>1.487370360838713</v>
      </c>
      <c r="R22" s="232">
        <v>1.841956755314772</v>
      </c>
      <c r="S22" s="232">
        <v>0.9708784747015019</v>
      </c>
      <c r="T22" s="232">
        <v>1.4746007432954771</v>
      </c>
      <c r="U22" s="232">
        <v>1.4895604106603619</v>
      </c>
      <c r="V22" s="232">
        <v>3.37824427733708</v>
      </c>
      <c r="W22" s="232">
        <v>2.9833779828575828</v>
      </c>
      <c r="DA22" s="71" t="s">
        <v>2156</v>
      </c>
    </row>
    <row r="23" spans="1:105" ht="12" customHeight="1" x14ac:dyDescent="0.25">
      <c r="A23" s="60" t="s">
        <v>2157</v>
      </c>
      <c r="B23" s="331">
        <v>27.283812163253369</v>
      </c>
      <c r="C23" s="331">
        <v>25.359281797005071</v>
      </c>
      <c r="D23" s="331">
        <v>22.772977653897691</v>
      </c>
      <c r="E23" s="331">
        <v>19.084329408450149</v>
      </c>
      <c r="F23" s="331">
        <v>20.996601804036349</v>
      </c>
      <c r="G23" s="331">
        <v>22.746843342734909</v>
      </c>
      <c r="H23" s="331">
        <v>22.866547634874738</v>
      </c>
      <c r="I23" s="331">
        <v>24.53275978184924</v>
      </c>
      <c r="J23" s="331">
        <v>24.640284938842299</v>
      </c>
      <c r="K23" s="331">
        <v>22.959212930488299</v>
      </c>
      <c r="L23" s="331">
        <v>25.405425346434122</v>
      </c>
      <c r="M23" s="331">
        <v>24.66536934976785</v>
      </c>
      <c r="N23" s="331">
        <v>24.150234862564179</v>
      </c>
      <c r="O23" s="331">
        <v>24.213152659536391</v>
      </c>
      <c r="P23" s="331">
        <v>25.427382251780791</v>
      </c>
      <c r="Q23" s="331">
        <v>25.491026737090529</v>
      </c>
      <c r="R23" s="331">
        <v>25.106361842818892</v>
      </c>
      <c r="S23" s="331">
        <v>26.080543930587709</v>
      </c>
      <c r="T23" s="331">
        <v>25.27549901623091</v>
      </c>
      <c r="U23" s="331">
        <v>25.539489334461159</v>
      </c>
      <c r="V23" s="331">
        <v>23.959456434623199</v>
      </c>
      <c r="W23" s="331">
        <v>24.000295903257399</v>
      </c>
      <c r="DA23" s="72" t="s">
        <v>2158</v>
      </c>
    </row>
    <row r="24" spans="1:105" ht="12" customHeight="1" x14ac:dyDescent="0.25">
      <c r="A24" s="60" t="s">
        <v>2159</v>
      </c>
      <c r="B24" s="331">
        <v>0.88004121745629371</v>
      </c>
      <c r="C24" s="331">
        <v>0.84577356814977522</v>
      </c>
      <c r="D24" s="331">
        <v>0.80603831604556642</v>
      </c>
      <c r="E24" s="331">
        <v>0.75900068565564927</v>
      </c>
      <c r="F24" s="331">
        <v>0.75899962325164927</v>
      </c>
      <c r="G24" s="331">
        <v>0.71244170978501198</v>
      </c>
      <c r="H24" s="331">
        <v>0.71346621781080488</v>
      </c>
      <c r="I24" s="331">
        <v>0.7081004919296392</v>
      </c>
      <c r="J24" s="331">
        <v>0.71900152580882137</v>
      </c>
      <c r="K24" s="331">
        <v>0.69241194432374908</v>
      </c>
      <c r="L24" s="331">
        <v>0.74221322717092209</v>
      </c>
      <c r="M24" s="331">
        <v>0.71901939745823906</v>
      </c>
      <c r="N24" s="331">
        <v>0.71058868150623877</v>
      </c>
      <c r="O24" s="331">
        <v>0.68702228406288302</v>
      </c>
      <c r="P24" s="331">
        <v>0.69516323686225845</v>
      </c>
      <c r="Q24" s="331">
        <v>0.68078505961259173</v>
      </c>
      <c r="R24" s="331">
        <v>0.68238039980124288</v>
      </c>
      <c r="S24" s="331">
        <v>0.66773005326628476</v>
      </c>
      <c r="T24" s="331">
        <v>0.66698374466082777</v>
      </c>
      <c r="U24" s="331">
        <v>0.67075745164869083</v>
      </c>
      <c r="V24" s="331">
        <v>0.6800519148367612</v>
      </c>
      <c r="W24" s="331">
        <v>0.65800911343624224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30.376362755045569</v>
      </c>
      <c r="C25" s="263">
        <f t="shared" si="1"/>
        <v>29.254390339475005</v>
      </c>
      <c r="D25" s="263">
        <f t="shared" si="1"/>
        <v>28.138396432431886</v>
      </c>
      <c r="E25" s="263">
        <f t="shared" si="1"/>
        <v>27.209442694086558</v>
      </c>
      <c r="F25" s="263">
        <f t="shared" si="1"/>
        <v>26.66804120901757</v>
      </c>
      <c r="G25" s="263">
        <f t="shared" si="1"/>
        <v>24.455450072778461</v>
      </c>
      <c r="H25" s="263">
        <f t="shared" si="1"/>
        <v>24.588956784364626</v>
      </c>
      <c r="I25" s="263">
        <f t="shared" si="1"/>
        <v>24.490645577455645</v>
      </c>
      <c r="J25" s="263">
        <f t="shared" si="1"/>
        <v>24.999221498074014</v>
      </c>
      <c r="K25" s="263">
        <f t="shared" si="1"/>
        <v>24.099011146965253</v>
      </c>
      <c r="L25" s="263">
        <f t="shared" si="1"/>
        <v>25.844901401578113</v>
      </c>
      <c r="M25" s="263">
        <f t="shared" si="1"/>
        <v>24.975617208288281</v>
      </c>
      <c r="N25" s="263">
        <f t="shared" si="1"/>
        <v>24.693312784497273</v>
      </c>
      <c r="O25" s="263">
        <f t="shared" si="1"/>
        <v>23.982986145749681</v>
      </c>
      <c r="P25" s="263">
        <f t="shared" si="1"/>
        <v>24.06901938940171</v>
      </c>
      <c r="Q25" s="263">
        <f t="shared" si="1"/>
        <v>23.990609058149953</v>
      </c>
      <c r="R25" s="263">
        <f t="shared" si="1"/>
        <v>24.021710889490091</v>
      </c>
      <c r="S25" s="263">
        <f t="shared" si="1"/>
        <v>23.927180001993591</v>
      </c>
      <c r="T25" s="263">
        <f t="shared" si="1"/>
        <v>23.657963846971185</v>
      </c>
      <c r="U25" s="263">
        <f t="shared" si="1"/>
        <v>23.866884080426289</v>
      </c>
      <c r="V25" s="263">
        <f t="shared" si="1"/>
        <v>25.030634854014249</v>
      </c>
      <c r="W25" s="263">
        <f t="shared" si="1"/>
        <v>24.343730588441439</v>
      </c>
      <c r="DA25" s="70"/>
    </row>
    <row r="26" spans="1:105" ht="12" customHeight="1" x14ac:dyDescent="0.25">
      <c r="A26" s="60" t="s">
        <v>2162</v>
      </c>
      <c r="B26" s="331">
        <v>6.9064849377875017</v>
      </c>
      <c r="C26" s="331">
        <v>7.416844201845965</v>
      </c>
      <c r="D26" s="331">
        <v>8.48921645747917</v>
      </c>
      <c r="E26" s="331">
        <v>10.67333428233173</v>
      </c>
      <c r="F26" s="331">
        <v>8.5383733529442409</v>
      </c>
      <c r="G26" s="331">
        <v>4.9060458623451986</v>
      </c>
      <c r="H26" s="331">
        <v>4.9389452404600016</v>
      </c>
      <c r="I26" s="331">
        <v>3.456595349306574</v>
      </c>
      <c r="J26" s="331">
        <v>3.8664827775314108</v>
      </c>
      <c r="K26" s="331">
        <v>4.3893237512885399</v>
      </c>
      <c r="L26" s="331">
        <v>4.0552025902405777</v>
      </c>
      <c r="M26" s="331">
        <v>3.8219599189332039</v>
      </c>
      <c r="N26" s="331">
        <v>3.975959831105262</v>
      </c>
      <c r="O26" s="331">
        <v>3.232840359416957</v>
      </c>
      <c r="P26" s="331">
        <v>2.3002314821991732</v>
      </c>
      <c r="Q26" s="331">
        <v>2.1807658942306798</v>
      </c>
      <c r="R26" s="331">
        <v>2.5310923539733161</v>
      </c>
      <c r="S26" s="331">
        <v>1.636951682115265</v>
      </c>
      <c r="T26" s="331">
        <v>2.0392282128947321</v>
      </c>
      <c r="U26" s="331">
        <v>2.0250117586680831</v>
      </c>
      <c r="V26" s="331">
        <v>4.4977112294642856</v>
      </c>
      <c r="W26" s="331">
        <v>3.7951430745300732</v>
      </c>
      <c r="DA26" s="72" t="s">
        <v>2163</v>
      </c>
    </row>
    <row r="27" spans="1:105" ht="12" customHeight="1" x14ac:dyDescent="0.25">
      <c r="A27" s="59" t="s">
        <v>30</v>
      </c>
      <c r="B27" s="232">
        <v>0.43458591426018911</v>
      </c>
      <c r="C27" s="232">
        <v>9.9374907219259179E-2</v>
      </c>
      <c r="D27" s="232">
        <v>0.10986267579130241</v>
      </c>
      <c r="E27" s="232">
        <v>0.1023515768971586</v>
      </c>
      <c r="F27" s="232">
        <v>6.8731107233824279E-2</v>
      </c>
      <c r="G27" s="232">
        <v>5.1500574519141737E-2</v>
      </c>
      <c r="H27" s="232">
        <v>0.105362361703146</v>
      </c>
      <c r="I27" s="232">
        <v>4.3499489286756197E-2</v>
      </c>
      <c r="J27" s="232">
        <v>7.9236673170227354E-2</v>
      </c>
      <c r="K27" s="232">
        <v>7.0212907669580257E-2</v>
      </c>
      <c r="L27" s="232">
        <v>4.8371362235660277E-2</v>
      </c>
      <c r="M27" s="232">
        <v>3.1329246152562502E-2</v>
      </c>
      <c r="N27" s="232">
        <v>4.8623212603808023E-2</v>
      </c>
      <c r="O27" s="232">
        <v>4.45280335626594E-2</v>
      </c>
      <c r="P27" s="232">
        <v>3.3072801442861267E-2</v>
      </c>
      <c r="Q27" s="232">
        <v>0</v>
      </c>
      <c r="R27" s="232">
        <v>0</v>
      </c>
      <c r="S27" s="232">
        <v>6.3358730564065033E-2</v>
      </c>
      <c r="T27" s="232">
        <v>2.371610436857513E-2</v>
      </c>
      <c r="U27" s="232">
        <v>3.5867578520051159E-2</v>
      </c>
      <c r="V27" s="232">
        <v>7.2899919123744134E-2</v>
      </c>
      <c r="W27" s="232">
        <v>9.3522289323288113E-2</v>
      </c>
      <c r="DA27" s="71" t="s">
        <v>2164</v>
      </c>
    </row>
    <row r="28" spans="1:105" ht="12" customHeight="1" x14ac:dyDescent="0.25">
      <c r="A28" s="59" t="s">
        <v>33</v>
      </c>
      <c r="B28" s="232">
        <v>0.50541610229864564</v>
      </c>
      <c r="C28" s="232">
        <v>0.70305708397990596</v>
      </c>
      <c r="D28" s="232">
        <v>0.99932780094780849</v>
      </c>
      <c r="E28" s="232">
        <v>1.33616703139981</v>
      </c>
      <c r="F28" s="232">
        <v>1.427900501689918</v>
      </c>
      <c r="G28" s="232">
        <v>0.44908280892766289</v>
      </c>
      <c r="H28" s="232">
        <v>0.48156227629625281</v>
      </c>
      <c r="I28" s="232">
        <v>0.42635448149128652</v>
      </c>
      <c r="J28" s="232">
        <v>0.44998709864328951</v>
      </c>
      <c r="K28" s="232">
        <v>0.57027733758167742</v>
      </c>
      <c r="L28" s="232">
        <v>0.56514701739556017</v>
      </c>
      <c r="M28" s="232">
        <v>0.5853347489503764</v>
      </c>
      <c r="N28" s="232">
        <v>0.60532782819138142</v>
      </c>
      <c r="O28" s="232">
        <v>0.52354311188151081</v>
      </c>
      <c r="P28" s="232">
        <v>0.4609655971019177</v>
      </c>
      <c r="Q28" s="232">
        <v>0.43456152429229522</v>
      </c>
      <c r="R28" s="232">
        <v>0.50633947181818828</v>
      </c>
      <c r="S28" s="232">
        <v>0.41020039673630099</v>
      </c>
      <c r="T28" s="232">
        <v>0.45944631293262378</v>
      </c>
      <c r="U28" s="232">
        <v>0.46200046898077313</v>
      </c>
      <c r="V28" s="232">
        <v>0.71913589448762183</v>
      </c>
      <c r="W28" s="232">
        <v>0.66551300385048306</v>
      </c>
      <c r="DA28" s="71" t="s">
        <v>2165</v>
      </c>
    </row>
    <row r="29" spans="1:105" ht="12" customHeight="1" x14ac:dyDescent="0.25">
      <c r="A29" s="59" t="s">
        <v>160</v>
      </c>
      <c r="B29" s="232">
        <v>1.2754611825303179</v>
      </c>
      <c r="C29" s="232">
        <v>1.8312806275832429</v>
      </c>
      <c r="D29" s="232">
        <v>1.8217581636331239</v>
      </c>
      <c r="E29" s="232">
        <v>2.306150359718306</v>
      </c>
      <c r="F29" s="232">
        <v>1.689996710873489</v>
      </c>
      <c r="G29" s="232">
        <v>1.0286419961093789</v>
      </c>
      <c r="H29" s="232">
        <v>1.0506214698461001</v>
      </c>
      <c r="I29" s="232">
        <v>0.76458203679764891</v>
      </c>
      <c r="J29" s="232">
        <v>0.8795200093016291</v>
      </c>
      <c r="K29" s="232">
        <v>0.88307470936522914</v>
      </c>
      <c r="L29" s="232">
        <v>0.77046254616010423</v>
      </c>
      <c r="M29" s="232">
        <v>0.70081622344296612</v>
      </c>
      <c r="N29" s="232">
        <v>0.62007371421047386</v>
      </c>
      <c r="O29" s="232">
        <v>0.54830538107173954</v>
      </c>
      <c r="P29" s="232">
        <v>0.3598958533366588</v>
      </c>
      <c r="Q29" s="232">
        <v>0.33982107740595219</v>
      </c>
      <c r="R29" s="232">
        <v>0.36488351276310982</v>
      </c>
      <c r="S29" s="232">
        <v>0.25220858986177919</v>
      </c>
      <c r="T29" s="232">
        <v>0.28455501708867093</v>
      </c>
      <c r="U29" s="232">
        <v>0.21382157784252789</v>
      </c>
      <c r="V29" s="232">
        <v>0.81030063265619034</v>
      </c>
      <c r="W29" s="232">
        <v>0.48312699555344302</v>
      </c>
      <c r="DA29" s="71" t="s">
        <v>2166</v>
      </c>
    </row>
    <row r="30" spans="1:105" ht="12" customHeight="1" x14ac:dyDescent="0.25">
      <c r="A30" s="59" t="s">
        <v>70</v>
      </c>
      <c r="B30" s="232">
        <v>1.942595021726107</v>
      </c>
      <c r="C30" s="232">
        <v>1.944463713410157</v>
      </c>
      <c r="D30" s="232">
        <v>2.4025812228966168</v>
      </c>
      <c r="E30" s="232">
        <v>3.3501180148099392</v>
      </c>
      <c r="F30" s="232">
        <v>2.6040160472132601</v>
      </c>
      <c r="G30" s="232">
        <v>1.199421969999775</v>
      </c>
      <c r="H30" s="232">
        <v>0.91236826104127877</v>
      </c>
      <c r="I30" s="232">
        <v>0.57953402921427777</v>
      </c>
      <c r="J30" s="232">
        <v>0.61118496751505869</v>
      </c>
      <c r="K30" s="232">
        <v>0.68563804504828063</v>
      </c>
      <c r="L30" s="232">
        <v>0.60512160726364572</v>
      </c>
      <c r="M30" s="232">
        <v>0.43603080818331819</v>
      </c>
      <c r="N30" s="232">
        <v>0.42130143597637931</v>
      </c>
      <c r="O30" s="232">
        <v>0.33298596312233508</v>
      </c>
      <c r="P30" s="232">
        <v>0.20646473652876809</v>
      </c>
      <c r="Q30" s="232">
        <v>0.16690799183350499</v>
      </c>
      <c r="R30" s="232">
        <v>0.1249054066297076</v>
      </c>
      <c r="S30" s="232">
        <v>0.1021185693685347</v>
      </c>
      <c r="T30" s="232">
        <v>4.2676825758630833E-2</v>
      </c>
      <c r="U30" s="232">
        <v>7.2021791107762495E-2</v>
      </c>
      <c r="V30" s="232">
        <v>8.017121874916372E-2</v>
      </c>
      <c r="W30" s="232">
        <v>6.6832466754872838E-2</v>
      </c>
      <c r="DA30" s="71" t="s">
        <v>2167</v>
      </c>
    </row>
    <row r="31" spans="1:105" ht="12" customHeight="1" x14ac:dyDescent="0.25">
      <c r="A31" s="59" t="s">
        <v>162</v>
      </c>
      <c r="B31" s="232">
        <v>2.7484267169722409</v>
      </c>
      <c r="C31" s="232">
        <v>2.8386678696534009</v>
      </c>
      <c r="D31" s="232">
        <v>3.1556865942103172</v>
      </c>
      <c r="E31" s="232">
        <v>3.578547299506512</v>
      </c>
      <c r="F31" s="232">
        <v>2.7477289859337501</v>
      </c>
      <c r="G31" s="232">
        <v>2.1773985127892401</v>
      </c>
      <c r="H31" s="232">
        <v>2.3890308715732238</v>
      </c>
      <c r="I31" s="232">
        <v>1.642625312516605</v>
      </c>
      <c r="J31" s="232">
        <v>1.8465540289012059</v>
      </c>
      <c r="K31" s="232">
        <v>2.1801207516237731</v>
      </c>
      <c r="L31" s="232">
        <v>2.066100057185607</v>
      </c>
      <c r="M31" s="232">
        <v>2.068448892203981</v>
      </c>
      <c r="N31" s="232">
        <v>2.2806336401232188</v>
      </c>
      <c r="O31" s="232">
        <v>1.7834778697787119</v>
      </c>
      <c r="P31" s="232">
        <v>1.239832493788968</v>
      </c>
      <c r="Q31" s="232">
        <v>1.2394753006989281</v>
      </c>
      <c r="R31" s="232">
        <v>1.53496396276231</v>
      </c>
      <c r="S31" s="232">
        <v>0.8090653955845849</v>
      </c>
      <c r="T31" s="232">
        <v>1.2288339527462311</v>
      </c>
      <c r="U31" s="232">
        <v>1.2413003422169679</v>
      </c>
      <c r="V31" s="232">
        <v>2.8152035644475659</v>
      </c>
      <c r="W31" s="232">
        <v>2.4861483190479858</v>
      </c>
      <c r="DA31" s="71" t="s">
        <v>2168</v>
      </c>
    </row>
    <row r="32" spans="1:105" ht="12" customHeight="1" x14ac:dyDescent="0.25">
      <c r="A32" s="60" t="s">
        <v>2169</v>
      </c>
      <c r="B32" s="331">
        <v>22.73651013604449</v>
      </c>
      <c r="C32" s="331">
        <v>21.13273483083756</v>
      </c>
      <c r="D32" s="331">
        <v>18.977481378248079</v>
      </c>
      <c r="E32" s="331">
        <v>15.90360784037512</v>
      </c>
      <c r="F32" s="331">
        <v>17.497168170030289</v>
      </c>
      <c r="G32" s="331">
        <v>18.95570278561242</v>
      </c>
      <c r="H32" s="331">
        <v>19.055456362395621</v>
      </c>
      <c r="I32" s="331">
        <v>20.44396648487437</v>
      </c>
      <c r="J32" s="331">
        <v>20.533570782368589</v>
      </c>
      <c r="K32" s="331">
        <v>19.132677442073589</v>
      </c>
      <c r="L32" s="331">
        <v>21.1711877886951</v>
      </c>
      <c r="M32" s="331">
        <v>20.554474458139879</v>
      </c>
      <c r="N32" s="331">
        <v>20.125195718803479</v>
      </c>
      <c r="O32" s="331">
        <v>20.177627216280321</v>
      </c>
      <c r="P32" s="331">
        <v>21.18948520981732</v>
      </c>
      <c r="Q32" s="331">
        <v>21.24252228090878</v>
      </c>
      <c r="R32" s="331">
        <v>20.921968202349071</v>
      </c>
      <c r="S32" s="331">
        <v>21.733786608823092</v>
      </c>
      <c r="T32" s="331">
        <v>21.062915846859099</v>
      </c>
      <c r="U32" s="331">
        <v>21.282907778717629</v>
      </c>
      <c r="V32" s="331">
        <v>19.966213695519329</v>
      </c>
      <c r="W32" s="331">
        <v>20.00024658604783</v>
      </c>
      <c r="DA32" s="72" t="s">
        <v>2170</v>
      </c>
    </row>
    <row r="33" spans="1:105" ht="12" customHeight="1" x14ac:dyDescent="0.25">
      <c r="A33" s="60" t="s">
        <v>2171</v>
      </c>
      <c r="B33" s="331">
        <v>0.73336768121357854</v>
      </c>
      <c r="C33" s="331">
        <v>0.70481130679147941</v>
      </c>
      <c r="D33" s="331">
        <v>0.67169859670463861</v>
      </c>
      <c r="E33" s="331">
        <v>0.63250057137970794</v>
      </c>
      <c r="F33" s="331">
        <v>0.63249968604304119</v>
      </c>
      <c r="G33" s="331">
        <v>0.59370142482084343</v>
      </c>
      <c r="H33" s="331">
        <v>0.59455518150900388</v>
      </c>
      <c r="I33" s="331">
        <v>0.59008374327469926</v>
      </c>
      <c r="J33" s="331">
        <v>0.59916793817401803</v>
      </c>
      <c r="K33" s="331">
        <v>0.57700995360312424</v>
      </c>
      <c r="L33" s="331">
        <v>0.61851102264243529</v>
      </c>
      <c r="M33" s="331">
        <v>0.59918283121519922</v>
      </c>
      <c r="N33" s="331">
        <v>0.59215723458853242</v>
      </c>
      <c r="O33" s="331">
        <v>0.57251857005240248</v>
      </c>
      <c r="P33" s="331">
        <v>0.57930269738521545</v>
      </c>
      <c r="Q33" s="331">
        <v>0.5673208830104931</v>
      </c>
      <c r="R33" s="331">
        <v>0.56865033316770242</v>
      </c>
      <c r="S33" s="331">
        <v>0.55644171105523732</v>
      </c>
      <c r="T33" s="331">
        <v>0.55581978721735659</v>
      </c>
      <c r="U33" s="331">
        <v>0.55896454304057575</v>
      </c>
      <c r="V33" s="331">
        <v>0.56670992903063444</v>
      </c>
      <c r="W33" s="331">
        <v>0.54834092786353517</v>
      </c>
      <c r="DA33" s="72" t="s">
        <v>2172</v>
      </c>
    </row>
    <row r="34" spans="1:105" ht="12" customHeight="1" x14ac:dyDescent="0.25">
      <c r="A34" s="57" t="s">
        <v>2173</v>
      </c>
      <c r="B34" s="263">
        <v>202.83602205198591</v>
      </c>
      <c r="C34" s="263">
        <v>203.0242253745842</v>
      </c>
      <c r="D34" s="263">
        <v>208.28026148252999</v>
      </c>
      <c r="E34" s="263">
        <v>221.72129994388459</v>
      </c>
      <c r="F34" s="263">
        <v>202.32060913264149</v>
      </c>
      <c r="G34" s="263">
        <v>154.9864451320241</v>
      </c>
      <c r="H34" s="263">
        <v>156.99387898351651</v>
      </c>
      <c r="I34" s="263">
        <v>137.72490627140269</v>
      </c>
      <c r="J34" s="263">
        <v>147.27100310246311</v>
      </c>
      <c r="K34" s="263">
        <v>151.23895212531761</v>
      </c>
      <c r="L34" s="263">
        <v>153.55457721628761</v>
      </c>
      <c r="M34" s="263">
        <v>146.2547540142773</v>
      </c>
      <c r="N34" s="263">
        <v>147.5885805631668</v>
      </c>
      <c r="O34" s="263">
        <v>134.938662928497</v>
      </c>
      <c r="P34" s="263">
        <v>115.1448043499327</v>
      </c>
      <c r="Q34" s="263">
        <v>116.8374321300291</v>
      </c>
      <c r="R34" s="263">
        <v>124.37920609541639</v>
      </c>
      <c r="S34" s="263">
        <v>107.173631369318</v>
      </c>
      <c r="T34" s="263">
        <v>114.3913993651809</v>
      </c>
      <c r="U34" s="263">
        <v>115.52650019813279</v>
      </c>
      <c r="V34" s="263">
        <v>178.06868382953911</v>
      </c>
      <c r="W34" s="263">
        <v>167.86753203213021</v>
      </c>
      <c r="DA34" s="70" t="s">
        <v>2174</v>
      </c>
    </row>
    <row r="35" spans="1:105" ht="12" customHeight="1" x14ac:dyDescent="0.25">
      <c r="A35" s="64" t="s">
        <v>30</v>
      </c>
      <c r="B35" s="231">
        <v>12.4290728627057</v>
      </c>
      <c r="C35" s="231">
        <v>2.6727513960323579</v>
      </c>
      <c r="D35" s="231">
        <v>2.6534313830045559</v>
      </c>
      <c r="E35" s="231">
        <v>2.0958156359756299</v>
      </c>
      <c r="F35" s="231">
        <v>1.585589807797539</v>
      </c>
      <c r="G35" s="231">
        <v>1.620374959476073</v>
      </c>
      <c r="H35" s="231">
        <v>3.2291325893478771</v>
      </c>
      <c r="I35" s="231">
        <v>1.628794569785744</v>
      </c>
      <c r="J35" s="231">
        <v>2.69183393764308</v>
      </c>
      <c r="K35" s="231">
        <v>2.1394510225535099</v>
      </c>
      <c r="L35" s="231">
        <v>1.6119504626163741</v>
      </c>
      <c r="M35" s="231">
        <v>1.078065358998006</v>
      </c>
      <c r="N35" s="231">
        <v>1.613360068829115</v>
      </c>
      <c r="O35" s="231">
        <v>1.6177196991187319</v>
      </c>
      <c r="P35" s="231">
        <v>1.655415624244079</v>
      </c>
      <c r="Q35" s="231">
        <v>0</v>
      </c>
      <c r="R35" s="231">
        <v>0</v>
      </c>
      <c r="S35" s="231">
        <v>3.25596605890407</v>
      </c>
      <c r="T35" s="231">
        <v>1.0838871735194859</v>
      </c>
      <c r="U35" s="231">
        <v>1.62162840404723</v>
      </c>
      <c r="V35" s="231">
        <v>1.491296694667035</v>
      </c>
      <c r="W35" s="231">
        <v>1.976644152104182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14.454802503547331</v>
      </c>
      <c r="C37" s="231">
        <v>18.909167870232309</v>
      </c>
      <c r="D37" s="231">
        <v>24.13602008002221</v>
      </c>
      <c r="E37" s="231">
        <v>27.360201391881098</v>
      </c>
      <c r="F37" s="231">
        <v>32.94089929798664</v>
      </c>
      <c r="G37" s="231">
        <v>14.12960039983821</v>
      </c>
      <c r="H37" s="231">
        <v>14.75886089730983</v>
      </c>
      <c r="I37" s="231">
        <v>15.96441419527776</v>
      </c>
      <c r="J37" s="231">
        <v>15.28699395325806</v>
      </c>
      <c r="K37" s="231">
        <v>17.376868064912991</v>
      </c>
      <c r="L37" s="231">
        <v>18.833230118655589</v>
      </c>
      <c r="M37" s="231">
        <v>20.141854457279418</v>
      </c>
      <c r="N37" s="231">
        <v>20.085298651750151</v>
      </c>
      <c r="O37" s="231">
        <v>19.020512195689669</v>
      </c>
      <c r="P37" s="231">
        <v>23.073027333347589</v>
      </c>
      <c r="Q37" s="231">
        <v>19.97545727509176</v>
      </c>
      <c r="R37" s="231">
        <v>20.827886567324349</v>
      </c>
      <c r="S37" s="231">
        <v>21.07994521405211</v>
      </c>
      <c r="T37" s="231">
        <v>20.997882188794321</v>
      </c>
      <c r="U37" s="231">
        <v>20.887751950233831</v>
      </c>
      <c r="V37" s="231">
        <v>14.711195778494449</v>
      </c>
      <c r="W37" s="231">
        <v>14.06597717751522</v>
      </c>
      <c r="DA37" s="73" t="s">
        <v>2177</v>
      </c>
    </row>
    <row r="38" spans="1:105" ht="12" customHeight="1" x14ac:dyDescent="0.25">
      <c r="A38" s="64" t="s">
        <v>160</v>
      </c>
      <c r="B38" s="231">
        <v>36.477942452895377</v>
      </c>
      <c r="C38" s="231">
        <v>49.253458351421131</v>
      </c>
      <c r="D38" s="231">
        <v>43.999568086357968</v>
      </c>
      <c r="E38" s="231">
        <v>47.222193632295962</v>
      </c>
      <c r="F38" s="231">
        <v>38.987318374723493</v>
      </c>
      <c r="G38" s="231">
        <v>32.364410461899062</v>
      </c>
      <c r="H38" s="231">
        <v>32.199316459013168</v>
      </c>
      <c r="I38" s="231">
        <v>28.629004388584651</v>
      </c>
      <c r="J38" s="231">
        <v>29.879116766904641</v>
      </c>
      <c r="K38" s="231">
        <v>26.908087880843031</v>
      </c>
      <c r="L38" s="231">
        <v>25.67526322001703</v>
      </c>
      <c r="M38" s="231">
        <v>24.115667828026289</v>
      </c>
      <c r="N38" s="231">
        <v>20.574579849118951</v>
      </c>
      <c r="O38" s="231">
        <v>19.920134466400199</v>
      </c>
      <c r="P38" s="231">
        <v>18.014114097454492</v>
      </c>
      <c r="Q38" s="231">
        <v>15.62053019754331</v>
      </c>
      <c r="R38" s="231">
        <v>15.00920397698275</v>
      </c>
      <c r="S38" s="231">
        <v>12.9608437707519</v>
      </c>
      <c r="T38" s="231">
        <v>13.004898628786011</v>
      </c>
      <c r="U38" s="231">
        <v>9.6672024801953267</v>
      </c>
      <c r="V38" s="231">
        <v>16.576131629386111</v>
      </c>
      <c r="W38" s="231">
        <v>10.211150276521071</v>
      </c>
      <c r="DA38" s="73" t="s">
        <v>2178</v>
      </c>
    </row>
    <row r="39" spans="1:105" ht="12" customHeight="1" x14ac:dyDescent="0.25">
      <c r="A39" s="64" t="s">
        <v>70</v>
      </c>
      <c r="B39" s="231">
        <v>55.557840867588752</v>
      </c>
      <c r="C39" s="231">
        <v>52.297589501991013</v>
      </c>
      <c r="D39" s="231">
        <v>58.027754841522373</v>
      </c>
      <c r="E39" s="231">
        <v>68.599135750073884</v>
      </c>
      <c r="F39" s="231">
        <v>60.073254600074947</v>
      </c>
      <c r="G39" s="231">
        <v>37.737701844680032</v>
      </c>
      <c r="H39" s="231">
        <v>27.962149268404961</v>
      </c>
      <c r="I39" s="231">
        <v>21.700068098906609</v>
      </c>
      <c r="J39" s="231">
        <v>20.763219503169331</v>
      </c>
      <c r="K39" s="231">
        <v>20.892013523827661</v>
      </c>
      <c r="L39" s="231">
        <v>20.16536251378702</v>
      </c>
      <c r="M39" s="231">
        <v>15.004181954116101</v>
      </c>
      <c r="N39" s="231">
        <v>13.979144473300879</v>
      </c>
      <c r="O39" s="231">
        <v>12.0975014833072</v>
      </c>
      <c r="P39" s="231">
        <v>10.334321127759621</v>
      </c>
      <c r="Q39" s="231">
        <v>7.6722472500786427</v>
      </c>
      <c r="R39" s="231">
        <v>5.1378882858715782</v>
      </c>
      <c r="S39" s="231">
        <v>5.2478102526310666</v>
      </c>
      <c r="T39" s="231">
        <v>1.950441072758911</v>
      </c>
      <c r="U39" s="231">
        <v>3.2562159752550079</v>
      </c>
      <c r="V39" s="231">
        <v>1.6400439803658751</v>
      </c>
      <c r="W39" s="231">
        <v>1.412540321003682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1.266942098468574E-2</v>
      </c>
      <c r="H40" s="231">
        <v>5.8596072054167116E-3</v>
      </c>
      <c r="I40" s="231">
        <v>3.8800101765733589E-3</v>
      </c>
      <c r="J40" s="231">
        <v>2.240903836671216E-2</v>
      </c>
      <c r="K40" s="231">
        <v>5.8596072054205948E-3</v>
      </c>
      <c r="L40" s="231">
        <v>6.8098137792823874E-3</v>
      </c>
      <c r="M40" s="231">
        <v>9.5020657385361663E-4</v>
      </c>
      <c r="N40" s="231">
        <v>1.979597028860549E-3</v>
      </c>
      <c r="O40" s="231">
        <v>1.979597028857969E-3</v>
      </c>
      <c r="P40" s="231">
        <v>9.7396173820144451E-3</v>
      </c>
      <c r="Q40" s="231">
        <v>9.7396173820180169E-3</v>
      </c>
      <c r="R40" s="231">
        <v>6.809813779285208E-3</v>
      </c>
      <c r="S40" s="231">
        <v>2.2409038366722679E-2</v>
      </c>
      <c r="T40" s="231">
        <v>1.171921441089027E-2</v>
      </c>
      <c r="U40" s="231">
        <v>1.9479234763973459E-2</v>
      </c>
      <c r="V40" s="231">
        <v>1.3619627558537529E-2</v>
      </c>
      <c r="W40" s="231">
        <v>2.9298036027118951E-3</v>
      </c>
      <c r="DA40" s="73" t="s">
        <v>2180</v>
      </c>
    </row>
    <row r="41" spans="1:105" ht="12" customHeight="1" x14ac:dyDescent="0.25">
      <c r="A41" s="64" t="s">
        <v>162</v>
      </c>
      <c r="B41" s="231">
        <v>78.604471065767228</v>
      </c>
      <c r="C41" s="231">
        <v>76.347779573251529</v>
      </c>
      <c r="D41" s="231">
        <v>76.216947964299621</v>
      </c>
      <c r="E41" s="231">
        <v>73.276598287488866</v>
      </c>
      <c r="F41" s="231">
        <v>63.388635074139259</v>
      </c>
      <c r="G41" s="231">
        <v>68.508012966200297</v>
      </c>
      <c r="H41" s="231">
        <v>73.218721748953683</v>
      </c>
      <c r="I41" s="231">
        <v>61.506450606403661</v>
      </c>
      <c r="J41" s="231">
        <v>62.73126576136346</v>
      </c>
      <c r="K41" s="231">
        <v>66.430257999020327</v>
      </c>
      <c r="L41" s="231">
        <v>68.85170871902352</v>
      </c>
      <c r="M41" s="231">
        <v>71.177042903744422</v>
      </c>
      <c r="N41" s="231">
        <v>75.673388276179594</v>
      </c>
      <c r="O41" s="231">
        <v>64.794401460000643</v>
      </c>
      <c r="P41" s="231">
        <v>62.058186549744882</v>
      </c>
      <c r="Q41" s="231">
        <v>56.974868985385527</v>
      </c>
      <c r="R41" s="231">
        <v>63.139567584064608</v>
      </c>
      <c r="S41" s="231">
        <v>41.577371326806301</v>
      </c>
      <c r="T41" s="231">
        <v>56.160882878038699</v>
      </c>
      <c r="U41" s="231">
        <v>56.12109810444246</v>
      </c>
      <c r="V41" s="231">
        <v>57.589964720661627</v>
      </c>
      <c r="W41" s="231">
        <v>52.546088976953072</v>
      </c>
      <c r="DA41" s="73" t="s">
        <v>2181</v>
      </c>
    </row>
    <row r="42" spans="1:105" ht="12" customHeight="1" x14ac:dyDescent="0.25">
      <c r="A42" s="64" t="s">
        <v>36</v>
      </c>
      <c r="B42" s="231">
        <v>3.464294800505562</v>
      </c>
      <c r="C42" s="231">
        <v>3.5434786816558508</v>
      </c>
      <c r="D42" s="231">
        <v>3.246539127323282</v>
      </c>
      <c r="E42" s="231">
        <v>3.167355246169187</v>
      </c>
      <c r="F42" s="231">
        <v>5.3449119779196499</v>
      </c>
      <c r="G42" s="231">
        <v>0.61367507894571593</v>
      </c>
      <c r="H42" s="231">
        <v>9.8979851442849889E-2</v>
      </c>
      <c r="I42" s="231">
        <v>0</v>
      </c>
      <c r="J42" s="231">
        <v>0.25734761375199489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1.8475974989759141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5.5208585618387032</v>
      </c>
      <c r="I43" s="231">
        <v>8.2922944022676628</v>
      </c>
      <c r="J43" s="231">
        <v>15.63881652800584</v>
      </c>
      <c r="K43" s="231">
        <v>17.48641402695467</v>
      </c>
      <c r="L43" s="231">
        <v>18.410252368408781</v>
      </c>
      <c r="M43" s="231">
        <v>14.73699130553921</v>
      </c>
      <c r="N43" s="231">
        <v>15.66082964695927</v>
      </c>
      <c r="O43" s="231">
        <v>17.486414026951671</v>
      </c>
      <c r="P43" s="231">
        <v>0</v>
      </c>
      <c r="Q43" s="231">
        <v>16.58458880454781</v>
      </c>
      <c r="R43" s="231">
        <v>20.257849867393869</v>
      </c>
      <c r="S43" s="231">
        <v>23.029285707805869</v>
      </c>
      <c r="T43" s="231">
        <v>21.181688208872622</v>
      </c>
      <c r="U43" s="231">
        <v>23.953124049195019</v>
      </c>
      <c r="V43" s="231">
        <v>35.742653746471738</v>
      </c>
      <c r="W43" s="231">
        <v>29.32004914607985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50.303777651933757</v>
      </c>
      <c r="W44" s="231">
        <v>58.332152178350363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43.825820517682622</v>
      </c>
      <c r="C45" s="263">
        <f t="shared" si="2"/>
        <v>43.406061383989091</v>
      </c>
      <c r="D45" s="263">
        <f t="shared" si="2"/>
        <v>43.702200516660071</v>
      </c>
      <c r="E45" s="263">
        <f t="shared" si="2"/>
        <v>45.189933929798258</v>
      </c>
      <c r="F45" s="263">
        <f t="shared" si="2"/>
        <v>42.112299165767588</v>
      </c>
      <c r="G45" s="263">
        <f t="shared" si="2"/>
        <v>34.04946132337853</v>
      </c>
      <c r="H45" s="263">
        <f t="shared" si="2"/>
        <v>34.345928361379315</v>
      </c>
      <c r="I45" s="263">
        <f t="shared" si="2"/>
        <v>31.216575782696932</v>
      </c>
      <c r="J45" s="263">
        <f t="shared" si="2"/>
        <v>32.814622518161052</v>
      </c>
      <c r="K45" s="263">
        <f t="shared" si="2"/>
        <v>33.067640039446339</v>
      </c>
      <c r="L45" s="263">
        <f t="shared" si="2"/>
        <v>34.100087864817958</v>
      </c>
      <c r="M45" s="263">
        <f t="shared" si="2"/>
        <v>32.663251858647293</v>
      </c>
      <c r="N45" s="263">
        <f t="shared" si="2"/>
        <v>32.752447946058695</v>
      </c>
      <c r="O45" s="263">
        <f t="shared" si="2"/>
        <v>30.427363631572572</v>
      </c>
      <c r="P45" s="263">
        <f t="shared" si="2"/>
        <v>27.531830541908313</v>
      </c>
      <c r="Q45" s="263">
        <f t="shared" si="2"/>
        <v>27.498071413945006</v>
      </c>
      <c r="R45" s="263">
        <f t="shared" si="2"/>
        <v>28.680454286078593</v>
      </c>
      <c r="S45" s="263">
        <f t="shared" si="2"/>
        <v>25.751092286343322</v>
      </c>
      <c r="T45" s="263">
        <f t="shared" si="2"/>
        <v>26.891782181161282</v>
      </c>
      <c r="U45" s="263">
        <f t="shared" si="2"/>
        <v>27.100152568317814</v>
      </c>
      <c r="V45" s="263">
        <f t="shared" si="2"/>
        <v>36.352687834615821</v>
      </c>
      <c r="W45" s="263">
        <f t="shared" si="2"/>
        <v>34.401846526440892</v>
      </c>
      <c r="DA45" s="70"/>
    </row>
    <row r="46" spans="1:105" ht="12" customHeight="1" x14ac:dyDescent="0.25">
      <c r="A46" s="165" t="s">
        <v>2186</v>
      </c>
      <c r="B46" s="348">
        <v>17.32280572972833</v>
      </c>
      <c r="C46" s="348">
        <v>17.350630433482809</v>
      </c>
      <c r="D46" s="348">
        <v>17.80168176615603</v>
      </c>
      <c r="E46" s="348">
        <v>18.951068344336981</v>
      </c>
      <c r="F46" s="348">
        <v>17.275551816924889</v>
      </c>
      <c r="G46" s="348">
        <v>13.26018499563923</v>
      </c>
      <c r="H46" s="348">
        <v>13.39778496172509</v>
      </c>
      <c r="I46" s="348">
        <v>11.73323067321278</v>
      </c>
      <c r="J46" s="348">
        <v>12.494663363638869</v>
      </c>
      <c r="K46" s="348">
        <v>12.81876538468196</v>
      </c>
      <c r="L46" s="348">
        <v>13.01361880840674</v>
      </c>
      <c r="M46" s="348">
        <v>12.41649734193426</v>
      </c>
      <c r="N46" s="348">
        <v>12.5227600692258</v>
      </c>
      <c r="O46" s="348">
        <v>11.42906017581036</v>
      </c>
      <c r="P46" s="348">
        <v>9.854481927221066</v>
      </c>
      <c r="Q46" s="348">
        <v>9.8919014946319219</v>
      </c>
      <c r="R46" s="348">
        <v>10.507763517200679</v>
      </c>
      <c r="S46" s="348">
        <v>9.0190318516713717</v>
      </c>
      <c r="T46" s="348">
        <v>9.6481317658001462</v>
      </c>
      <c r="U46" s="348">
        <v>9.7236796722919223</v>
      </c>
      <c r="V46" s="348">
        <v>14.331151720933709</v>
      </c>
      <c r="W46" s="348">
        <v>13.414215442127681</v>
      </c>
      <c r="DA46" s="167" t="s">
        <v>2187</v>
      </c>
    </row>
    <row r="47" spans="1:105" ht="12" customHeight="1" x14ac:dyDescent="0.25">
      <c r="A47" s="59" t="s">
        <v>30</v>
      </c>
      <c r="B47" s="232">
        <v>1.0900258863110339</v>
      </c>
      <c r="C47" s="232">
        <v>0.2324731708795868</v>
      </c>
      <c r="D47" s="232">
        <v>0.2303793762605845</v>
      </c>
      <c r="E47" s="232">
        <v>0.18173062677701199</v>
      </c>
      <c r="F47" s="232">
        <v>0.13906253045764499</v>
      </c>
      <c r="G47" s="232">
        <v>0.13919705699185581</v>
      </c>
      <c r="H47" s="232">
        <v>0.28581452039479849</v>
      </c>
      <c r="I47" s="232">
        <v>0.1476567229863478</v>
      </c>
      <c r="J47" s="232">
        <v>0.25605585600170788</v>
      </c>
      <c r="K47" s="232">
        <v>0.2050527236976919</v>
      </c>
      <c r="L47" s="232">
        <v>0.15522935176979641</v>
      </c>
      <c r="M47" s="232">
        <v>0.10178011016051559</v>
      </c>
      <c r="N47" s="232">
        <v>0.15314461189191109</v>
      </c>
      <c r="O47" s="232">
        <v>0.1574199522768642</v>
      </c>
      <c r="P47" s="232">
        <v>0.1416880547124981</v>
      </c>
      <c r="Q47" s="232">
        <v>0</v>
      </c>
      <c r="R47" s="232">
        <v>0</v>
      </c>
      <c r="S47" s="232">
        <v>0.34908446918870623</v>
      </c>
      <c r="T47" s="232">
        <v>0.1122072058794594</v>
      </c>
      <c r="U47" s="232">
        <v>0.1722285525784551</v>
      </c>
      <c r="V47" s="232">
        <v>0.23228254285471581</v>
      </c>
      <c r="W47" s="232">
        <v>0.33056148687593928</v>
      </c>
      <c r="DA47" s="71" t="s">
        <v>2188</v>
      </c>
    </row>
    <row r="48" spans="1:105" ht="12" customHeight="1" x14ac:dyDescent="0.25">
      <c r="A48" s="59" t="s">
        <v>33</v>
      </c>
      <c r="B48" s="232">
        <v>1.2676817558659119</v>
      </c>
      <c r="C48" s="232">
        <v>1.644699997168793</v>
      </c>
      <c r="D48" s="232">
        <v>2.09556624944724</v>
      </c>
      <c r="E48" s="232">
        <v>2.3724350855781289</v>
      </c>
      <c r="F48" s="232">
        <v>2.8890478416303011</v>
      </c>
      <c r="G48" s="232">
        <v>1.2137923883768029</v>
      </c>
      <c r="H48" s="232">
        <v>1.3063250369010211</v>
      </c>
      <c r="I48" s="232">
        <v>1.44723780898995</v>
      </c>
      <c r="J48" s="232">
        <v>1.4541477717684681</v>
      </c>
      <c r="K48" s="232">
        <v>1.665461881802311</v>
      </c>
      <c r="L48" s="232">
        <v>1.8136227947757151</v>
      </c>
      <c r="M48" s="232">
        <v>1.9015917248323</v>
      </c>
      <c r="N48" s="232">
        <v>1.906552248431284</v>
      </c>
      <c r="O48" s="232">
        <v>1.8508819072661999</v>
      </c>
      <c r="P48" s="232">
        <v>1.9748347854836381</v>
      </c>
      <c r="Q48" s="232">
        <v>1.971160592261983</v>
      </c>
      <c r="R48" s="232">
        <v>2.1020550360154528</v>
      </c>
      <c r="S48" s="232">
        <v>2.2600608705519671</v>
      </c>
      <c r="T48" s="232">
        <v>2.173762866978258</v>
      </c>
      <c r="U48" s="232">
        <v>2.21842888051793</v>
      </c>
      <c r="V48" s="232">
        <v>2.2913977990310008</v>
      </c>
      <c r="W48" s="232">
        <v>2.352305206383646</v>
      </c>
      <c r="DA48" s="71" t="s">
        <v>2189</v>
      </c>
    </row>
    <row r="49" spans="1:105" ht="12" customHeight="1" x14ac:dyDescent="0.25">
      <c r="A49" s="59" t="s">
        <v>160</v>
      </c>
      <c r="B49" s="232">
        <v>3.199104389542081</v>
      </c>
      <c r="C49" s="232">
        <v>4.2840152124653184</v>
      </c>
      <c r="D49" s="232">
        <v>3.8201828456526039</v>
      </c>
      <c r="E49" s="232">
        <v>4.0946916795892978</v>
      </c>
      <c r="F49" s="232">
        <v>3.4193428352556419</v>
      </c>
      <c r="G49" s="232">
        <v>2.7802396360342541</v>
      </c>
      <c r="H49" s="232">
        <v>2.8500013350742441</v>
      </c>
      <c r="I49" s="232">
        <v>2.595333413308373</v>
      </c>
      <c r="J49" s="232">
        <v>2.842197177669727</v>
      </c>
      <c r="K49" s="232">
        <v>2.5789684602727179</v>
      </c>
      <c r="L49" s="232">
        <v>2.4725043098986692</v>
      </c>
      <c r="M49" s="232">
        <v>2.2767592963122532</v>
      </c>
      <c r="N49" s="232">
        <v>1.9529961765566619</v>
      </c>
      <c r="O49" s="232">
        <v>1.938423954877786</v>
      </c>
      <c r="P49" s="232">
        <v>1.541839249585931</v>
      </c>
      <c r="Q49" s="232">
        <v>1.541420210391365</v>
      </c>
      <c r="R49" s="232">
        <v>1.514804332375087</v>
      </c>
      <c r="S49" s="232">
        <v>1.389581213716202</v>
      </c>
      <c r="T49" s="232">
        <v>1.346305569004371</v>
      </c>
      <c r="U49" s="232">
        <v>1.0267261516211079</v>
      </c>
      <c r="V49" s="232">
        <v>2.581877918282359</v>
      </c>
      <c r="W49" s="232">
        <v>1.707648295990585</v>
      </c>
      <c r="DA49" s="71" t="s">
        <v>2190</v>
      </c>
    </row>
    <row r="50" spans="1:105" ht="12" customHeight="1" x14ac:dyDescent="0.25">
      <c r="A50" s="59" t="s">
        <v>70</v>
      </c>
      <c r="B50" s="232">
        <v>4.8724056413679699</v>
      </c>
      <c r="C50" s="232">
        <v>4.548790612899805</v>
      </c>
      <c r="D50" s="232">
        <v>5.0381547651157339</v>
      </c>
      <c r="E50" s="232">
        <v>5.9483113505921086</v>
      </c>
      <c r="F50" s="232">
        <v>5.2686632800174307</v>
      </c>
      <c r="G50" s="232">
        <v>3.241828074234169</v>
      </c>
      <c r="H50" s="232">
        <v>2.474964425034933</v>
      </c>
      <c r="I50" s="232">
        <v>1.967197707742002</v>
      </c>
      <c r="J50" s="232">
        <v>1.97506386589748</v>
      </c>
      <c r="K50" s="232">
        <v>2.0023661357186922</v>
      </c>
      <c r="L50" s="232">
        <v>1.94190592317419</v>
      </c>
      <c r="M50" s="232">
        <v>1.4165442562570829</v>
      </c>
      <c r="N50" s="232">
        <v>1.3269391602696039</v>
      </c>
      <c r="O50" s="232">
        <v>1.177205239701876</v>
      </c>
      <c r="P50" s="232">
        <v>0.88452098429067216</v>
      </c>
      <c r="Q50" s="232">
        <v>0.75709062501929203</v>
      </c>
      <c r="R50" s="232">
        <v>0.51854151936590853</v>
      </c>
      <c r="S50" s="232">
        <v>0.56263763912188269</v>
      </c>
      <c r="T50" s="232">
        <v>0.2019154284261658</v>
      </c>
      <c r="U50" s="232">
        <v>0.34583346153862682</v>
      </c>
      <c r="V50" s="232">
        <v>0.25545123751381432</v>
      </c>
      <c r="W50" s="232">
        <v>0.2362243240828828</v>
      </c>
      <c r="DA50" s="71" t="s">
        <v>2191</v>
      </c>
    </row>
    <row r="51" spans="1:105" ht="12" customHeight="1" x14ac:dyDescent="0.25">
      <c r="A51" s="59" t="s">
        <v>162</v>
      </c>
      <c r="B51" s="232">
        <v>6.8935880566413301</v>
      </c>
      <c r="C51" s="232">
        <v>6.6406514400693082</v>
      </c>
      <c r="D51" s="232">
        <v>6.6173985296798694</v>
      </c>
      <c r="E51" s="232">
        <v>6.3538996018004328</v>
      </c>
      <c r="F51" s="232">
        <v>5.5594353295638754</v>
      </c>
      <c r="G51" s="232">
        <v>5.8851278400021423</v>
      </c>
      <c r="H51" s="232">
        <v>6.4806796443200891</v>
      </c>
      <c r="I51" s="232">
        <v>5.5758050201861096</v>
      </c>
      <c r="J51" s="232">
        <v>5.9671986923014861</v>
      </c>
      <c r="K51" s="232">
        <v>6.3669161831905443</v>
      </c>
      <c r="L51" s="232">
        <v>6.6303564287883674</v>
      </c>
      <c r="M51" s="232">
        <v>6.7198219543721089</v>
      </c>
      <c r="N51" s="232">
        <v>7.1831278720763354</v>
      </c>
      <c r="O51" s="232">
        <v>6.3051291216876377</v>
      </c>
      <c r="P51" s="232">
        <v>5.3115988531483262</v>
      </c>
      <c r="Q51" s="232">
        <v>5.6222300669592817</v>
      </c>
      <c r="R51" s="232">
        <v>6.3723626294442299</v>
      </c>
      <c r="S51" s="232">
        <v>4.457667659092615</v>
      </c>
      <c r="T51" s="232">
        <v>5.8139406955118913</v>
      </c>
      <c r="U51" s="232">
        <v>5.9604626260358033</v>
      </c>
      <c r="V51" s="232">
        <v>8.9701422232518233</v>
      </c>
      <c r="W51" s="232">
        <v>8.7874761287946317</v>
      </c>
      <c r="DA51" s="71" t="s">
        <v>2192</v>
      </c>
    </row>
    <row r="52" spans="1:105" ht="12" customHeight="1" x14ac:dyDescent="0.25">
      <c r="A52" s="165" t="s">
        <v>2193</v>
      </c>
      <c r="B52" s="348">
        <v>14.659126736355001</v>
      </c>
      <c r="C52" s="348">
        <v>14.67272834582389</v>
      </c>
      <c r="D52" s="348">
        <v>15.05258641372412</v>
      </c>
      <c r="E52" s="348">
        <v>16.023981357678991</v>
      </c>
      <c r="F52" s="348">
        <v>14.62187741924758</v>
      </c>
      <c r="G52" s="348">
        <v>11.20099831688268</v>
      </c>
      <c r="H52" s="348">
        <v>11.34607721828381</v>
      </c>
      <c r="I52" s="348">
        <v>9.9534926555977581</v>
      </c>
      <c r="J52" s="348">
        <v>10.64339695301179</v>
      </c>
      <c r="K52" s="348">
        <v>10.93016390407392</v>
      </c>
      <c r="L52" s="348">
        <v>11.09751604073589</v>
      </c>
      <c r="M52" s="348">
        <v>10.56995179258756</v>
      </c>
      <c r="N52" s="348">
        <v>10.6663485382281</v>
      </c>
      <c r="O52" s="348">
        <v>9.7521285494159109</v>
      </c>
      <c r="P52" s="348">
        <v>8.3216100519160197</v>
      </c>
      <c r="Q52" s="348">
        <v>8.4439376586936188</v>
      </c>
      <c r="R52" s="348">
        <v>8.9889878882195227</v>
      </c>
      <c r="S52" s="348">
        <v>7.7455268011298681</v>
      </c>
      <c r="T52" s="348">
        <v>8.2671608518008313</v>
      </c>
      <c r="U52" s="348">
        <v>8.3491955259205923</v>
      </c>
      <c r="V52" s="348">
        <v>12.86917075983737</v>
      </c>
      <c r="W52" s="348">
        <v>12.131925099317121</v>
      </c>
      <c r="DA52" s="167" t="s">
        <v>2194</v>
      </c>
    </row>
    <row r="53" spans="1:105" ht="12" customHeight="1" x14ac:dyDescent="0.25">
      <c r="A53" s="64" t="s">
        <v>30</v>
      </c>
      <c r="B53" s="231">
        <v>0.89825935485510966</v>
      </c>
      <c r="C53" s="231">
        <v>0.19316194950405019</v>
      </c>
      <c r="D53" s="231">
        <v>0.1917656762156203</v>
      </c>
      <c r="E53" s="231">
        <v>0.15146632591683901</v>
      </c>
      <c r="F53" s="231">
        <v>0.1145918841694684</v>
      </c>
      <c r="G53" s="231">
        <v>0.1171058357932498</v>
      </c>
      <c r="H53" s="231">
        <v>0.23337207758695189</v>
      </c>
      <c r="I53" s="231">
        <v>0.117714327979951</v>
      </c>
      <c r="J53" s="231">
        <v>0.1945410605371567</v>
      </c>
      <c r="K53" s="231">
        <v>0.1546198913218588</v>
      </c>
      <c r="L53" s="231">
        <v>0.1164969904515448</v>
      </c>
      <c r="M53" s="231">
        <v>7.7912673339528796E-2</v>
      </c>
      <c r="N53" s="231">
        <v>0.116598863856041</v>
      </c>
      <c r="O53" s="231">
        <v>0.1169139379355493</v>
      </c>
      <c r="P53" s="231">
        <v>0.11963825355891031</v>
      </c>
      <c r="Q53" s="231">
        <v>0</v>
      </c>
      <c r="R53" s="231">
        <v>0</v>
      </c>
      <c r="S53" s="231">
        <v>0.23531135458036259</v>
      </c>
      <c r="T53" s="231">
        <v>7.8333420680373661E-2</v>
      </c>
      <c r="U53" s="231">
        <v>0.1171964232670117</v>
      </c>
      <c r="V53" s="231">
        <v>0.10777724305315201</v>
      </c>
      <c r="W53" s="231">
        <v>0.1428537044122459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1.0446605080540099</v>
      </c>
      <c r="C55" s="231">
        <v>1.3665811697771539</v>
      </c>
      <c r="D55" s="231">
        <v>1.7443300932690069</v>
      </c>
      <c r="E55" s="231">
        <v>1.9773443379450011</v>
      </c>
      <c r="F55" s="231">
        <v>2.3806659819769731</v>
      </c>
      <c r="G55" s="231">
        <v>1.021157883594241</v>
      </c>
      <c r="H55" s="231">
        <v>1.066635059143731</v>
      </c>
      <c r="I55" s="231">
        <v>1.153761391062295</v>
      </c>
      <c r="J55" s="231">
        <v>1.1048036710228339</v>
      </c>
      <c r="K55" s="231">
        <v>1.2558405980728291</v>
      </c>
      <c r="L55" s="231">
        <v>1.3610930857910091</v>
      </c>
      <c r="M55" s="231">
        <v>1.4556684468935299</v>
      </c>
      <c r="N55" s="231">
        <v>1.4515811121462641</v>
      </c>
      <c r="O55" s="231">
        <v>1.374628116082556</v>
      </c>
      <c r="P55" s="231">
        <v>1.6675067300631581</v>
      </c>
      <c r="Q55" s="231">
        <v>1.4436427851911131</v>
      </c>
      <c r="R55" s="231">
        <v>1.5052485537434861</v>
      </c>
      <c r="S55" s="231">
        <v>1.523465040193952</v>
      </c>
      <c r="T55" s="231">
        <v>1.517534277623021</v>
      </c>
      <c r="U55" s="231">
        <v>1.509575074379774</v>
      </c>
      <c r="V55" s="231">
        <v>1.0631902616637301</v>
      </c>
      <c r="W55" s="231">
        <v>1.0165597808017841</v>
      </c>
      <c r="DA55" s="73" t="s">
        <v>2197</v>
      </c>
    </row>
    <row r="56" spans="1:105" ht="12" customHeight="1" x14ac:dyDescent="0.25">
      <c r="A56" s="64" t="s">
        <v>160</v>
      </c>
      <c r="B56" s="231">
        <v>2.636291010289129</v>
      </c>
      <c r="C56" s="231">
        <v>3.5595880893001199</v>
      </c>
      <c r="D56" s="231">
        <v>3.1798851032362179</v>
      </c>
      <c r="E56" s="231">
        <v>3.412786911424964</v>
      </c>
      <c r="F56" s="231">
        <v>2.8176456794208682</v>
      </c>
      <c r="G56" s="231">
        <v>2.3390026579539072</v>
      </c>
      <c r="H56" s="231">
        <v>2.327071178095284</v>
      </c>
      <c r="I56" s="231">
        <v>2.0690417777980539</v>
      </c>
      <c r="J56" s="231">
        <v>2.1593884312331229</v>
      </c>
      <c r="K56" s="231">
        <v>1.944669721323764</v>
      </c>
      <c r="L56" s="231">
        <v>1.8555724655014221</v>
      </c>
      <c r="M56" s="231">
        <v>1.7428592192183321</v>
      </c>
      <c r="N56" s="231">
        <v>1.4869418681371629</v>
      </c>
      <c r="O56" s="231">
        <v>1.439644560143035</v>
      </c>
      <c r="P56" s="231">
        <v>1.301894894833151</v>
      </c>
      <c r="Q56" s="231">
        <v>1.1289086107011139</v>
      </c>
      <c r="R56" s="231">
        <v>1.0847275601470989</v>
      </c>
      <c r="S56" s="231">
        <v>0.9366908773080489</v>
      </c>
      <c r="T56" s="231">
        <v>0.93987475826144662</v>
      </c>
      <c r="U56" s="231">
        <v>0.69865670263868851</v>
      </c>
      <c r="V56" s="231">
        <v>1.19797071494232</v>
      </c>
      <c r="W56" s="231">
        <v>0.73796825885850215</v>
      </c>
      <c r="DA56" s="73" t="s">
        <v>2198</v>
      </c>
    </row>
    <row r="57" spans="1:105" ht="12" customHeight="1" x14ac:dyDescent="0.25">
      <c r="A57" s="64" t="s">
        <v>70</v>
      </c>
      <c r="B57" s="231">
        <v>4.0152110174369948</v>
      </c>
      <c r="C57" s="231">
        <v>3.7795899602047509</v>
      </c>
      <c r="D57" s="231">
        <v>4.193713739022157</v>
      </c>
      <c r="E57" s="231">
        <v>4.9577161629950703</v>
      </c>
      <c r="F57" s="231">
        <v>4.3415436949464592</v>
      </c>
      <c r="G57" s="231">
        <v>2.727334861350021</v>
      </c>
      <c r="H57" s="231">
        <v>2.0208476078345159</v>
      </c>
      <c r="I57" s="231">
        <v>1.568281832937336</v>
      </c>
      <c r="J57" s="231">
        <v>1.500575011640233</v>
      </c>
      <c r="K57" s="231">
        <v>1.5098830618209409</v>
      </c>
      <c r="L57" s="231">
        <v>1.457367393541094</v>
      </c>
      <c r="M57" s="231">
        <v>1.084364614409304</v>
      </c>
      <c r="N57" s="231">
        <v>1.010284309595727</v>
      </c>
      <c r="O57" s="231">
        <v>0.87429641758401266</v>
      </c>
      <c r="P57" s="231">
        <v>0.74686991794382951</v>
      </c>
      <c r="Q57" s="231">
        <v>0.55447964150435236</v>
      </c>
      <c r="R57" s="231">
        <v>0.37131942727866107</v>
      </c>
      <c r="S57" s="231">
        <v>0.37926357854693898</v>
      </c>
      <c r="T57" s="231">
        <v>0.14095998623970829</v>
      </c>
      <c r="U57" s="231">
        <v>0.23532941624132811</v>
      </c>
      <c r="V57" s="231">
        <v>0.1185273321679407</v>
      </c>
      <c r="W57" s="231">
        <v>0.1020854549222897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9.1562951201608594E-4</v>
      </c>
      <c r="H58" s="231">
        <v>4.2347864930740789E-4</v>
      </c>
      <c r="I58" s="231">
        <v>2.8041153805589129E-4</v>
      </c>
      <c r="J58" s="231">
        <v>1.619519699382012E-3</v>
      </c>
      <c r="K58" s="231">
        <v>4.2347864930768832E-4</v>
      </c>
      <c r="L58" s="231">
        <v>4.9215086270964386E-4</v>
      </c>
      <c r="M58" s="231">
        <v>6.867221340136446E-5</v>
      </c>
      <c r="N58" s="231">
        <v>1.4306711125275929E-4</v>
      </c>
      <c r="O58" s="231">
        <v>1.4306711125257289E-4</v>
      </c>
      <c r="P58" s="231">
        <v>7.0389018736506095E-4</v>
      </c>
      <c r="Q58" s="231">
        <v>7.0389018736531888E-4</v>
      </c>
      <c r="R58" s="231">
        <v>4.921508627098478E-4</v>
      </c>
      <c r="S58" s="231">
        <v>1.6195196993827731E-3</v>
      </c>
      <c r="T58" s="231">
        <v>8.4695729861892425E-4</v>
      </c>
      <c r="U58" s="231">
        <v>1.4077803747261149E-3</v>
      </c>
      <c r="V58" s="231">
        <v>9.8430172541731902E-4</v>
      </c>
      <c r="W58" s="231">
        <v>2.1173932465395971E-4</v>
      </c>
      <c r="DA58" s="73" t="s">
        <v>2200</v>
      </c>
    </row>
    <row r="59" spans="1:105" ht="12" customHeight="1" x14ac:dyDescent="0.25">
      <c r="A59" s="64" t="s">
        <v>162</v>
      </c>
      <c r="B59" s="231">
        <v>5.6808100047530488</v>
      </c>
      <c r="C59" s="231">
        <v>5.5177170478956992</v>
      </c>
      <c r="D59" s="231">
        <v>5.5082617395271694</v>
      </c>
      <c r="E59" s="231">
        <v>5.2957602413932623</v>
      </c>
      <c r="F59" s="231">
        <v>4.5811489783516377</v>
      </c>
      <c r="G59" s="231">
        <v>4.951130644190969</v>
      </c>
      <c r="H59" s="231">
        <v>5.2915774561815159</v>
      </c>
      <c r="I59" s="231">
        <v>4.4451219532965753</v>
      </c>
      <c r="J59" s="231">
        <v>4.5336403555188491</v>
      </c>
      <c r="K59" s="231">
        <v>4.8009695777154278</v>
      </c>
      <c r="L59" s="231">
        <v>4.9759698199370366</v>
      </c>
      <c r="M59" s="231">
        <v>5.144023640818352</v>
      </c>
      <c r="N59" s="231">
        <v>5.4689782322077276</v>
      </c>
      <c r="O59" s="231">
        <v>4.6827448753899299</v>
      </c>
      <c r="P59" s="231">
        <v>4.4849963653296054</v>
      </c>
      <c r="Q59" s="231">
        <v>4.1176208091377902</v>
      </c>
      <c r="R59" s="231">
        <v>4.5631486652614219</v>
      </c>
      <c r="S59" s="231">
        <v>3.004830944120652</v>
      </c>
      <c r="T59" s="231">
        <v>4.0587933612884584</v>
      </c>
      <c r="U59" s="231">
        <v>4.0559180828619494</v>
      </c>
      <c r="V59" s="231">
        <v>4.1620742856316886</v>
      </c>
      <c r="W59" s="231">
        <v>3.797549222373938</v>
      </c>
      <c r="DA59" s="73" t="s">
        <v>2201</v>
      </c>
    </row>
    <row r="60" spans="1:105" ht="12" customHeight="1" x14ac:dyDescent="0.25">
      <c r="A60" s="64" t="s">
        <v>36</v>
      </c>
      <c r="B60" s="231">
        <v>0.25036744469229999</v>
      </c>
      <c r="C60" s="231">
        <v>0.25609012914211171</v>
      </c>
      <c r="D60" s="231">
        <v>0.2346300624539458</v>
      </c>
      <c r="E60" s="231">
        <v>0.2289073780038591</v>
      </c>
      <c r="F60" s="231">
        <v>0.38628120038217328</v>
      </c>
      <c r="G60" s="231">
        <v>4.4350804488279202E-2</v>
      </c>
      <c r="H60" s="231">
        <v>7.1533555626251358E-3</v>
      </c>
      <c r="I60" s="231">
        <v>0</v>
      </c>
      <c r="J60" s="231">
        <v>1.859872446286763E-2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0.1335273962744099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0.39899700522987969</v>
      </c>
      <c r="I61" s="231">
        <v>0.59929096098549095</v>
      </c>
      <c r="J61" s="231">
        <v>1.130230178897341</v>
      </c>
      <c r="K61" s="231">
        <v>1.2637575751697929</v>
      </c>
      <c r="L61" s="231">
        <v>1.3305241346510721</v>
      </c>
      <c r="M61" s="231">
        <v>1.0650545256951121</v>
      </c>
      <c r="N61" s="231">
        <v>1.131821085173929</v>
      </c>
      <c r="O61" s="231">
        <v>1.2637575751695771</v>
      </c>
      <c r="P61" s="231">
        <v>0</v>
      </c>
      <c r="Q61" s="231">
        <v>1.198581921971885</v>
      </c>
      <c r="R61" s="231">
        <v>1.464051530926145</v>
      </c>
      <c r="S61" s="231">
        <v>1.6643454866805309</v>
      </c>
      <c r="T61" s="231">
        <v>1.530818090409205</v>
      </c>
      <c r="U61" s="231">
        <v>1.7311120461571139</v>
      </c>
      <c r="V61" s="231">
        <v>2.583151088562051</v>
      </c>
      <c r="W61" s="231">
        <v>2.1189841528167248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3.6354955320910669</v>
      </c>
      <c r="W62" s="231">
        <v>4.2157127858069856</v>
      </c>
      <c r="DA62" s="73" t="s">
        <v>2204</v>
      </c>
    </row>
    <row r="63" spans="1:105" ht="12" customHeight="1" x14ac:dyDescent="0.25">
      <c r="A63" s="166" t="s">
        <v>2205</v>
      </c>
      <c r="B63" s="349">
        <v>3.4834964857644959</v>
      </c>
      <c r="C63" s="349">
        <v>3.3478537072595271</v>
      </c>
      <c r="D63" s="349">
        <v>3.1905683343470339</v>
      </c>
      <c r="E63" s="349">
        <v>3.004377714053613</v>
      </c>
      <c r="F63" s="349">
        <v>3.0043735087044459</v>
      </c>
      <c r="G63" s="349">
        <v>2.8200817678990049</v>
      </c>
      <c r="H63" s="349">
        <v>2.8241371121677692</v>
      </c>
      <c r="I63" s="349">
        <v>2.8028977805548219</v>
      </c>
      <c r="J63" s="349">
        <v>2.8460477063265861</v>
      </c>
      <c r="K63" s="349">
        <v>2.7407972796148399</v>
      </c>
      <c r="L63" s="349">
        <v>2.9379273575515672</v>
      </c>
      <c r="M63" s="349">
        <v>2.8461184482721968</v>
      </c>
      <c r="N63" s="349">
        <v>2.8127468642955278</v>
      </c>
      <c r="O63" s="349">
        <v>2.7194632077489129</v>
      </c>
      <c r="P63" s="349">
        <v>2.7516878125797728</v>
      </c>
      <c r="Q63" s="349">
        <v>2.6947741942998422</v>
      </c>
      <c r="R63" s="349">
        <v>2.7010890825465861</v>
      </c>
      <c r="S63" s="349">
        <v>2.6430981275123768</v>
      </c>
      <c r="T63" s="349">
        <v>2.6401439892824432</v>
      </c>
      <c r="U63" s="349">
        <v>2.6550815794427352</v>
      </c>
      <c r="V63" s="349">
        <v>2.691872162895514</v>
      </c>
      <c r="W63" s="349">
        <v>2.6046194073517919</v>
      </c>
      <c r="DA63" s="168" t="s">
        <v>2206</v>
      </c>
    </row>
    <row r="64" spans="1:105" ht="12" customHeight="1" x14ac:dyDescent="0.25">
      <c r="A64" s="60" t="s">
        <v>2207</v>
      </c>
      <c r="B64" s="264">
        <v>6.9669929715289927</v>
      </c>
      <c r="C64" s="264">
        <v>6.6957074145190543</v>
      </c>
      <c r="D64" s="264">
        <v>6.3811366686940687</v>
      </c>
      <c r="E64" s="264">
        <v>6.0087554281072268</v>
      </c>
      <c r="F64" s="264">
        <v>6.0087470174088917</v>
      </c>
      <c r="G64" s="264">
        <v>5.6401635357980107</v>
      </c>
      <c r="H64" s="264">
        <v>5.6482742243355384</v>
      </c>
      <c r="I64" s="264">
        <v>5.6057955611096446</v>
      </c>
      <c r="J64" s="264">
        <v>5.6920954126531713</v>
      </c>
      <c r="K64" s="264">
        <v>5.4815945592296806</v>
      </c>
      <c r="L64" s="264">
        <v>5.8758547151031344</v>
      </c>
      <c r="M64" s="264">
        <v>5.6922368965443937</v>
      </c>
      <c r="N64" s="264">
        <v>5.6254937285910556</v>
      </c>
      <c r="O64" s="264">
        <v>5.4389264154978259</v>
      </c>
      <c r="P64" s="264">
        <v>5.5033756251595456</v>
      </c>
      <c r="Q64" s="264">
        <v>5.3895483885996844</v>
      </c>
      <c r="R64" s="264">
        <v>5.4021781650931722</v>
      </c>
      <c r="S64" s="264">
        <v>5.2861962550247537</v>
      </c>
      <c r="T64" s="264">
        <v>5.2802879785648864</v>
      </c>
      <c r="U64" s="264">
        <v>5.3101631588854694</v>
      </c>
      <c r="V64" s="264">
        <v>5.383744325791028</v>
      </c>
      <c r="W64" s="264">
        <v>5.2092388147035846</v>
      </c>
      <c r="DA64" s="72" t="s">
        <v>2208</v>
      </c>
    </row>
    <row r="65" spans="1:105" ht="12" customHeight="1" x14ac:dyDescent="0.25">
      <c r="A65" s="101" t="s">
        <v>2209</v>
      </c>
      <c r="B65" s="280">
        <v>1.3933985943057989</v>
      </c>
      <c r="C65" s="280">
        <v>1.3391414829038111</v>
      </c>
      <c r="D65" s="280">
        <v>1.276227333738813</v>
      </c>
      <c r="E65" s="280">
        <v>1.2017510856214451</v>
      </c>
      <c r="F65" s="280">
        <v>1.2017494034817779</v>
      </c>
      <c r="G65" s="280">
        <v>1.1280327071596019</v>
      </c>
      <c r="H65" s="280">
        <v>1.129654844867108</v>
      </c>
      <c r="I65" s="280">
        <v>1.1211591122219291</v>
      </c>
      <c r="J65" s="280">
        <v>1.138419082530634</v>
      </c>
      <c r="K65" s="280">
        <v>1.096318911845936</v>
      </c>
      <c r="L65" s="280">
        <v>1.175170943020627</v>
      </c>
      <c r="M65" s="280">
        <v>1.138447379308879</v>
      </c>
      <c r="N65" s="280">
        <v>1.125098745718212</v>
      </c>
      <c r="O65" s="280">
        <v>1.0877852830995649</v>
      </c>
      <c r="P65" s="280">
        <v>1.1006751250319089</v>
      </c>
      <c r="Q65" s="280">
        <v>1.0779096777199371</v>
      </c>
      <c r="R65" s="280">
        <v>1.080435633018634</v>
      </c>
      <c r="S65" s="280">
        <v>1.0572392510049511</v>
      </c>
      <c r="T65" s="280">
        <v>1.056057595712977</v>
      </c>
      <c r="U65" s="280">
        <v>1.0620326317770941</v>
      </c>
      <c r="V65" s="280">
        <v>1.0767488651582049</v>
      </c>
      <c r="W65" s="280">
        <v>1.041847762940717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54.987264101772695</v>
      </c>
      <c r="C66" s="263">
        <f t="shared" si="3"/>
        <v>53.22692188778435</v>
      </c>
      <c r="D66" s="263">
        <f t="shared" si="3"/>
        <v>51.415636601243776</v>
      </c>
      <c r="E66" s="263">
        <f t="shared" si="3"/>
        <v>49.591975092586679</v>
      </c>
      <c r="F66" s="263">
        <f t="shared" si="3"/>
        <v>48.660617492786329</v>
      </c>
      <c r="G66" s="263">
        <f t="shared" si="3"/>
        <v>44.110960912031089</v>
      </c>
      <c r="H66" s="263">
        <f t="shared" si="3"/>
        <v>44.257293314653964</v>
      </c>
      <c r="I66" s="263">
        <f t="shared" si="3"/>
        <v>43.055933594981113</v>
      </c>
      <c r="J66" s="263">
        <f t="shared" si="3"/>
        <v>44.047204372892203</v>
      </c>
      <c r="K66" s="263">
        <f t="shared" si="3"/>
        <v>42.862013598502756</v>
      </c>
      <c r="L66" s="263">
        <f t="shared" si="3"/>
        <v>45.544151403941584</v>
      </c>
      <c r="M66" s="263">
        <f t="shared" si="3"/>
        <v>44.021209640310353</v>
      </c>
      <c r="N66" s="263">
        <f t="shared" si="3"/>
        <v>43.65355453967009</v>
      </c>
      <c r="O66" s="263">
        <f t="shared" si="3"/>
        <v>41.825057033672856</v>
      </c>
      <c r="P66" s="263">
        <f t="shared" si="3"/>
        <v>41.35361288839934</v>
      </c>
      <c r="Q66" s="263">
        <f t="shared" si="3"/>
        <v>40.649547566770529</v>
      </c>
      <c r="R66" s="263">
        <f t="shared" si="3"/>
        <v>41.085493478506052</v>
      </c>
      <c r="S66" s="263">
        <f t="shared" si="3"/>
        <v>39.478834541576717</v>
      </c>
      <c r="T66" s="263">
        <f t="shared" si="3"/>
        <v>39.811569290638097</v>
      </c>
      <c r="U66" s="263">
        <f t="shared" si="3"/>
        <v>40.052261624620677</v>
      </c>
      <c r="V66" s="263">
        <f t="shared" si="3"/>
        <v>43.199842575916257</v>
      </c>
      <c r="W66" s="263">
        <f t="shared" si="3"/>
        <v>41.563342617412999</v>
      </c>
      <c r="DA66" s="70"/>
    </row>
    <row r="67" spans="1:105" ht="12" customHeight="1" x14ac:dyDescent="0.25">
      <c r="A67" s="165" t="s">
        <v>2212</v>
      </c>
      <c r="B67" s="348">
        <v>6.8158613306895743</v>
      </c>
      <c r="C67" s="348">
        <v>6.8211677448957646</v>
      </c>
      <c r="D67" s="348">
        <v>6.9886692546963083</v>
      </c>
      <c r="E67" s="348">
        <v>7.4091720331923696</v>
      </c>
      <c r="F67" s="348">
        <v>6.7419774745279808</v>
      </c>
      <c r="G67" s="348">
        <v>5.2390853476562604</v>
      </c>
      <c r="H67" s="348">
        <v>5.3052252544438492</v>
      </c>
      <c r="I67" s="348">
        <v>4.6430520879196404</v>
      </c>
      <c r="J67" s="348">
        <v>4.9418752455758499</v>
      </c>
      <c r="K67" s="348">
        <v>5.0746898324027594</v>
      </c>
      <c r="L67" s="348">
        <v>5.1555580487639938</v>
      </c>
      <c r="M67" s="348">
        <v>4.9287928813379143</v>
      </c>
      <c r="N67" s="348">
        <v>4.9780048880769492</v>
      </c>
      <c r="O67" s="348">
        <v>4.5377411334788347</v>
      </c>
      <c r="P67" s="348">
        <v>3.9156843717630871</v>
      </c>
      <c r="Q67" s="348">
        <v>3.9304906769348591</v>
      </c>
      <c r="R67" s="348">
        <v>4.1814482936402264</v>
      </c>
      <c r="S67" s="348">
        <v>3.5649725950396531</v>
      </c>
      <c r="T67" s="348">
        <v>3.8379589306201201</v>
      </c>
      <c r="U67" s="348">
        <v>3.868475469236317</v>
      </c>
      <c r="V67" s="348">
        <v>5.6850540427245706</v>
      </c>
      <c r="W67" s="348">
        <v>5.3248343952564632</v>
      </c>
      <c r="DA67" s="167" t="s">
        <v>2213</v>
      </c>
    </row>
    <row r="68" spans="1:105" ht="12" customHeight="1" x14ac:dyDescent="0.25">
      <c r="A68" s="165" t="s">
        <v>2214</v>
      </c>
      <c r="B68" s="348">
        <v>2.7612759503383399</v>
      </c>
      <c r="C68" s="348">
        <v>2.7638380263601769</v>
      </c>
      <c r="D68" s="348">
        <v>2.835390238596232</v>
      </c>
      <c r="E68" s="348">
        <v>3.0183676795628021</v>
      </c>
      <c r="F68" s="348">
        <v>2.7542594584732289</v>
      </c>
      <c r="G68" s="348">
        <v>2.1098833394682059</v>
      </c>
      <c r="H68" s="348">
        <v>2.1372112211725738</v>
      </c>
      <c r="I68" s="348">
        <v>1.874896123492098</v>
      </c>
      <c r="J68" s="348">
        <v>2.0048503955811672</v>
      </c>
      <c r="K68" s="348">
        <v>2.058867438994533</v>
      </c>
      <c r="L68" s="348">
        <v>2.0903908331580059</v>
      </c>
      <c r="M68" s="348">
        <v>1.991015850127295</v>
      </c>
      <c r="N68" s="348">
        <v>2.0091736858712221</v>
      </c>
      <c r="O68" s="348">
        <v>1.8369660425492571</v>
      </c>
      <c r="P68" s="348">
        <v>1.567505494543737</v>
      </c>
      <c r="Q68" s="348">
        <v>1.590547813825945</v>
      </c>
      <c r="R68" s="348">
        <v>1.6932165551216829</v>
      </c>
      <c r="S68" s="348">
        <v>1.458991197996762</v>
      </c>
      <c r="T68" s="348">
        <v>1.557249135519269</v>
      </c>
      <c r="U68" s="348">
        <v>1.572701650311912</v>
      </c>
      <c r="V68" s="348">
        <v>2.4241097276147952</v>
      </c>
      <c r="W68" s="348">
        <v>2.2852379688464382</v>
      </c>
      <c r="DA68" s="167" t="s">
        <v>2215</v>
      </c>
    </row>
    <row r="69" spans="1:105" ht="12" customHeight="1" x14ac:dyDescent="0.25">
      <c r="A69" s="64" t="s">
        <v>30</v>
      </c>
      <c r="B69" s="231">
        <v>0.16920120811675199</v>
      </c>
      <c r="C69" s="231">
        <v>3.6385076360873722E-2</v>
      </c>
      <c r="D69" s="231">
        <v>3.6122066433967252E-2</v>
      </c>
      <c r="E69" s="231">
        <v>2.853105308128823E-2</v>
      </c>
      <c r="F69" s="231">
        <v>2.158517485740679E-2</v>
      </c>
      <c r="G69" s="231">
        <v>2.205871699152628E-2</v>
      </c>
      <c r="H69" s="231">
        <v>4.3959283312777653E-2</v>
      </c>
      <c r="I69" s="231">
        <v>2.2173336018384119E-2</v>
      </c>
      <c r="J69" s="231">
        <v>3.6644853508384097E-2</v>
      </c>
      <c r="K69" s="231">
        <v>2.9125076481679779E-2</v>
      </c>
      <c r="L69" s="231">
        <v>2.194403144239624E-2</v>
      </c>
      <c r="M69" s="231">
        <v>1.4676071432376611E-2</v>
      </c>
      <c r="N69" s="231">
        <v>2.196322089255065E-2</v>
      </c>
      <c r="O69" s="231">
        <v>2.2022570026640868E-2</v>
      </c>
      <c r="P69" s="231">
        <v>2.253573751248171E-2</v>
      </c>
      <c r="Q69" s="231">
        <v>0</v>
      </c>
      <c r="R69" s="231">
        <v>0</v>
      </c>
      <c r="S69" s="231">
        <v>4.4324576486051682E-2</v>
      </c>
      <c r="T69" s="231">
        <v>1.475532577912855E-2</v>
      </c>
      <c r="U69" s="231">
        <v>2.2075780559991119E-2</v>
      </c>
      <c r="V69" s="231">
        <v>2.0301530547408131E-2</v>
      </c>
      <c r="W69" s="231">
        <v>2.6908731025021389E-2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0.19677815664175261</v>
      </c>
      <c r="C71" s="231">
        <v>0.25741695164777412</v>
      </c>
      <c r="D71" s="231">
        <v>0.32857187352435602</v>
      </c>
      <c r="E71" s="231">
        <v>0.37246375340792259</v>
      </c>
      <c r="F71" s="231">
        <v>0.44843569743610567</v>
      </c>
      <c r="G71" s="231">
        <v>0.19235106948589589</v>
      </c>
      <c r="H71" s="231">
        <v>0.20091740726253099</v>
      </c>
      <c r="I71" s="231">
        <v>0.21732901549095859</v>
      </c>
      <c r="J71" s="231">
        <v>0.20810706268574161</v>
      </c>
      <c r="K71" s="231">
        <v>0.23655723176995111</v>
      </c>
      <c r="L71" s="231">
        <v>0.25638318513514841</v>
      </c>
      <c r="M71" s="231">
        <v>0.27419793459490299</v>
      </c>
      <c r="N71" s="231">
        <v>0.27342802112450387</v>
      </c>
      <c r="O71" s="231">
        <v>0.25893271992690792</v>
      </c>
      <c r="P71" s="231">
        <v>0.31410099070441749</v>
      </c>
      <c r="Q71" s="231">
        <v>0.271932712999988</v>
      </c>
      <c r="R71" s="231">
        <v>0.28353712369683393</v>
      </c>
      <c r="S71" s="231">
        <v>0.28696848402545361</v>
      </c>
      <c r="T71" s="231">
        <v>0.28585133207303431</v>
      </c>
      <c r="U71" s="231">
        <v>0.28435209157292152</v>
      </c>
      <c r="V71" s="231">
        <v>0.20026852574275239</v>
      </c>
      <c r="W71" s="231">
        <v>0.19148494486016979</v>
      </c>
      <c r="DA71" s="73" t="s">
        <v>2218</v>
      </c>
    </row>
    <row r="72" spans="1:105" ht="12" customHeight="1" x14ac:dyDescent="0.25">
      <c r="A72" s="64" t="s">
        <v>160</v>
      </c>
      <c r="B72" s="231">
        <v>0.49658667229822939</v>
      </c>
      <c r="C72" s="231">
        <v>0.67050412762439915</v>
      </c>
      <c r="D72" s="231">
        <v>0.59898112747939836</v>
      </c>
      <c r="E72" s="231">
        <v>0.64285182819085185</v>
      </c>
      <c r="F72" s="231">
        <v>0.53074766260559281</v>
      </c>
      <c r="G72" s="231">
        <v>0.4405877582849464</v>
      </c>
      <c r="H72" s="231">
        <v>0.43834027731434722</v>
      </c>
      <c r="I72" s="231">
        <v>0.38973640135808207</v>
      </c>
      <c r="J72" s="231">
        <v>0.40675460754529752</v>
      </c>
      <c r="K72" s="231">
        <v>0.36630897797788342</v>
      </c>
      <c r="L72" s="231">
        <v>0.34952611538530931</v>
      </c>
      <c r="M72" s="231">
        <v>0.32829481137630612</v>
      </c>
      <c r="N72" s="231">
        <v>0.28008877294550433</v>
      </c>
      <c r="O72" s="231">
        <v>0.27117958473608411</v>
      </c>
      <c r="P72" s="231">
        <v>0.24523227935915309</v>
      </c>
      <c r="Q72" s="231">
        <v>0.21264760533982199</v>
      </c>
      <c r="R72" s="231">
        <v>0.20432541299169721</v>
      </c>
      <c r="S72" s="231">
        <v>0.17644038686134991</v>
      </c>
      <c r="T72" s="231">
        <v>0.17704012066974609</v>
      </c>
      <c r="U72" s="231">
        <v>0.13160292459676129</v>
      </c>
      <c r="V72" s="231">
        <v>0.22565653356254231</v>
      </c>
      <c r="W72" s="231">
        <v>0.13900787147473159</v>
      </c>
      <c r="DA72" s="73" t="s">
        <v>2219</v>
      </c>
    </row>
    <row r="73" spans="1:105" ht="12" customHeight="1" x14ac:dyDescent="0.25">
      <c r="A73" s="64" t="s">
        <v>70</v>
      </c>
      <c r="B73" s="231">
        <v>0.75632783707954498</v>
      </c>
      <c r="C73" s="231">
        <v>0.71194492325186443</v>
      </c>
      <c r="D73" s="231">
        <v>0.78995161843076644</v>
      </c>
      <c r="E73" s="231">
        <v>0.93386343236472213</v>
      </c>
      <c r="F73" s="231">
        <v>0.81779770431124443</v>
      </c>
      <c r="G73" s="231">
        <v>0.51373620657008712</v>
      </c>
      <c r="H73" s="231">
        <v>0.38065827515996431</v>
      </c>
      <c r="I73" s="231">
        <v>0.29541042836492742</v>
      </c>
      <c r="J73" s="231">
        <v>0.28265678889622109</v>
      </c>
      <c r="K73" s="231">
        <v>0.28441010582776732</v>
      </c>
      <c r="L73" s="231">
        <v>0.27451795778613403</v>
      </c>
      <c r="M73" s="231">
        <v>0.20425704648153081</v>
      </c>
      <c r="N73" s="231">
        <v>0.19030286164130039</v>
      </c>
      <c r="O73" s="231">
        <v>0.1646874138385398</v>
      </c>
      <c r="P73" s="231">
        <v>0.1406846382830482</v>
      </c>
      <c r="Q73" s="231">
        <v>0.1044449186213184</v>
      </c>
      <c r="R73" s="231">
        <v>6.9943825636977694E-2</v>
      </c>
      <c r="S73" s="231">
        <v>7.1440230862027318E-2</v>
      </c>
      <c r="T73" s="231">
        <v>2.6552019568698512E-2</v>
      </c>
      <c r="U73" s="231">
        <v>4.4327978682577041E-2</v>
      </c>
      <c r="V73" s="231">
        <v>2.2326478081495758E-2</v>
      </c>
      <c r="W73" s="231">
        <v>1.92293931709576E-2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1.724731490778223E-4</v>
      </c>
      <c r="H74" s="231">
        <v>7.9768831448486801E-5</v>
      </c>
      <c r="I74" s="231">
        <v>5.2819901905264831E-5</v>
      </c>
      <c r="J74" s="231">
        <v>3.0506188243206879E-4</v>
      </c>
      <c r="K74" s="231">
        <v>7.9768831448539629E-5</v>
      </c>
      <c r="L74" s="231">
        <v>9.2704317629517386E-5</v>
      </c>
      <c r="M74" s="231">
        <v>1.293548618086643E-5</v>
      </c>
      <c r="N74" s="231">
        <v>2.6948929543456049E-5</v>
      </c>
      <c r="O74" s="231">
        <v>2.6948929543420931E-5</v>
      </c>
      <c r="P74" s="231">
        <v>1.3258873335408351E-4</v>
      </c>
      <c r="Q74" s="231">
        <v>1.3258873335413211E-4</v>
      </c>
      <c r="R74" s="231">
        <v>9.2704317629555794E-5</v>
      </c>
      <c r="S74" s="231">
        <v>3.0506188243221213E-4</v>
      </c>
      <c r="T74" s="231">
        <v>1.595376628977474E-4</v>
      </c>
      <c r="U74" s="231">
        <v>2.6517746670741231E-4</v>
      </c>
      <c r="V74" s="231">
        <v>1.8540863525866389E-4</v>
      </c>
      <c r="W74" s="231">
        <v>3.9884415724291559E-5</v>
      </c>
      <c r="DA74" s="73" t="s">
        <v>2221</v>
      </c>
    </row>
    <row r="75" spans="1:105" ht="12" customHeight="1" x14ac:dyDescent="0.25">
      <c r="A75" s="64" t="s">
        <v>162</v>
      </c>
      <c r="B75" s="231">
        <v>1.0700694745795221</v>
      </c>
      <c r="C75" s="231">
        <v>1.0393483635925409</v>
      </c>
      <c r="D75" s="231">
        <v>1.0375673082765859</v>
      </c>
      <c r="E75" s="231">
        <v>0.99753932524859223</v>
      </c>
      <c r="F75" s="231">
        <v>0.86293110949559948</v>
      </c>
      <c r="G75" s="231">
        <v>0.93262294682821578</v>
      </c>
      <c r="H75" s="231">
        <v>0.99675143218931594</v>
      </c>
      <c r="I75" s="231">
        <v>0.83730829037165366</v>
      </c>
      <c r="J75" s="231">
        <v>0.85398211682903524</v>
      </c>
      <c r="K75" s="231">
        <v>0.90433775979127162</v>
      </c>
      <c r="L75" s="231">
        <v>0.9373017943371702</v>
      </c>
      <c r="M75" s="231">
        <v>0.96895736170539515</v>
      </c>
      <c r="N75" s="231">
        <v>1.0301676448479931</v>
      </c>
      <c r="O75" s="231">
        <v>0.8820682867770504</v>
      </c>
      <c r="P75" s="231">
        <v>0.84481925995128282</v>
      </c>
      <c r="Q75" s="231">
        <v>0.77561832415891885</v>
      </c>
      <c r="R75" s="231">
        <v>0.8595404688027054</v>
      </c>
      <c r="S75" s="231">
        <v>0.56600693684267145</v>
      </c>
      <c r="T75" s="231">
        <v>0.7645372536499031</v>
      </c>
      <c r="U75" s="231">
        <v>0.76399564995737557</v>
      </c>
      <c r="V75" s="231">
        <v>0.78399183219655066</v>
      </c>
      <c r="W75" s="231">
        <v>0.71532783136129563</v>
      </c>
      <c r="DA75" s="73" t="s">
        <v>2222</v>
      </c>
    </row>
    <row r="76" spans="1:105" ht="12" customHeight="1" x14ac:dyDescent="0.25">
      <c r="A76" s="64" t="s">
        <v>36</v>
      </c>
      <c r="B76" s="231">
        <v>4.7160626701042672E-2</v>
      </c>
      <c r="C76" s="231">
        <v>4.8238583882724631E-2</v>
      </c>
      <c r="D76" s="231">
        <v>4.4196244451158773E-2</v>
      </c>
      <c r="E76" s="231">
        <v>4.3118287269424967E-2</v>
      </c>
      <c r="F76" s="231">
        <v>7.2762109767279176E-2</v>
      </c>
      <c r="G76" s="231">
        <v>8.3541681584570239E-3</v>
      </c>
      <c r="H76" s="231">
        <v>1.3474464771703861E-3</v>
      </c>
      <c r="I76" s="231">
        <v>0</v>
      </c>
      <c r="J76" s="231">
        <v>3.5033608406509682E-3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2.5151974921495499E-2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7.5157330625018878E-2</v>
      </c>
      <c r="I77" s="231">
        <v>0.1128858319861866</v>
      </c>
      <c r="J77" s="231">
        <v>0.21289654339340491</v>
      </c>
      <c r="K77" s="231">
        <v>0.23804851831453169</v>
      </c>
      <c r="L77" s="231">
        <v>0.25062504475421871</v>
      </c>
      <c r="M77" s="231">
        <v>0.20061968905060279</v>
      </c>
      <c r="N77" s="231">
        <v>0.21319621548982609</v>
      </c>
      <c r="O77" s="231">
        <v>0.23804851831449089</v>
      </c>
      <c r="P77" s="231">
        <v>0</v>
      </c>
      <c r="Q77" s="231">
        <v>0.22577166397254339</v>
      </c>
      <c r="R77" s="231">
        <v>0.27577701967583901</v>
      </c>
      <c r="S77" s="231">
        <v>0.31350552103677581</v>
      </c>
      <c r="T77" s="231">
        <v>0.28835354611586111</v>
      </c>
      <c r="U77" s="231">
        <v>0.32608204747557828</v>
      </c>
      <c r="V77" s="231">
        <v>0.48657693634963828</v>
      </c>
      <c r="W77" s="231">
        <v>0.39914382933943843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0.68480248249914832</v>
      </c>
      <c r="W78" s="231">
        <v>0.79409548319909962</v>
      </c>
      <c r="DA78" s="73" t="s">
        <v>2225</v>
      </c>
    </row>
    <row r="79" spans="1:105" ht="12" customHeight="1" x14ac:dyDescent="0.25">
      <c r="A79" s="165" t="s">
        <v>2226</v>
      </c>
      <c r="B79" s="348">
        <v>45.410126820744779</v>
      </c>
      <c r="C79" s="348">
        <v>43.641916116528407</v>
      </c>
      <c r="D79" s="348">
        <v>41.591577107951238</v>
      </c>
      <c r="E79" s="348">
        <v>39.164435379831509</v>
      </c>
      <c r="F79" s="348">
        <v>39.164380559785123</v>
      </c>
      <c r="G79" s="348">
        <v>36.761992224906621</v>
      </c>
      <c r="H79" s="348">
        <v>36.814856839037539</v>
      </c>
      <c r="I79" s="348">
        <v>36.537985383569378</v>
      </c>
      <c r="J79" s="348">
        <v>37.100478731735187</v>
      </c>
      <c r="K79" s="348">
        <v>35.728456327105462</v>
      </c>
      <c r="L79" s="348">
        <v>38.298202522019587</v>
      </c>
      <c r="M79" s="348">
        <v>37.101400908845143</v>
      </c>
      <c r="N79" s="348">
        <v>36.666375965721919</v>
      </c>
      <c r="O79" s="348">
        <v>35.450349857644767</v>
      </c>
      <c r="P79" s="348">
        <v>35.870423022092517</v>
      </c>
      <c r="Q79" s="348">
        <v>35.128509076009728</v>
      </c>
      <c r="R79" s="348">
        <v>35.210828629744142</v>
      </c>
      <c r="S79" s="348">
        <v>34.454870748540301</v>
      </c>
      <c r="T79" s="348">
        <v>34.416361224498708</v>
      </c>
      <c r="U79" s="348">
        <v>34.611084505072448</v>
      </c>
      <c r="V79" s="348">
        <v>35.090678805576893</v>
      </c>
      <c r="W79" s="348">
        <v>33.953270253310102</v>
      </c>
      <c r="DA79" s="167" t="s">
        <v>2227</v>
      </c>
    </row>
    <row r="80" spans="1:105" ht="12" customHeight="1" x14ac:dyDescent="0.25">
      <c r="A80" s="132" t="s">
        <v>2228</v>
      </c>
      <c r="B80" s="318">
        <v>62.240915104596397</v>
      </c>
      <c r="C80" s="318">
        <v>59.81733560739287</v>
      </c>
      <c r="D80" s="318">
        <v>57.007059902322709</v>
      </c>
      <c r="E80" s="318">
        <v>53.680323492995797</v>
      </c>
      <c r="F80" s="318">
        <v>53.680248354472923</v>
      </c>
      <c r="G80" s="318">
        <v>50.387439924544978</v>
      </c>
      <c r="H80" s="318">
        <v>50.459898254669191</v>
      </c>
      <c r="I80" s="318">
        <v>50.080407291723724</v>
      </c>
      <c r="J80" s="318">
        <v>50.851382912828917</v>
      </c>
      <c r="K80" s="318">
        <v>48.970834762297159</v>
      </c>
      <c r="L80" s="318">
        <v>52.493030491663482</v>
      </c>
      <c r="M80" s="318">
        <v>50.852646885233959</v>
      </c>
      <c r="N80" s="318">
        <v>50.256384499528743</v>
      </c>
      <c r="O80" s="318">
        <v>48.589651040347412</v>
      </c>
      <c r="P80" s="318">
        <v>49.165419927083221</v>
      </c>
      <c r="Q80" s="318">
        <v>48.14852334110055</v>
      </c>
      <c r="R80" s="318">
        <v>48.261353775942887</v>
      </c>
      <c r="S80" s="318">
        <v>47.225208017257998</v>
      </c>
      <c r="T80" s="318">
        <v>47.172425341137043</v>
      </c>
      <c r="U80" s="318">
        <v>47.439320767853658</v>
      </c>
      <c r="V80" s="318">
        <v>48.096671676829942</v>
      </c>
      <c r="W80" s="318">
        <v>46.537694547778237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1.0000000000000004</v>
      </c>
      <c r="C84" s="234">
        <f t="shared" si="4"/>
        <v>1</v>
      </c>
      <c r="D84" s="234">
        <f t="shared" si="4"/>
        <v>0.99999999999999989</v>
      </c>
      <c r="E84" s="234">
        <f t="shared" si="4"/>
        <v>1.0000000000000002</v>
      </c>
      <c r="F84" s="234">
        <f t="shared" si="4"/>
        <v>1</v>
      </c>
      <c r="G84" s="234">
        <f t="shared" si="4"/>
        <v>1.0000000000000002</v>
      </c>
      <c r="H84" s="234">
        <f t="shared" si="4"/>
        <v>1.0000000000000004</v>
      </c>
      <c r="I84" s="234">
        <f t="shared" si="4"/>
        <v>1</v>
      </c>
      <c r="J84" s="234">
        <f t="shared" si="4"/>
        <v>1</v>
      </c>
      <c r="K84" s="234">
        <f t="shared" si="4"/>
        <v>1.0000000000000002</v>
      </c>
      <c r="L84" s="234">
        <f t="shared" si="4"/>
        <v>0.99999999999999989</v>
      </c>
      <c r="M84" s="234">
        <f t="shared" si="4"/>
        <v>0.99999999999999978</v>
      </c>
      <c r="N84" s="234">
        <f t="shared" si="4"/>
        <v>0.99999999999999989</v>
      </c>
      <c r="O84" s="234">
        <f t="shared" si="4"/>
        <v>1</v>
      </c>
      <c r="P84" s="234">
        <f t="shared" si="4"/>
        <v>1</v>
      </c>
      <c r="Q84" s="234">
        <f t="shared" si="4"/>
        <v>1.0000000000000004</v>
      </c>
      <c r="R84" s="234">
        <f t="shared" si="4"/>
        <v>1</v>
      </c>
      <c r="S84" s="234">
        <f t="shared" si="4"/>
        <v>1</v>
      </c>
      <c r="T84" s="234">
        <f t="shared" si="4"/>
        <v>1</v>
      </c>
      <c r="U84" s="234">
        <f t="shared" si="4"/>
        <v>0.99999999999999978</v>
      </c>
      <c r="V84" s="234">
        <f t="shared" si="4"/>
        <v>0.99999999999999978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2.1216350200430435E-2</v>
      </c>
      <c r="C85" s="301">
        <f t="shared" si="5"/>
        <v>2.0807486923183495E-2</v>
      </c>
      <c r="D85" s="301">
        <f t="shared" si="5"/>
        <v>2.0041246294382649E-2</v>
      </c>
      <c r="E85" s="301">
        <f t="shared" si="5"/>
        <v>1.8750447083416256E-2</v>
      </c>
      <c r="F85" s="301">
        <f t="shared" si="5"/>
        <v>1.9710981337055795E-2</v>
      </c>
      <c r="G85" s="301">
        <f t="shared" si="5"/>
        <v>2.1814174468383636E-2</v>
      </c>
      <c r="H85" s="301">
        <f t="shared" si="5"/>
        <v>2.1692568196851985E-2</v>
      </c>
      <c r="I85" s="301">
        <f t="shared" si="5"/>
        <v>2.2903725915240574E-2</v>
      </c>
      <c r="J85" s="301">
        <f t="shared" si="5"/>
        <v>2.2379960974870057E-2</v>
      </c>
      <c r="K85" s="301">
        <f t="shared" si="5"/>
        <v>2.1740040233372105E-2</v>
      </c>
      <c r="L85" s="301">
        <f t="shared" si="5"/>
        <v>2.2275913974315591E-2</v>
      </c>
      <c r="M85" s="301">
        <f t="shared" si="5"/>
        <v>2.245217919169137E-2</v>
      </c>
      <c r="N85" s="301">
        <f t="shared" si="5"/>
        <v>2.2245006767911479E-2</v>
      </c>
      <c r="O85" s="301">
        <f t="shared" si="5"/>
        <v>2.2780458845365573E-2</v>
      </c>
      <c r="P85" s="301">
        <f t="shared" si="5"/>
        <v>2.4450638732577534E-2</v>
      </c>
      <c r="Q85" s="301">
        <f t="shared" si="5"/>
        <v>2.4051265112352144E-2</v>
      </c>
      <c r="R85" s="301">
        <f t="shared" si="5"/>
        <v>2.3480789064768103E-2</v>
      </c>
      <c r="S85" s="301">
        <f t="shared" si="5"/>
        <v>2.4612194096239649E-2</v>
      </c>
      <c r="T85" s="301">
        <f t="shared" si="5"/>
        <v>2.4035654320833086E-2</v>
      </c>
      <c r="U85" s="301">
        <f t="shared" si="5"/>
        <v>2.398170532930137E-2</v>
      </c>
      <c r="V85" s="301">
        <f t="shared" si="5"/>
        <v>1.9822092405822771E-2</v>
      </c>
      <c r="W85" s="301">
        <f t="shared" si="5"/>
        <v>2.0068286175784558E-2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2.475240856716885E-2</v>
      </c>
      <c r="C86" s="235">
        <f t="shared" si="6"/>
        <v>2.4275401410380749E-2</v>
      </c>
      <c r="D86" s="235">
        <f t="shared" si="6"/>
        <v>2.3381454010113094E-2</v>
      </c>
      <c r="E86" s="235">
        <f t="shared" si="6"/>
        <v>2.1875521597318967E-2</v>
      </c>
      <c r="F86" s="235">
        <f t="shared" si="6"/>
        <v>2.2996144893231759E-2</v>
      </c>
      <c r="G86" s="235">
        <f t="shared" si="6"/>
        <v>2.5449870213114255E-2</v>
      </c>
      <c r="H86" s="235">
        <f t="shared" si="6"/>
        <v>2.5307996229660644E-2</v>
      </c>
      <c r="I86" s="235">
        <f t="shared" si="6"/>
        <v>2.6721013567780675E-2</v>
      </c>
      <c r="J86" s="235">
        <f t="shared" si="6"/>
        <v>2.6109954470681717E-2</v>
      </c>
      <c r="K86" s="235">
        <f t="shared" si="6"/>
        <v>2.5363380272267467E-2</v>
      </c>
      <c r="L86" s="235">
        <f t="shared" si="6"/>
        <v>2.59885663033682E-2</v>
      </c>
      <c r="M86" s="235">
        <f t="shared" si="6"/>
        <v>2.6194209056973269E-2</v>
      </c>
      <c r="N86" s="235">
        <f t="shared" si="6"/>
        <v>2.5952507895896718E-2</v>
      </c>
      <c r="O86" s="235">
        <f t="shared" si="6"/>
        <v>2.6577201986259839E-2</v>
      </c>
      <c r="P86" s="235">
        <f t="shared" si="6"/>
        <v>2.8525745188007139E-2</v>
      </c>
      <c r="Q86" s="235">
        <f t="shared" si="6"/>
        <v>2.8059809297744175E-2</v>
      </c>
      <c r="R86" s="235">
        <f t="shared" si="6"/>
        <v>2.7394253908896122E-2</v>
      </c>
      <c r="S86" s="235">
        <f t="shared" si="6"/>
        <v>2.8714226445612924E-2</v>
      </c>
      <c r="T86" s="235">
        <f t="shared" si="6"/>
        <v>2.8041596707638599E-2</v>
      </c>
      <c r="U86" s="235">
        <f t="shared" si="6"/>
        <v>2.7978656217518268E-2</v>
      </c>
      <c r="V86" s="235">
        <f t="shared" si="6"/>
        <v>2.3125774473459895E-2</v>
      </c>
      <c r="W86" s="235">
        <f t="shared" si="6"/>
        <v>2.3413000538415316E-2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5.6576933867814531E-2</v>
      </c>
      <c r="C87" s="235">
        <f t="shared" si="7"/>
        <v>5.5486631795156005E-2</v>
      </c>
      <c r="D87" s="235">
        <f t="shared" si="7"/>
        <v>5.3443323451687057E-2</v>
      </c>
      <c r="E87" s="235">
        <f t="shared" si="7"/>
        <v>5.0001192222443355E-2</v>
      </c>
      <c r="F87" s="235">
        <f t="shared" si="7"/>
        <v>5.2562616898815438E-2</v>
      </c>
      <c r="G87" s="235">
        <f t="shared" si="7"/>
        <v>5.8171131915689726E-2</v>
      </c>
      <c r="H87" s="235">
        <f t="shared" si="7"/>
        <v>5.7846848524938613E-2</v>
      </c>
      <c r="I87" s="235">
        <f t="shared" si="7"/>
        <v>6.1076602440641545E-2</v>
      </c>
      <c r="J87" s="235">
        <f t="shared" si="7"/>
        <v>5.9679895932986816E-2</v>
      </c>
      <c r="K87" s="235">
        <f t="shared" si="7"/>
        <v>5.797344062232563E-2</v>
      </c>
      <c r="L87" s="235">
        <f t="shared" si="7"/>
        <v>5.9402437264841602E-2</v>
      </c>
      <c r="M87" s="235">
        <f t="shared" si="7"/>
        <v>5.9872477844510316E-2</v>
      </c>
      <c r="N87" s="235">
        <f t="shared" si="7"/>
        <v>5.9320018047763948E-2</v>
      </c>
      <c r="O87" s="235">
        <f t="shared" si="7"/>
        <v>6.0747890254308171E-2</v>
      </c>
      <c r="P87" s="235">
        <f t="shared" si="7"/>
        <v>6.5201703286873469E-2</v>
      </c>
      <c r="Q87" s="235">
        <f t="shared" si="7"/>
        <v>6.4136706966272383E-2</v>
      </c>
      <c r="R87" s="235">
        <f t="shared" si="7"/>
        <v>6.2615437506048297E-2</v>
      </c>
      <c r="S87" s="235">
        <f t="shared" si="7"/>
        <v>6.5632517589972406E-2</v>
      </c>
      <c r="T87" s="235">
        <f t="shared" si="7"/>
        <v>6.4095078188888197E-2</v>
      </c>
      <c r="U87" s="235">
        <f t="shared" si="7"/>
        <v>6.395121421147032E-2</v>
      </c>
      <c r="V87" s="235">
        <f t="shared" si="7"/>
        <v>5.2858913082194051E-2</v>
      </c>
      <c r="W87" s="235">
        <f t="shared" si="7"/>
        <v>5.351542980209216E-2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4.2432700400860869E-2</v>
      </c>
      <c r="C88" s="235">
        <f t="shared" si="8"/>
        <v>4.161497384636699E-2</v>
      </c>
      <c r="D88" s="235">
        <f t="shared" si="8"/>
        <v>4.0082492588765312E-2</v>
      </c>
      <c r="E88" s="235">
        <f t="shared" si="8"/>
        <v>3.750089416683252E-2</v>
      </c>
      <c r="F88" s="235">
        <f t="shared" si="8"/>
        <v>3.9421962674111584E-2</v>
      </c>
      <c r="G88" s="235">
        <f t="shared" si="8"/>
        <v>4.3628348936767286E-2</v>
      </c>
      <c r="H88" s="235">
        <f t="shared" si="8"/>
        <v>4.3385136393703984E-2</v>
      </c>
      <c r="I88" s="235">
        <f t="shared" si="8"/>
        <v>4.5807451830481148E-2</v>
      </c>
      <c r="J88" s="235">
        <f t="shared" si="8"/>
        <v>4.4759921949740114E-2</v>
      </c>
      <c r="K88" s="235">
        <f t="shared" si="8"/>
        <v>4.348008046674421E-2</v>
      </c>
      <c r="L88" s="235">
        <f t="shared" si="8"/>
        <v>4.455182794863119E-2</v>
      </c>
      <c r="M88" s="235">
        <f t="shared" si="8"/>
        <v>4.4904358383382748E-2</v>
      </c>
      <c r="N88" s="235">
        <f t="shared" si="8"/>
        <v>4.4490013535822971E-2</v>
      </c>
      <c r="O88" s="235">
        <f t="shared" si="8"/>
        <v>4.5560917690731138E-2</v>
      </c>
      <c r="P88" s="235">
        <f t="shared" si="8"/>
        <v>4.890127746515506E-2</v>
      </c>
      <c r="Q88" s="235">
        <f t="shared" si="8"/>
        <v>4.810253022470428E-2</v>
      </c>
      <c r="R88" s="235">
        <f t="shared" si="8"/>
        <v>4.6961578129536212E-2</v>
      </c>
      <c r="S88" s="235">
        <f t="shared" si="8"/>
        <v>4.9224388192479311E-2</v>
      </c>
      <c r="T88" s="235">
        <f t="shared" si="8"/>
        <v>4.8071308641666179E-2</v>
      </c>
      <c r="U88" s="235">
        <f t="shared" si="8"/>
        <v>4.7963410658602733E-2</v>
      </c>
      <c r="V88" s="235">
        <f t="shared" si="8"/>
        <v>3.9644184811645548E-2</v>
      </c>
      <c r="W88" s="235">
        <f t="shared" si="8"/>
        <v>4.0136572351569109E-2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2.4309211658945371E-2</v>
      </c>
      <c r="C89" s="302">
        <f t="shared" si="9"/>
        <v>2.3651378070412669E-2</v>
      </c>
      <c r="D89" s="302">
        <f t="shared" si="9"/>
        <v>2.303074003072408E-2</v>
      </c>
      <c r="E89" s="302">
        <f t="shared" si="9"/>
        <v>2.1962513983490924E-2</v>
      </c>
      <c r="F89" s="302">
        <f t="shared" si="9"/>
        <v>2.296916008494565E-2</v>
      </c>
      <c r="G89" s="302">
        <f t="shared" si="9"/>
        <v>2.4627430953243372E-2</v>
      </c>
      <c r="H89" s="302">
        <f t="shared" si="9"/>
        <v>2.4394208173379412E-2</v>
      </c>
      <c r="I89" s="302">
        <f t="shared" si="9"/>
        <v>2.5912551021472333E-2</v>
      </c>
      <c r="J89" s="302">
        <f t="shared" si="9"/>
        <v>2.537571256287707E-2</v>
      </c>
      <c r="K89" s="302">
        <f t="shared" si="9"/>
        <v>2.4664462925294096E-2</v>
      </c>
      <c r="L89" s="302">
        <f t="shared" si="9"/>
        <v>2.5308349125173272E-2</v>
      </c>
      <c r="M89" s="302">
        <f t="shared" si="9"/>
        <v>2.5359494937919294E-2</v>
      </c>
      <c r="N89" s="302">
        <f t="shared" si="9"/>
        <v>2.5105039812161625E-2</v>
      </c>
      <c r="O89" s="302">
        <f t="shared" si="9"/>
        <v>2.5872971167696369E-2</v>
      </c>
      <c r="P89" s="302">
        <f t="shared" si="9"/>
        <v>2.7758448475651849E-2</v>
      </c>
      <c r="Q89" s="302">
        <f t="shared" si="9"/>
        <v>2.7574692545593159E-2</v>
      </c>
      <c r="R89" s="302">
        <f t="shared" si="9"/>
        <v>2.6769230424008233E-2</v>
      </c>
      <c r="S89" s="302">
        <f t="shared" si="9"/>
        <v>2.8962086932944858E-2</v>
      </c>
      <c r="T89" s="302">
        <f t="shared" si="9"/>
        <v>2.7635060420275383E-2</v>
      </c>
      <c r="U89" s="302">
        <f t="shared" si="9"/>
        <v>2.7744748157453401E-2</v>
      </c>
      <c r="V89" s="302">
        <f t="shared" si="9"/>
        <v>2.3258062670450889E-2</v>
      </c>
      <c r="W89" s="302">
        <f t="shared" si="9"/>
        <v>2.3727221630602532E-2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7.0303130779897929E-2</v>
      </c>
      <c r="C90" s="303">
        <f t="shared" si="10"/>
        <v>6.9092006733588979E-2</v>
      </c>
      <c r="D90" s="303">
        <f t="shared" si="10"/>
        <v>6.7164473589551674E-2</v>
      </c>
      <c r="E90" s="303">
        <f t="shared" si="10"/>
        <v>6.4529802942857567E-2</v>
      </c>
      <c r="F90" s="303">
        <f t="shared" si="10"/>
        <v>6.6485821152614435E-2</v>
      </c>
      <c r="G90" s="303">
        <f t="shared" si="10"/>
        <v>7.1884679037301308E-2</v>
      </c>
      <c r="H90" s="303">
        <f t="shared" si="10"/>
        <v>7.1770982882428766E-2</v>
      </c>
      <c r="I90" s="303">
        <f t="shared" si="10"/>
        <v>7.6047108931413684E-2</v>
      </c>
      <c r="J90" s="303">
        <f t="shared" si="10"/>
        <v>7.4701140148996037E-2</v>
      </c>
      <c r="K90" s="303">
        <f t="shared" si="10"/>
        <v>7.2638396429447027E-2</v>
      </c>
      <c r="L90" s="303">
        <f t="shared" si="10"/>
        <v>7.4465130511221153E-2</v>
      </c>
      <c r="M90" s="303">
        <f t="shared" si="10"/>
        <v>7.4869572860932737E-2</v>
      </c>
      <c r="N90" s="303">
        <f t="shared" si="10"/>
        <v>7.4210412765790074E-2</v>
      </c>
      <c r="O90" s="303">
        <f t="shared" si="10"/>
        <v>7.6342456990656782E-2</v>
      </c>
      <c r="P90" s="303">
        <f t="shared" si="10"/>
        <v>8.1270520630264881E-2</v>
      </c>
      <c r="Q90" s="303">
        <f t="shared" si="10"/>
        <v>8.1365522185960354E-2</v>
      </c>
      <c r="R90" s="303">
        <f t="shared" si="10"/>
        <v>7.9352627577497906E-2</v>
      </c>
      <c r="S90" s="303">
        <f t="shared" si="10"/>
        <v>8.4666607363842405E-2</v>
      </c>
      <c r="T90" s="303">
        <f t="shared" si="10"/>
        <v>8.1844461681706615E-2</v>
      </c>
      <c r="U90" s="303">
        <f t="shared" si="10"/>
        <v>8.1918409784189614E-2</v>
      </c>
      <c r="V90" s="303">
        <f t="shared" si="10"/>
        <v>7.0040707831093299E-2</v>
      </c>
      <c r="W90" s="303">
        <f t="shared" si="10"/>
        <v>7.1274920723280288E-2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1.5984386206015392E-2</v>
      </c>
      <c r="C91" s="304">
        <f t="shared" si="11"/>
        <v>1.7516845970447191E-2</v>
      </c>
      <c r="D91" s="304">
        <f t="shared" si="11"/>
        <v>2.0263192891019671E-2</v>
      </c>
      <c r="E91" s="304">
        <f t="shared" si="11"/>
        <v>2.531283590500728E-2</v>
      </c>
      <c r="F91" s="304">
        <f t="shared" si="11"/>
        <v>2.1286931395851576E-2</v>
      </c>
      <c r="G91" s="304">
        <f t="shared" si="11"/>
        <v>1.4420897227711369E-2</v>
      </c>
      <c r="H91" s="304">
        <f t="shared" si="11"/>
        <v>1.4415941164925981E-2</v>
      </c>
      <c r="I91" s="304">
        <f t="shared" si="11"/>
        <v>1.0733244341362278E-2</v>
      </c>
      <c r="J91" s="304">
        <f t="shared" si="11"/>
        <v>1.1553586653500607E-2</v>
      </c>
      <c r="K91" s="304">
        <f t="shared" si="11"/>
        <v>1.3230146115079692E-2</v>
      </c>
      <c r="L91" s="304">
        <f t="shared" si="11"/>
        <v>1.1683975320303141E-2</v>
      </c>
      <c r="M91" s="304">
        <f t="shared" si="11"/>
        <v>1.1457114522366009E-2</v>
      </c>
      <c r="N91" s="304">
        <f t="shared" si="11"/>
        <v>1.1948887651549245E-2</v>
      </c>
      <c r="O91" s="304">
        <f t="shared" si="11"/>
        <v>1.0290752560860206E-2</v>
      </c>
      <c r="P91" s="304">
        <f t="shared" si="11"/>
        <v>7.7668727214856206E-3</v>
      </c>
      <c r="Q91" s="304">
        <f t="shared" si="11"/>
        <v>7.3961922066807005E-3</v>
      </c>
      <c r="R91" s="304">
        <f t="shared" si="11"/>
        <v>8.3611375498225567E-3</v>
      </c>
      <c r="S91" s="304">
        <f t="shared" si="11"/>
        <v>5.7923727464618425E-3</v>
      </c>
      <c r="T91" s="304">
        <f t="shared" si="11"/>
        <v>7.0546872254133247E-3</v>
      </c>
      <c r="U91" s="304">
        <f t="shared" si="11"/>
        <v>6.9504566455082743E-3</v>
      </c>
      <c r="V91" s="304">
        <f t="shared" si="11"/>
        <v>1.2585492935710107E-2</v>
      </c>
      <c r="W91" s="304">
        <f t="shared" si="11"/>
        <v>1.1111629780321E-2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5.2621436557848095E-2</v>
      </c>
      <c r="C92" s="304">
        <f t="shared" si="12"/>
        <v>4.9910561809287116E-2</v>
      </c>
      <c r="D92" s="304">
        <f t="shared" si="12"/>
        <v>4.5297980994981391E-2</v>
      </c>
      <c r="E92" s="304">
        <f t="shared" si="12"/>
        <v>3.7716931271176979E-2</v>
      </c>
      <c r="F92" s="304">
        <f t="shared" si="12"/>
        <v>4.3622011249798406E-2</v>
      </c>
      <c r="G92" s="304">
        <f t="shared" si="12"/>
        <v>5.5718647852119246E-2</v>
      </c>
      <c r="H92" s="304">
        <f t="shared" si="12"/>
        <v>5.5619636261754632E-2</v>
      </c>
      <c r="I92" s="304">
        <f t="shared" si="12"/>
        <v>6.3481566516832164E-2</v>
      </c>
      <c r="J92" s="304">
        <f t="shared" si="12"/>
        <v>6.1357156617505827E-2</v>
      </c>
      <c r="K92" s="304">
        <f t="shared" si="12"/>
        <v>5.7669047095697562E-2</v>
      </c>
      <c r="L92" s="304">
        <f t="shared" si="12"/>
        <v>6.0999082072972777E-2</v>
      </c>
      <c r="M92" s="304">
        <f t="shared" si="12"/>
        <v>6.1616284003231409E-2</v>
      </c>
      <c r="N92" s="304">
        <f t="shared" si="12"/>
        <v>6.0481924572807919E-2</v>
      </c>
      <c r="O92" s="304">
        <f t="shared" si="12"/>
        <v>6.4229267722167319E-2</v>
      </c>
      <c r="P92" s="304">
        <f t="shared" si="12"/>
        <v>7.1547596810173059E-2</v>
      </c>
      <c r="Q92" s="304">
        <f t="shared" si="12"/>
        <v>7.2045228770291486E-2</v>
      </c>
      <c r="R92" s="304">
        <f t="shared" si="12"/>
        <v>6.9113026902493907E-2</v>
      </c>
      <c r="S92" s="304">
        <f t="shared" si="12"/>
        <v>7.6905259089681377E-2</v>
      </c>
      <c r="T92" s="304">
        <f t="shared" si="12"/>
        <v>7.2866922110626647E-2</v>
      </c>
      <c r="U92" s="304">
        <f t="shared" si="12"/>
        <v>7.3049416712337237E-2</v>
      </c>
      <c r="V92" s="304">
        <f t="shared" si="12"/>
        <v>5.5869447502917377E-2</v>
      </c>
      <c r="W92" s="304">
        <f t="shared" si="12"/>
        <v>5.8557828048896525E-2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1.6973080160344349E-3</v>
      </c>
      <c r="C93" s="304">
        <f t="shared" si="13"/>
        <v>1.6645989538546797E-3</v>
      </c>
      <c r="D93" s="304">
        <f t="shared" si="13"/>
        <v>1.6032997035506117E-3</v>
      </c>
      <c r="E93" s="304">
        <f t="shared" si="13"/>
        <v>1.5000357666733E-3</v>
      </c>
      <c r="F93" s="304">
        <f t="shared" si="13"/>
        <v>1.5768785069644633E-3</v>
      </c>
      <c r="G93" s="304">
        <f t="shared" si="13"/>
        <v>1.7451339574706913E-3</v>
      </c>
      <c r="H93" s="304">
        <f t="shared" si="13"/>
        <v>1.7354054557481586E-3</v>
      </c>
      <c r="I93" s="304">
        <f t="shared" si="13"/>
        <v>1.832298073219246E-3</v>
      </c>
      <c r="J93" s="304">
        <f t="shared" si="13"/>
        <v>1.7903968779896039E-3</v>
      </c>
      <c r="K93" s="304">
        <f t="shared" si="13"/>
        <v>1.739203218669768E-3</v>
      </c>
      <c r="L93" s="304">
        <f t="shared" si="13"/>
        <v>1.782073117945247E-3</v>
      </c>
      <c r="M93" s="304">
        <f t="shared" si="13"/>
        <v>1.7961743353353094E-3</v>
      </c>
      <c r="N93" s="304">
        <f t="shared" si="13"/>
        <v>1.7796005414329188E-3</v>
      </c>
      <c r="O93" s="304">
        <f t="shared" si="13"/>
        <v>1.8224367076292451E-3</v>
      </c>
      <c r="P93" s="304">
        <f t="shared" si="13"/>
        <v>1.9560510986062034E-3</v>
      </c>
      <c r="Q93" s="304">
        <f t="shared" si="13"/>
        <v>1.9241012089881717E-3</v>
      </c>
      <c r="R93" s="304">
        <f t="shared" si="13"/>
        <v>1.8784631251814485E-3</v>
      </c>
      <c r="S93" s="304">
        <f t="shared" si="13"/>
        <v>1.9689755276991725E-3</v>
      </c>
      <c r="T93" s="304">
        <f t="shared" si="13"/>
        <v>1.9228523456666466E-3</v>
      </c>
      <c r="U93" s="304">
        <f t="shared" si="13"/>
        <v>1.9185364263441095E-3</v>
      </c>
      <c r="V93" s="304">
        <f t="shared" si="13"/>
        <v>1.585767392465821E-3</v>
      </c>
      <c r="W93" s="304">
        <f t="shared" si="13"/>
        <v>1.6054628940627639E-3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5.8585942316581638E-2</v>
      </c>
      <c r="C94" s="303">
        <f t="shared" si="14"/>
        <v>5.757667227799082E-2</v>
      </c>
      <c r="D94" s="303">
        <f t="shared" si="14"/>
        <v>5.5970394657959735E-2</v>
      </c>
      <c r="E94" s="303">
        <f t="shared" si="14"/>
        <v>5.3774835785714632E-2</v>
      </c>
      <c r="F94" s="303">
        <f t="shared" si="14"/>
        <v>5.540485096051203E-2</v>
      </c>
      <c r="G94" s="303">
        <f t="shared" si="14"/>
        <v>5.9903899197751069E-2</v>
      </c>
      <c r="H94" s="303">
        <f t="shared" si="14"/>
        <v>5.9809152402023988E-2</v>
      </c>
      <c r="I94" s="303">
        <f t="shared" si="14"/>
        <v>6.33725907761781E-2</v>
      </c>
      <c r="J94" s="303">
        <f t="shared" si="14"/>
        <v>6.2250950124163373E-2</v>
      </c>
      <c r="K94" s="303">
        <f t="shared" si="14"/>
        <v>6.0531997024539208E-2</v>
      </c>
      <c r="L94" s="303">
        <f t="shared" si="14"/>
        <v>6.205427542601763E-2</v>
      </c>
      <c r="M94" s="303">
        <f t="shared" si="14"/>
        <v>6.239131071744395E-2</v>
      </c>
      <c r="N94" s="303">
        <f t="shared" si="14"/>
        <v>6.184201063815839E-2</v>
      </c>
      <c r="O94" s="303">
        <f t="shared" si="14"/>
        <v>6.3618714158880638E-2</v>
      </c>
      <c r="P94" s="303">
        <f t="shared" si="14"/>
        <v>6.7725433858554049E-2</v>
      </c>
      <c r="Q94" s="303">
        <f t="shared" si="14"/>
        <v>6.7804601821633656E-2</v>
      </c>
      <c r="R94" s="303">
        <f t="shared" si="14"/>
        <v>6.6127189647914919E-2</v>
      </c>
      <c r="S94" s="303">
        <f t="shared" si="14"/>
        <v>7.0555506136535329E-2</v>
      </c>
      <c r="T94" s="303">
        <f t="shared" si="14"/>
        <v>6.8203718068088864E-2</v>
      </c>
      <c r="U94" s="303">
        <f t="shared" si="14"/>
        <v>6.8265341486824671E-2</v>
      </c>
      <c r="V94" s="303">
        <f t="shared" si="14"/>
        <v>5.8367256525911078E-2</v>
      </c>
      <c r="W94" s="303">
        <f t="shared" si="14"/>
        <v>5.9395767269400233E-2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1.3320321838346161E-2</v>
      </c>
      <c r="C95" s="304">
        <f t="shared" si="15"/>
        <v>1.4597371642039321E-2</v>
      </c>
      <c r="D95" s="304">
        <f t="shared" si="15"/>
        <v>1.6885994075849731E-2</v>
      </c>
      <c r="E95" s="304">
        <f t="shared" si="15"/>
        <v>2.1094029920839408E-2</v>
      </c>
      <c r="F95" s="304">
        <f t="shared" si="15"/>
        <v>1.7739109496542976E-2</v>
      </c>
      <c r="G95" s="304">
        <f t="shared" si="15"/>
        <v>1.2017414356426137E-2</v>
      </c>
      <c r="H95" s="304">
        <f t="shared" si="15"/>
        <v>1.2013284304104982E-2</v>
      </c>
      <c r="I95" s="304">
        <f t="shared" si="15"/>
        <v>8.9443702844685703E-3</v>
      </c>
      <c r="J95" s="304">
        <f t="shared" si="15"/>
        <v>9.6279888779171735E-3</v>
      </c>
      <c r="K95" s="304">
        <f t="shared" si="15"/>
        <v>1.1025121762566412E-2</v>
      </c>
      <c r="L95" s="304">
        <f t="shared" si="15"/>
        <v>9.7366461002526168E-3</v>
      </c>
      <c r="M95" s="304">
        <f t="shared" si="15"/>
        <v>9.5475954353050081E-3</v>
      </c>
      <c r="N95" s="304">
        <f t="shared" si="15"/>
        <v>9.9574063762910333E-3</v>
      </c>
      <c r="O95" s="304">
        <f t="shared" si="15"/>
        <v>8.5756271340501726E-3</v>
      </c>
      <c r="P95" s="304">
        <f t="shared" si="15"/>
        <v>6.4723939345713508E-3</v>
      </c>
      <c r="Q95" s="304">
        <f t="shared" si="15"/>
        <v>6.1634935055672503E-3</v>
      </c>
      <c r="R95" s="304">
        <f t="shared" si="15"/>
        <v>6.9676146248521314E-3</v>
      </c>
      <c r="S95" s="304">
        <f t="shared" si="15"/>
        <v>4.8269772887182018E-3</v>
      </c>
      <c r="T95" s="304">
        <f t="shared" si="15"/>
        <v>5.8789060211777745E-3</v>
      </c>
      <c r="U95" s="304">
        <f t="shared" si="15"/>
        <v>5.7920472045902274E-3</v>
      </c>
      <c r="V95" s="304">
        <f t="shared" si="15"/>
        <v>1.0487910779758419E-2</v>
      </c>
      <c r="W95" s="304">
        <f t="shared" si="15"/>
        <v>9.2596914836008334E-3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4.3851197131540114E-2</v>
      </c>
      <c r="C96" s="304">
        <f t="shared" si="16"/>
        <v>4.1592134841072596E-2</v>
      </c>
      <c r="D96" s="304">
        <f t="shared" si="16"/>
        <v>3.7748317495817835E-2</v>
      </c>
      <c r="E96" s="304">
        <f t="shared" si="16"/>
        <v>3.1430776059314137E-2</v>
      </c>
      <c r="F96" s="304">
        <f t="shared" si="16"/>
        <v>3.6351676041498665E-2</v>
      </c>
      <c r="G96" s="304">
        <f t="shared" si="16"/>
        <v>4.6432206543432691E-2</v>
      </c>
      <c r="H96" s="304">
        <f t="shared" si="16"/>
        <v>4.6349696884795545E-2</v>
      </c>
      <c r="I96" s="304">
        <f t="shared" si="16"/>
        <v>5.2901305430693484E-2</v>
      </c>
      <c r="J96" s="304">
        <f t="shared" si="16"/>
        <v>5.1130963847921533E-2</v>
      </c>
      <c r="K96" s="304">
        <f t="shared" si="16"/>
        <v>4.8057539246414656E-2</v>
      </c>
      <c r="L96" s="304">
        <f t="shared" si="16"/>
        <v>5.0832568394143976E-2</v>
      </c>
      <c r="M96" s="304">
        <f t="shared" si="16"/>
        <v>5.1346903336026185E-2</v>
      </c>
      <c r="N96" s="304">
        <f t="shared" si="16"/>
        <v>5.0401603810673254E-2</v>
      </c>
      <c r="O96" s="304">
        <f t="shared" si="16"/>
        <v>5.3524389768472756E-2</v>
      </c>
      <c r="P96" s="304">
        <f t="shared" si="16"/>
        <v>5.9622997341810861E-2</v>
      </c>
      <c r="Q96" s="304">
        <f t="shared" si="16"/>
        <v>6.0037690641909586E-2</v>
      </c>
      <c r="R96" s="304">
        <f t="shared" si="16"/>
        <v>5.7594189085411571E-2</v>
      </c>
      <c r="S96" s="304">
        <f t="shared" si="16"/>
        <v>6.4087715908067819E-2</v>
      </c>
      <c r="T96" s="304">
        <f t="shared" si="16"/>
        <v>6.0722435092188887E-2</v>
      </c>
      <c r="U96" s="304">
        <f t="shared" si="16"/>
        <v>6.0874513926947683E-2</v>
      </c>
      <c r="V96" s="304">
        <f t="shared" si="16"/>
        <v>4.6557872919097805E-2</v>
      </c>
      <c r="W96" s="304">
        <f t="shared" si="16"/>
        <v>4.8798190040747098E-2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1.4144233466953633E-3</v>
      </c>
      <c r="C97" s="304">
        <f t="shared" si="17"/>
        <v>1.3871657948788998E-3</v>
      </c>
      <c r="D97" s="304">
        <f t="shared" si="17"/>
        <v>1.3360830862921762E-3</v>
      </c>
      <c r="E97" s="304">
        <f t="shared" si="17"/>
        <v>1.2500298055610837E-3</v>
      </c>
      <c r="F97" s="304">
        <f t="shared" si="17"/>
        <v>1.3140654224703865E-3</v>
      </c>
      <c r="G97" s="304">
        <f t="shared" si="17"/>
        <v>1.454278297892243E-3</v>
      </c>
      <c r="H97" s="304">
        <f t="shared" si="17"/>
        <v>1.4461712131234651E-3</v>
      </c>
      <c r="I97" s="304">
        <f t="shared" si="17"/>
        <v>1.5269150610160381E-3</v>
      </c>
      <c r="J97" s="304">
        <f t="shared" si="17"/>
        <v>1.4919973983246705E-3</v>
      </c>
      <c r="K97" s="304">
        <f t="shared" si="17"/>
        <v>1.4493360155581399E-3</v>
      </c>
      <c r="L97" s="304">
        <f t="shared" si="17"/>
        <v>1.4850609316210397E-3</v>
      </c>
      <c r="M97" s="304">
        <f t="shared" si="17"/>
        <v>1.4968119461127578E-3</v>
      </c>
      <c r="N97" s="304">
        <f t="shared" si="17"/>
        <v>1.4830004511940992E-3</v>
      </c>
      <c r="O97" s="304">
        <f t="shared" si="17"/>
        <v>1.5186972563577042E-3</v>
      </c>
      <c r="P97" s="304">
        <f t="shared" si="17"/>
        <v>1.6300425821718365E-3</v>
      </c>
      <c r="Q97" s="304">
        <f t="shared" si="17"/>
        <v>1.6034176741568098E-3</v>
      </c>
      <c r="R97" s="304">
        <f t="shared" si="17"/>
        <v>1.5653859376512072E-3</v>
      </c>
      <c r="S97" s="304">
        <f t="shared" si="17"/>
        <v>1.6408129397493102E-3</v>
      </c>
      <c r="T97" s="304">
        <f t="shared" si="17"/>
        <v>1.602376954722206E-3</v>
      </c>
      <c r="U97" s="304">
        <f t="shared" si="17"/>
        <v>1.5987803552867581E-3</v>
      </c>
      <c r="V97" s="304">
        <f t="shared" si="17"/>
        <v>1.3214728270548512E-3</v>
      </c>
      <c r="W97" s="304">
        <f t="shared" si="17"/>
        <v>1.3378857450523033E-3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0.39120350199559961</v>
      </c>
      <c r="C98" s="303">
        <f t="shared" si="18"/>
        <v>0.39957965806971452</v>
      </c>
      <c r="D98" s="303">
        <f t="shared" si="18"/>
        <v>0.41429256505903672</v>
      </c>
      <c r="E98" s="303">
        <f t="shared" si="18"/>
        <v>0.43819443965564242</v>
      </c>
      <c r="F98" s="303">
        <f t="shared" si="18"/>
        <v>0.42033620344952816</v>
      </c>
      <c r="G98" s="303">
        <f t="shared" si="18"/>
        <v>0.37964103537562621</v>
      </c>
      <c r="H98" s="303">
        <f t="shared" si="18"/>
        <v>0.38186535999285082</v>
      </c>
      <c r="I98" s="303">
        <f t="shared" si="18"/>
        <v>0.35638032069107445</v>
      </c>
      <c r="J98" s="303">
        <f t="shared" si="18"/>
        <v>0.36672181450023317</v>
      </c>
      <c r="K98" s="303">
        <f t="shared" si="18"/>
        <v>0.37988263270283606</v>
      </c>
      <c r="L98" s="303">
        <f t="shared" si="18"/>
        <v>0.36868850375739376</v>
      </c>
      <c r="M98" s="303">
        <f t="shared" si="18"/>
        <v>0.36535736936983176</v>
      </c>
      <c r="N98" s="303">
        <f t="shared" si="18"/>
        <v>0.36962130795946485</v>
      </c>
      <c r="O98" s="303">
        <f t="shared" si="18"/>
        <v>0.35794642809110655</v>
      </c>
      <c r="P98" s="303">
        <f t="shared" si="18"/>
        <v>0.32399458012781784</v>
      </c>
      <c r="Q98" s="303">
        <f t="shared" si="18"/>
        <v>0.33021735897728338</v>
      </c>
      <c r="R98" s="303">
        <f t="shared" si="18"/>
        <v>0.34239223790372092</v>
      </c>
      <c r="S98" s="303">
        <f t="shared" si="18"/>
        <v>0.31602929409661557</v>
      </c>
      <c r="T98" s="303">
        <f t="shared" si="18"/>
        <v>0.32977980701055976</v>
      </c>
      <c r="U98" s="303">
        <f t="shared" si="18"/>
        <v>0.33043508990229248</v>
      </c>
      <c r="V98" s="303">
        <f t="shared" si="18"/>
        <v>0.41522640591927457</v>
      </c>
      <c r="W98" s="303">
        <f t="shared" si="18"/>
        <v>0.40957653669578115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8.4525491532041142E-2</v>
      </c>
      <c r="C99" s="303">
        <f t="shared" si="19"/>
        <v>8.5429111397750709E-2</v>
      </c>
      <c r="D99" s="303">
        <f t="shared" si="19"/>
        <v>8.6928529001727331E-2</v>
      </c>
      <c r="E99" s="303">
        <f t="shared" si="19"/>
        <v>8.9310218645908768E-2</v>
      </c>
      <c r="F99" s="303">
        <f t="shared" si="19"/>
        <v>8.7491452431642705E-2</v>
      </c>
      <c r="G99" s="303">
        <f t="shared" si="19"/>
        <v>8.3404537343755164E-2</v>
      </c>
      <c r="H99" s="303">
        <f t="shared" si="19"/>
        <v>8.3541602914237401E-2</v>
      </c>
      <c r="I99" s="303">
        <f t="shared" si="19"/>
        <v>8.0776771533187519E-2</v>
      </c>
      <c r="J99" s="303">
        <f t="shared" si="19"/>
        <v>8.1712201713108085E-2</v>
      </c>
      <c r="K99" s="303">
        <f t="shared" si="19"/>
        <v>8.3059436599678224E-2</v>
      </c>
      <c r="L99" s="303">
        <f t="shared" si="19"/>
        <v>8.1875191223813565E-2</v>
      </c>
      <c r="M99" s="303">
        <f t="shared" si="19"/>
        <v>8.1595705073454747E-2</v>
      </c>
      <c r="N99" s="303">
        <f t="shared" si="19"/>
        <v>8.2025334226418861E-2</v>
      </c>
      <c r="O99" s="303">
        <f t="shared" si="19"/>
        <v>8.0713458187457343E-2</v>
      </c>
      <c r="P99" s="303">
        <f t="shared" si="19"/>
        <v>7.7469095778449945E-2</v>
      </c>
      <c r="Q99" s="303">
        <f t="shared" si="19"/>
        <v>7.7717734408747408E-2</v>
      </c>
      <c r="R99" s="303">
        <f t="shared" si="19"/>
        <v>7.8951821895152763E-2</v>
      </c>
      <c r="S99" s="303">
        <f t="shared" si="19"/>
        <v>7.5933785330331571E-2</v>
      </c>
      <c r="T99" s="303">
        <f t="shared" si="19"/>
        <v>7.7526516740670112E-2</v>
      </c>
      <c r="U99" s="303">
        <f t="shared" si="19"/>
        <v>7.7513309369884917E-2</v>
      </c>
      <c r="V99" s="303">
        <f t="shared" si="19"/>
        <v>8.476839155795951E-2</v>
      </c>
      <c r="W99" s="303">
        <f t="shared" si="19"/>
        <v>8.3936357350762492E-2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3.3409954490836516E-2</v>
      </c>
      <c r="C100" s="304">
        <f t="shared" si="20"/>
        <v>3.4148432105151887E-2</v>
      </c>
      <c r="D100" s="304">
        <f t="shared" si="20"/>
        <v>3.5409521520521375E-2</v>
      </c>
      <c r="E100" s="304">
        <f t="shared" si="20"/>
        <v>3.7453563442593242E-2</v>
      </c>
      <c r="F100" s="304">
        <f t="shared" si="20"/>
        <v>3.5891251486204929E-2</v>
      </c>
      <c r="G100" s="304">
        <f t="shared" si="20"/>
        <v>3.2480971847109276E-2</v>
      </c>
      <c r="H100" s="304">
        <f t="shared" si="20"/>
        <v>3.2588213060543096E-2</v>
      </c>
      <c r="I100" s="304">
        <f t="shared" si="20"/>
        <v>3.0361193361945822E-2</v>
      </c>
      <c r="J100" s="304">
        <f t="shared" si="20"/>
        <v>3.1113155500783019E-2</v>
      </c>
      <c r="K100" s="304">
        <f t="shared" si="20"/>
        <v>3.2198228524474043E-2</v>
      </c>
      <c r="L100" s="304">
        <f t="shared" si="20"/>
        <v>3.1246034692814322E-2</v>
      </c>
      <c r="M100" s="304">
        <f t="shared" si="20"/>
        <v>3.1017513490151322E-2</v>
      </c>
      <c r="N100" s="304">
        <f t="shared" si="20"/>
        <v>3.1362039924686176E-2</v>
      </c>
      <c r="O100" s="304">
        <f t="shared" si="20"/>
        <v>3.0317413686968418E-2</v>
      </c>
      <c r="P100" s="304">
        <f t="shared" si="20"/>
        <v>2.7728552342527166E-2</v>
      </c>
      <c r="Q100" s="304">
        <f t="shared" si="20"/>
        <v>2.7957457873479384E-2</v>
      </c>
      <c r="R100" s="304">
        <f t="shared" si="20"/>
        <v>2.892586935518315E-2</v>
      </c>
      <c r="S100" s="304">
        <f t="shared" si="20"/>
        <v>2.659495841562556E-2</v>
      </c>
      <c r="T100" s="304">
        <f t="shared" si="20"/>
        <v>2.7814670066065344E-2</v>
      </c>
      <c r="U100" s="304">
        <f t="shared" si="20"/>
        <v>2.7812189940700775E-2</v>
      </c>
      <c r="V100" s="304">
        <f t="shared" si="20"/>
        <v>3.3417850313666425E-2</v>
      </c>
      <c r="W100" s="304">
        <f t="shared" si="20"/>
        <v>3.2729068193044802E-2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2.8272599992074505E-2</v>
      </c>
      <c r="C101" s="304">
        <f t="shared" si="21"/>
        <v>2.8877951705304591E-2</v>
      </c>
      <c r="D101" s="304">
        <f t="shared" si="21"/>
        <v>2.9941265637587297E-2</v>
      </c>
      <c r="E101" s="304">
        <f t="shared" si="21"/>
        <v>3.1668673843504011E-2</v>
      </c>
      <c r="F101" s="304">
        <f t="shared" si="21"/>
        <v>3.0378044372541029E-2</v>
      </c>
      <c r="G101" s="304">
        <f t="shared" si="21"/>
        <v>2.7436970985686173E-2</v>
      </c>
      <c r="H101" s="304">
        <f t="shared" si="21"/>
        <v>2.7597724761750344E-2</v>
      </c>
      <c r="I101" s="304">
        <f t="shared" si="21"/>
        <v>2.5755899935832684E-2</v>
      </c>
      <c r="J101" s="304">
        <f t="shared" si="21"/>
        <v>2.6503288229381635E-2</v>
      </c>
      <c r="K101" s="304">
        <f t="shared" si="21"/>
        <v>2.7454431423940214E-2</v>
      </c>
      <c r="L101" s="304">
        <f t="shared" si="21"/>
        <v>2.664542248531945E-2</v>
      </c>
      <c r="M101" s="304">
        <f t="shared" si="21"/>
        <v>2.640467865358237E-2</v>
      </c>
      <c r="N101" s="304">
        <f t="shared" si="21"/>
        <v>2.6712837014947994E-2</v>
      </c>
      <c r="O101" s="304">
        <f t="shared" si="21"/>
        <v>2.5869083810311999E-2</v>
      </c>
      <c r="P101" s="304">
        <f t="shared" si="21"/>
        <v>2.3415355733847624E-2</v>
      </c>
      <c r="Q101" s="304">
        <f t="shared" si="21"/>
        <v>2.3865081097635535E-2</v>
      </c>
      <c r="R101" s="304">
        <f t="shared" si="21"/>
        <v>2.4744969646902627E-2</v>
      </c>
      <c r="S101" s="304">
        <f t="shared" si="21"/>
        <v>2.2839697937754647E-2</v>
      </c>
      <c r="T101" s="304">
        <f t="shared" si="21"/>
        <v>2.3833458855841153E-2</v>
      </c>
      <c r="U101" s="304">
        <f t="shared" si="21"/>
        <v>2.3880816691303E-2</v>
      </c>
      <c r="V101" s="304">
        <f t="shared" si="21"/>
        <v>3.0008755087357248E-2</v>
      </c>
      <c r="W101" s="304">
        <f t="shared" si="21"/>
        <v>2.9600434375122994E-2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6.7185108968029717E-3</v>
      </c>
      <c r="C102" s="304">
        <f t="shared" si="22"/>
        <v>6.5890375256747744E-3</v>
      </c>
      <c r="D102" s="304">
        <f t="shared" si="22"/>
        <v>6.3463946598878379E-3</v>
      </c>
      <c r="E102" s="304">
        <f t="shared" si="22"/>
        <v>5.9376415764151487E-3</v>
      </c>
      <c r="F102" s="304">
        <f t="shared" si="22"/>
        <v>6.2418107567343362E-3</v>
      </c>
      <c r="G102" s="304">
        <f t="shared" si="22"/>
        <v>6.907821914988151E-3</v>
      </c>
      <c r="H102" s="304">
        <f t="shared" si="22"/>
        <v>6.8693132623364609E-3</v>
      </c>
      <c r="I102" s="304">
        <f t="shared" si="22"/>
        <v>7.2528465398261823E-3</v>
      </c>
      <c r="J102" s="304">
        <f t="shared" si="22"/>
        <v>7.0869876420421854E-3</v>
      </c>
      <c r="K102" s="304">
        <f t="shared" si="22"/>
        <v>6.8843460739011642E-3</v>
      </c>
      <c r="L102" s="304">
        <f t="shared" si="22"/>
        <v>7.0540394251999376E-3</v>
      </c>
      <c r="M102" s="304">
        <f t="shared" si="22"/>
        <v>7.1098567440356017E-3</v>
      </c>
      <c r="N102" s="304">
        <f t="shared" si="22"/>
        <v>7.0442521431719682E-3</v>
      </c>
      <c r="O102" s="304">
        <f t="shared" si="22"/>
        <v>7.2138119676990976E-3</v>
      </c>
      <c r="P102" s="304">
        <f t="shared" si="22"/>
        <v>7.7427022653162219E-3</v>
      </c>
      <c r="Q102" s="304">
        <f t="shared" si="22"/>
        <v>7.6162339522448464E-3</v>
      </c>
      <c r="R102" s="304">
        <f t="shared" si="22"/>
        <v>7.435583203843233E-3</v>
      </c>
      <c r="S102" s="304">
        <f t="shared" si="22"/>
        <v>7.7938614638092228E-3</v>
      </c>
      <c r="T102" s="304">
        <f t="shared" si="22"/>
        <v>7.6112905349304764E-3</v>
      </c>
      <c r="U102" s="304">
        <f t="shared" si="22"/>
        <v>7.5942066876121019E-3</v>
      </c>
      <c r="V102" s="304">
        <f t="shared" si="22"/>
        <v>6.2769959285105441E-3</v>
      </c>
      <c r="W102" s="304">
        <f t="shared" si="22"/>
        <v>6.3549572889984402E-3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1.3437021793605945E-2</v>
      </c>
      <c r="C103" s="304">
        <f t="shared" si="23"/>
        <v>1.3178075051349549E-2</v>
      </c>
      <c r="D103" s="304">
        <f t="shared" si="23"/>
        <v>1.2692789319775678E-2</v>
      </c>
      <c r="E103" s="304">
        <f t="shared" si="23"/>
        <v>1.1875283152830299E-2</v>
      </c>
      <c r="F103" s="304">
        <f t="shared" si="23"/>
        <v>1.2483621513468672E-2</v>
      </c>
      <c r="G103" s="304">
        <f t="shared" si="23"/>
        <v>1.3815643829976304E-2</v>
      </c>
      <c r="H103" s="304">
        <f t="shared" si="23"/>
        <v>1.3738626524672922E-2</v>
      </c>
      <c r="I103" s="304">
        <f t="shared" si="23"/>
        <v>1.4505693079652366E-2</v>
      </c>
      <c r="J103" s="304">
        <f t="shared" si="23"/>
        <v>1.4173975284084369E-2</v>
      </c>
      <c r="K103" s="304">
        <f t="shared" si="23"/>
        <v>1.376869214780233E-2</v>
      </c>
      <c r="L103" s="304">
        <f t="shared" si="23"/>
        <v>1.4108078850399875E-2</v>
      </c>
      <c r="M103" s="304">
        <f t="shared" si="23"/>
        <v>1.4219713488071203E-2</v>
      </c>
      <c r="N103" s="304">
        <f t="shared" si="23"/>
        <v>1.4088504286343936E-2</v>
      </c>
      <c r="O103" s="304">
        <f t="shared" si="23"/>
        <v>1.4427623935398195E-2</v>
      </c>
      <c r="P103" s="304">
        <f t="shared" si="23"/>
        <v>1.5485404530632444E-2</v>
      </c>
      <c r="Q103" s="304">
        <f t="shared" si="23"/>
        <v>1.5232467904489693E-2</v>
      </c>
      <c r="R103" s="304">
        <f t="shared" si="23"/>
        <v>1.4871166407686466E-2</v>
      </c>
      <c r="S103" s="304">
        <f t="shared" si="23"/>
        <v>1.5587722927618446E-2</v>
      </c>
      <c r="T103" s="304">
        <f t="shared" si="23"/>
        <v>1.5222581069860953E-2</v>
      </c>
      <c r="U103" s="304">
        <f t="shared" si="23"/>
        <v>1.51884133752242E-2</v>
      </c>
      <c r="V103" s="304">
        <f t="shared" si="23"/>
        <v>1.2553991857021088E-2</v>
      </c>
      <c r="W103" s="304">
        <f t="shared" si="23"/>
        <v>1.2709914577996882E-2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2.6874043587211899E-3</v>
      </c>
      <c r="C104" s="304">
        <f t="shared" si="24"/>
        <v>2.6356150102699099E-3</v>
      </c>
      <c r="D104" s="304">
        <f t="shared" si="24"/>
        <v>2.5385578639551343E-3</v>
      </c>
      <c r="E104" s="304">
        <f t="shared" si="24"/>
        <v>2.375056630566059E-3</v>
      </c>
      <c r="F104" s="304">
        <f t="shared" si="24"/>
        <v>2.4967243026937334E-3</v>
      </c>
      <c r="G104" s="304">
        <f t="shared" si="24"/>
        <v>2.7631287659952604E-3</v>
      </c>
      <c r="H104" s="304">
        <f t="shared" si="24"/>
        <v>2.7477253049345853E-3</v>
      </c>
      <c r="I104" s="304">
        <f t="shared" si="24"/>
        <v>2.9011386159304739E-3</v>
      </c>
      <c r="J104" s="304">
        <f t="shared" si="24"/>
        <v>2.834795056816873E-3</v>
      </c>
      <c r="K104" s="304">
        <f t="shared" si="24"/>
        <v>2.7537384295604657E-3</v>
      </c>
      <c r="L104" s="304">
        <f t="shared" si="24"/>
        <v>2.8216157700799755E-3</v>
      </c>
      <c r="M104" s="304">
        <f t="shared" si="24"/>
        <v>2.843942697614241E-3</v>
      </c>
      <c r="N104" s="304">
        <f t="shared" si="24"/>
        <v>2.8177008572687896E-3</v>
      </c>
      <c r="O104" s="304">
        <f t="shared" si="24"/>
        <v>2.8855247870796384E-3</v>
      </c>
      <c r="P104" s="304">
        <f t="shared" si="24"/>
        <v>3.097080906126488E-3</v>
      </c>
      <c r="Q104" s="304">
        <f t="shared" si="24"/>
        <v>3.0464935808979391E-3</v>
      </c>
      <c r="R104" s="304">
        <f t="shared" si="24"/>
        <v>2.9742332815372919E-3</v>
      </c>
      <c r="S104" s="304">
        <f t="shared" si="24"/>
        <v>3.1175445855236902E-3</v>
      </c>
      <c r="T104" s="304">
        <f t="shared" si="24"/>
        <v>3.0445162139721895E-3</v>
      </c>
      <c r="U104" s="304">
        <f t="shared" si="24"/>
        <v>3.0376826750448407E-3</v>
      </c>
      <c r="V104" s="304">
        <f t="shared" si="24"/>
        <v>2.5107983714042158E-3</v>
      </c>
      <c r="W104" s="304">
        <f t="shared" si="24"/>
        <v>2.5419829155993766E-3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0.10605221924662463</v>
      </c>
      <c r="C105" s="303">
        <f t="shared" si="25"/>
        <v>0.10475791846408286</v>
      </c>
      <c r="D105" s="303">
        <f t="shared" si="25"/>
        <v>0.10227140978243518</v>
      </c>
      <c r="E105" s="303">
        <f t="shared" si="25"/>
        <v>9.8010104318405455E-2</v>
      </c>
      <c r="F105" s="303">
        <f t="shared" si="25"/>
        <v>0.10109607371248062</v>
      </c>
      <c r="G105" s="303">
        <f t="shared" si="25"/>
        <v>0.10805029341625338</v>
      </c>
      <c r="H105" s="303">
        <f t="shared" si="25"/>
        <v>0.10764959343213609</v>
      </c>
      <c r="I105" s="303">
        <f t="shared" si="25"/>
        <v>0.11141258206409885</v>
      </c>
      <c r="J105" s="303">
        <f t="shared" si="25"/>
        <v>0.10968262842652882</v>
      </c>
      <c r="K105" s="303">
        <f t="shared" si="25"/>
        <v>0.10766098508307681</v>
      </c>
      <c r="L105" s="303">
        <f t="shared" si="25"/>
        <v>0.10935268319854638</v>
      </c>
      <c r="M105" s="303">
        <f t="shared" si="25"/>
        <v>0.10996889269726992</v>
      </c>
      <c r="N105" s="303">
        <f t="shared" si="25"/>
        <v>0.10932610005776777</v>
      </c>
      <c r="O105" s="303">
        <f t="shared" si="25"/>
        <v>0.11094766648045937</v>
      </c>
      <c r="P105" s="303">
        <f t="shared" si="25"/>
        <v>0.11636084250772442</v>
      </c>
      <c r="Q105" s="303">
        <f t="shared" si="25"/>
        <v>0.11488772045402086</v>
      </c>
      <c r="R105" s="303">
        <f t="shared" si="25"/>
        <v>0.11310052941399847</v>
      </c>
      <c r="S105" s="303">
        <f t="shared" si="25"/>
        <v>0.11641359961890192</v>
      </c>
      <c r="T105" s="303">
        <f t="shared" si="25"/>
        <v>0.11477306607239962</v>
      </c>
      <c r="U105" s="303">
        <f t="shared" si="25"/>
        <v>0.1145596261292747</v>
      </c>
      <c r="V105" s="303">
        <f t="shared" si="25"/>
        <v>0.10073481189004301</v>
      </c>
      <c r="W105" s="303">
        <f t="shared" si="25"/>
        <v>0.10140954427972332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1.3145538917139512E-2</v>
      </c>
      <c r="C106" s="304">
        <f t="shared" si="26"/>
        <v>1.3424998273545057E-2</v>
      </c>
      <c r="D106" s="304">
        <f t="shared" si="26"/>
        <v>1.3901239086547886E-2</v>
      </c>
      <c r="E106" s="304">
        <f t="shared" si="26"/>
        <v>1.4642968394189838E-2</v>
      </c>
      <c r="F106" s="304">
        <f t="shared" si="26"/>
        <v>1.4006962649699344E-2</v>
      </c>
      <c r="G106" s="304">
        <f t="shared" si="26"/>
        <v>1.2833198310414849E-2</v>
      </c>
      <c r="H106" s="304">
        <f t="shared" si="26"/>
        <v>1.2904208525506083E-2</v>
      </c>
      <c r="I106" s="304">
        <f t="shared" si="26"/>
        <v>1.2014474628266608E-2</v>
      </c>
      <c r="J106" s="304">
        <f t="shared" si="26"/>
        <v>1.2305840382104728E-2</v>
      </c>
      <c r="K106" s="304">
        <f t="shared" si="26"/>
        <v>1.2746627152547957E-2</v>
      </c>
      <c r="L106" s="304">
        <f t="shared" si="26"/>
        <v>1.2378627960766298E-2</v>
      </c>
      <c r="M106" s="304">
        <f t="shared" si="26"/>
        <v>1.2312562510744666E-2</v>
      </c>
      <c r="N106" s="304">
        <f t="shared" si="26"/>
        <v>1.2466931186265561E-2</v>
      </c>
      <c r="O106" s="304">
        <f t="shared" si="26"/>
        <v>1.2037085554875595E-2</v>
      </c>
      <c r="P106" s="304">
        <f t="shared" si="26"/>
        <v>1.101795709415508E-2</v>
      </c>
      <c r="Q106" s="304">
        <f t="shared" si="26"/>
        <v>1.1108736533834507E-2</v>
      </c>
      <c r="R106" s="304">
        <f t="shared" si="26"/>
        <v>1.151072983887564E-2</v>
      </c>
      <c r="S106" s="304">
        <f t="shared" si="26"/>
        <v>1.0512247819632042E-2</v>
      </c>
      <c r="T106" s="304">
        <f t="shared" si="26"/>
        <v>1.106448004376466E-2</v>
      </c>
      <c r="U106" s="304">
        <f t="shared" si="26"/>
        <v>1.1064820948177357E-2</v>
      </c>
      <c r="V106" s="304">
        <f t="shared" si="26"/>
        <v>1.3256595751991387E-2</v>
      </c>
      <c r="W106" s="304">
        <f t="shared" si="26"/>
        <v>1.2991953856033829E-2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5.3255867021082207E-3</v>
      </c>
      <c r="C107" s="304">
        <f t="shared" si="27"/>
        <v>5.4396141716363186E-3</v>
      </c>
      <c r="D107" s="304">
        <f t="shared" si="27"/>
        <v>5.6399059926757209E-3</v>
      </c>
      <c r="E107" s="304">
        <f t="shared" si="27"/>
        <v>5.9652903638733332E-3</v>
      </c>
      <c r="F107" s="304">
        <f t="shared" si="27"/>
        <v>5.7221801034149315E-3</v>
      </c>
      <c r="G107" s="304">
        <f t="shared" si="27"/>
        <v>5.1681829003508593E-3</v>
      </c>
      <c r="H107" s="304">
        <f t="shared" si="27"/>
        <v>5.1984633900249962E-3</v>
      </c>
      <c r="I107" s="304">
        <f t="shared" si="27"/>
        <v>4.8515268577191753E-3</v>
      </c>
      <c r="J107" s="304">
        <f t="shared" si="27"/>
        <v>4.9923091401605267E-3</v>
      </c>
      <c r="K107" s="304">
        <f t="shared" si="27"/>
        <v>5.171471847168793E-3</v>
      </c>
      <c r="L107" s="304">
        <f t="shared" si="27"/>
        <v>5.019082351805323E-3</v>
      </c>
      <c r="M107" s="304">
        <f t="shared" si="27"/>
        <v>4.9737344832232683E-3</v>
      </c>
      <c r="N107" s="304">
        <f t="shared" si="27"/>
        <v>5.031780933563614E-3</v>
      </c>
      <c r="O107" s="304">
        <f t="shared" si="27"/>
        <v>4.8728468119147248E-3</v>
      </c>
      <c r="P107" s="304">
        <f t="shared" si="27"/>
        <v>4.4106487254893011E-3</v>
      </c>
      <c r="Q107" s="304">
        <f t="shared" si="27"/>
        <v>4.495361536396722E-3</v>
      </c>
      <c r="R107" s="304">
        <f t="shared" si="27"/>
        <v>4.6611023157600512E-3</v>
      </c>
      <c r="S107" s="304">
        <f t="shared" si="27"/>
        <v>4.3022145699925657E-3</v>
      </c>
      <c r="T107" s="304">
        <f t="shared" si="27"/>
        <v>4.4894049922360041E-3</v>
      </c>
      <c r="U107" s="304">
        <f t="shared" si="27"/>
        <v>4.4983255817412846E-3</v>
      </c>
      <c r="V107" s="304">
        <f t="shared" si="27"/>
        <v>5.6526186868152148E-3</v>
      </c>
      <c r="W107" s="304">
        <f t="shared" si="27"/>
        <v>5.575705090050868E-3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8.7581093627376885E-2</v>
      </c>
      <c r="C108" s="304">
        <f t="shared" si="28"/>
        <v>8.589330601890148E-2</v>
      </c>
      <c r="D108" s="304">
        <f t="shared" si="28"/>
        <v>8.2730264703211584E-2</v>
      </c>
      <c r="E108" s="304">
        <f t="shared" si="28"/>
        <v>7.7401845560342297E-2</v>
      </c>
      <c r="F108" s="304">
        <f t="shared" si="28"/>
        <v>8.1366930959366354E-2</v>
      </c>
      <c r="G108" s="304">
        <f t="shared" si="28"/>
        <v>9.0048912205487677E-2</v>
      </c>
      <c r="H108" s="304">
        <f t="shared" si="28"/>
        <v>8.9546921516604996E-2</v>
      </c>
      <c r="I108" s="304">
        <f t="shared" si="28"/>
        <v>9.4546580578113076E-2</v>
      </c>
      <c r="J108" s="304">
        <f t="shared" si="28"/>
        <v>9.2384478904263573E-2</v>
      </c>
      <c r="K108" s="304">
        <f t="shared" si="28"/>
        <v>8.9742886083360049E-2</v>
      </c>
      <c r="L108" s="304">
        <f t="shared" si="28"/>
        <v>9.1954972885974762E-2</v>
      </c>
      <c r="M108" s="304">
        <f t="shared" si="28"/>
        <v>9.2682595703301993E-2</v>
      </c>
      <c r="N108" s="304">
        <f t="shared" si="28"/>
        <v>9.1827387937938598E-2</v>
      </c>
      <c r="O108" s="304">
        <f t="shared" si="28"/>
        <v>9.4037734113669058E-2</v>
      </c>
      <c r="P108" s="304">
        <f t="shared" si="28"/>
        <v>0.10093223668808005</v>
      </c>
      <c r="Q108" s="304">
        <f t="shared" si="28"/>
        <v>9.9283622383789641E-2</v>
      </c>
      <c r="R108" s="304">
        <f t="shared" si="28"/>
        <v>9.6928697259362775E-2</v>
      </c>
      <c r="S108" s="304">
        <f t="shared" si="28"/>
        <v>0.10159913722927731</v>
      </c>
      <c r="T108" s="304">
        <f t="shared" si="28"/>
        <v>9.9219181036398957E-2</v>
      </c>
      <c r="U108" s="304">
        <f t="shared" si="28"/>
        <v>9.8996479599356049E-2</v>
      </c>
      <c r="V108" s="304">
        <f t="shared" si="28"/>
        <v>8.1825597451236395E-2</v>
      </c>
      <c r="W108" s="304">
        <f t="shared" si="28"/>
        <v>8.2841885333638621E-2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0.12004210943403545</v>
      </c>
      <c r="C109" s="237">
        <f t="shared" si="29"/>
        <v>0.11772876101137225</v>
      </c>
      <c r="D109" s="237">
        <f t="shared" si="29"/>
        <v>0.11339337153361706</v>
      </c>
      <c r="E109" s="237">
        <f t="shared" si="29"/>
        <v>0.10609002959796915</v>
      </c>
      <c r="F109" s="237">
        <f t="shared" si="29"/>
        <v>0.11152473240506174</v>
      </c>
      <c r="G109" s="237">
        <f t="shared" si="29"/>
        <v>0.12342459914211465</v>
      </c>
      <c r="H109" s="237">
        <f t="shared" si="29"/>
        <v>0.12273655085778856</v>
      </c>
      <c r="I109" s="237">
        <f t="shared" si="29"/>
        <v>0.12958928122843114</v>
      </c>
      <c r="J109" s="237">
        <f t="shared" si="29"/>
        <v>0.12662581919581481</v>
      </c>
      <c r="K109" s="237">
        <f t="shared" si="29"/>
        <v>0.12300514764041935</v>
      </c>
      <c r="L109" s="237">
        <f t="shared" si="29"/>
        <v>0.12603712126667763</v>
      </c>
      <c r="M109" s="237">
        <f t="shared" si="29"/>
        <v>0.12703442986658978</v>
      </c>
      <c r="N109" s="237">
        <f t="shared" si="29"/>
        <v>0.12586224829284318</v>
      </c>
      <c r="O109" s="237">
        <f t="shared" si="29"/>
        <v>0.12889183614707839</v>
      </c>
      <c r="P109" s="237">
        <f t="shared" si="29"/>
        <v>0.13834171394892372</v>
      </c>
      <c r="Q109" s="237">
        <f t="shared" si="29"/>
        <v>0.13608205800568846</v>
      </c>
      <c r="R109" s="237">
        <f t="shared" si="29"/>
        <v>0.13285430452845789</v>
      </c>
      <c r="S109" s="237">
        <f t="shared" si="29"/>
        <v>0.13925579419652398</v>
      </c>
      <c r="T109" s="237">
        <f t="shared" si="29"/>
        <v>0.13599373214727359</v>
      </c>
      <c r="U109" s="237">
        <f t="shared" si="29"/>
        <v>0.13568848875318715</v>
      </c>
      <c r="V109" s="237">
        <f t="shared" si="29"/>
        <v>0.11215339883214522</v>
      </c>
      <c r="W109" s="237">
        <f t="shared" si="29"/>
        <v>0.113546363182589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134.73373251597141</v>
      </c>
      <c r="E113" s="322">
        <f t="shared" si="30"/>
        <v>135.57751785122883</v>
      </c>
      <c r="F113" s="322">
        <f t="shared" si="30"/>
        <v>133.02735034434653</v>
      </c>
      <c r="G113" s="322">
        <f t="shared" si="30"/>
        <v>128.34525323083116</v>
      </c>
      <c r="H113" s="322">
        <f t="shared" si="30"/>
        <v>123.50731403339452</v>
      </c>
      <c r="I113" s="322">
        <f t="shared" si="30"/>
        <v>122.96907071933956</v>
      </c>
      <c r="J113" s="322">
        <f t="shared" si="30"/>
        <v>122.42142842531695</v>
      </c>
      <c r="K113" s="322">
        <f t="shared" si="30"/>
        <v>117.70082574774827</v>
      </c>
      <c r="L113" s="322">
        <f t="shared" si="30"/>
        <v>120.69507732794619</v>
      </c>
      <c r="M113" s="322">
        <f t="shared" si="30"/>
        <v>120.22046502565038</v>
      </c>
      <c r="N113" s="322">
        <f t="shared" si="30"/>
        <v>121.12449855869647</v>
      </c>
      <c r="O113" s="322">
        <f t="shared" si="30"/>
        <v>119.0410708379119</v>
      </c>
      <c r="P113" s="322">
        <f t="shared" si="30"/>
        <v>117.45295381773019</v>
      </c>
      <c r="Q113" s="322">
        <f t="shared" si="30"/>
        <v>115.43606639028958</v>
      </c>
      <c r="R113" s="322">
        <f t="shared" si="30"/>
        <v>116.98693683766245</v>
      </c>
      <c r="S113" s="322">
        <f t="shared" si="30"/>
        <v>117.23636786090435</v>
      </c>
      <c r="T113" s="322">
        <f t="shared" si="30"/>
        <v>118.42965025500143</v>
      </c>
      <c r="U113" s="322">
        <f t="shared" si="30"/>
        <v>115.68138546140528</v>
      </c>
      <c r="V113" s="322">
        <f t="shared" si="30"/>
        <v>117.22826197195214</v>
      </c>
      <c r="W113" s="322">
        <f t="shared" si="30"/>
        <v>125.73916970369696</v>
      </c>
      <c r="DA113" s="95"/>
    </row>
    <row r="114" spans="1:105" ht="12" customHeight="1" x14ac:dyDescent="0.25">
      <c r="A114" s="55" t="s">
        <v>92</v>
      </c>
      <c r="B114" s="332">
        <f>IF(B$6=0,0,B$6/FBT!B$5*1000)</f>
        <v>2.7946251771130974</v>
      </c>
      <c r="C114" s="332">
        <f>IF(C$6=0,0,C$6/FBT!C$5*1000)</f>
        <v>2.7538335738944064</v>
      </c>
      <c r="D114" s="332">
        <f>IF(D$6=0,0,D$6/FBT!D$5*1000)</f>
        <v>2.7002319175140546</v>
      </c>
      <c r="E114" s="332">
        <f>IF(E$6=0,0,E$6/FBT!E$5*1000)</f>
        <v>2.5421390741703891</v>
      </c>
      <c r="F114" s="332">
        <f>IF(F$6=0,0,F$6/FBT!F$5*1000)</f>
        <v>2.6220996199553976</v>
      </c>
      <c r="G114" s="332">
        <f>IF(G$6=0,0,G$6/FBT!G$5*1000)</f>
        <v>2.7997457461662298</v>
      </c>
      <c r="H114" s="332">
        <f>IF(H$6=0,0,H$6/FBT!H$5*1000)</f>
        <v>2.6791908324794247</v>
      </c>
      <c r="I114" s="332">
        <f>IF(I$6=0,0,I$6/FBT!I$5*1000)</f>
        <v>2.8164498918075873</v>
      </c>
      <c r="J114" s="332">
        <f>IF(J$6=0,0,J$6/FBT!J$5*1000)</f>
        <v>2.7397867906464408</v>
      </c>
      <c r="K114" s="332">
        <f>IF(K$6=0,0,K$6/FBT!K$5*1000)</f>
        <v>2.5588206872571666</v>
      </c>
      <c r="L114" s="332">
        <f>IF(L$6=0,0,L$6/FBT!L$5*1000)</f>
        <v>2.688593159680698</v>
      </c>
      <c r="M114" s="332">
        <f>IF(M$6=0,0,M$6/FBT!M$5*1000)</f>
        <v>2.699211423264368</v>
      </c>
      <c r="N114" s="332">
        <f>IF(N$6=0,0,N$6/FBT!N$5*1000)</f>
        <v>2.694415290198088</v>
      </c>
      <c r="O114" s="332">
        <f>IF(O$6=0,0,O$6/FBT!O$5*1000)</f>
        <v>2.7118102151312997</v>
      </c>
      <c r="P114" s="332">
        <f>IF(P$6=0,0,P$6/FBT!P$5*1000)</f>
        <v>2.8717997418714338</v>
      </c>
      <c r="Q114" s="332">
        <f>IF(Q$6=0,0,Q$6/FBT!Q$5*1000)</f>
        <v>2.7763834362799371</v>
      </c>
      <c r="R114" s="332">
        <f>IF(R$6=0,0,R$6/FBT!R$5*1000)</f>
        <v>2.7469455872185016</v>
      </c>
      <c r="S114" s="332">
        <f>IF(S$6=0,0,S$6/FBT!S$5*1000)</f>
        <v>2.8854442409307302</v>
      </c>
      <c r="T114" s="332">
        <f>IF(T$6=0,0,T$6/FBT!T$5*1000)</f>
        <v>2.8465341348663769</v>
      </c>
      <c r="U114" s="332">
        <f>IF(U$6=0,0,U$6/FBT!U$5*1000)</f>
        <v>2.7742368982207508</v>
      </c>
      <c r="V114" s="332">
        <f>IF(V$6=0,0,V$6/FBT!V$5*1000)</f>
        <v>2.3237094413820349</v>
      </c>
      <c r="W114" s="332">
        <f>IF(W$6=0,0,W$6/FBT!W$5*1000)</f>
        <v>2.5233696411193298</v>
      </c>
      <c r="DA114" s="67"/>
    </row>
    <row r="115" spans="1:105" ht="12" customHeight="1" x14ac:dyDescent="0.25">
      <c r="A115" s="202" t="s">
        <v>93</v>
      </c>
      <c r="B115" s="333">
        <f>IF(B$7=0,0,B$7/FBT!B$5*1000)</f>
        <v>3.2603960399652814</v>
      </c>
      <c r="C115" s="333">
        <f>IF(C$7=0,0,C$7/FBT!C$5*1000)</f>
        <v>3.2128058362101415</v>
      </c>
      <c r="D115" s="333">
        <f>IF(D$7=0,0,D$7/FBT!D$5*1000)</f>
        <v>3.1502705704330647</v>
      </c>
      <c r="E115" s="333">
        <f>IF(E$7=0,0,E$7/FBT!E$5*1000)</f>
        <v>2.9658289198654546</v>
      </c>
      <c r="F115" s="333">
        <f>IF(F$7=0,0,F$7/FBT!F$5*1000)</f>
        <v>3.059116223281297</v>
      </c>
      <c r="G115" s="333">
        <f>IF(G$7=0,0,G$7/FBT!G$5*1000)</f>
        <v>3.2663700371939361</v>
      </c>
      <c r="H115" s="333">
        <f>IF(H$7=0,0,H$7/FBT!H$5*1000)</f>
        <v>3.125722637892661</v>
      </c>
      <c r="I115" s="333">
        <f>IF(I$7=0,0,I$7/FBT!I$5*1000)</f>
        <v>3.2858582071088529</v>
      </c>
      <c r="J115" s="333">
        <f>IF(J$7=0,0,J$7/FBT!J$5*1000)</f>
        <v>3.1964179224208458</v>
      </c>
      <c r="K115" s="333">
        <f>IF(K$7=0,0,K$7/FBT!K$5*1000)</f>
        <v>2.9852908018000286</v>
      </c>
      <c r="L115" s="333">
        <f>IF(L$7=0,0,L$7/FBT!L$5*1000)</f>
        <v>3.1366920196274823</v>
      </c>
      <c r="M115" s="333">
        <f>IF(M$7=0,0,M$7/FBT!M$5*1000)</f>
        <v>3.1490799938084302</v>
      </c>
      <c r="N115" s="333">
        <f>IF(N$7=0,0,N$7/FBT!N$5*1000)</f>
        <v>3.1434845052311013</v>
      </c>
      <c r="O115" s="333">
        <f>IF(O$7=0,0,O$7/FBT!O$5*1000)</f>
        <v>3.1637785843198505</v>
      </c>
      <c r="P115" s="333">
        <f>IF(P$7=0,0,P$7/FBT!P$5*1000)</f>
        <v>3.3504330321833415</v>
      </c>
      <c r="Q115" s="333">
        <f>IF(Q$7=0,0,Q$7/FBT!Q$5*1000)</f>
        <v>3.2391140089932606</v>
      </c>
      <c r="R115" s="333">
        <f>IF(R$7=0,0,R$7/FBT!R$5*1000)</f>
        <v>3.2047698517549188</v>
      </c>
      <c r="S115" s="333">
        <f>IF(S$7=0,0,S$7/FBT!S$5*1000)</f>
        <v>3.3663516144191847</v>
      </c>
      <c r="T115" s="333">
        <f>IF(T$7=0,0,T$7/FBT!T$5*1000)</f>
        <v>3.3209564906774389</v>
      </c>
      <c r="U115" s="333">
        <f>IF(U$7=0,0,U$7/FBT!U$5*1000)</f>
        <v>3.2366097145908763</v>
      </c>
      <c r="V115" s="333">
        <f>IF(V$7=0,0,V$7/FBT!V$5*1000)</f>
        <v>2.7109943482790402</v>
      </c>
      <c r="W115" s="333">
        <f>IF(W$7=0,0,W$7/FBT!W$5*1000)</f>
        <v>2.943931247972551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7.4523338056349324</v>
      </c>
      <c r="C116" s="333">
        <f>IF(C$8=0,0,C$8/FBT!C$5*1000)</f>
        <v>7.343556197051754</v>
      </c>
      <c r="D116" s="333">
        <f>IF(D$8=0,0,D$8/FBT!D$5*1000)</f>
        <v>7.200618446704147</v>
      </c>
      <c r="E116" s="333">
        <f>IF(E$8=0,0,E$8/FBT!E$5*1000)</f>
        <v>6.7790375311210385</v>
      </c>
      <c r="F116" s="333">
        <f>IF(F$8=0,0,F$8/FBT!F$5*1000)</f>
        <v>6.9922656532143916</v>
      </c>
      <c r="G116" s="333">
        <f>IF(G$8=0,0,G$8/FBT!G$5*1000)</f>
        <v>7.4659886564432822</v>
      </c>
      <c r="H116" s="333">
        <f>IF(H$8=0,0,H$8/FBT!H$5*1000)</f>
        <v>7.1445088866117965</v>
      </c>
      <c r="I116" s="333">
        <f>IF(I$8=0,0,I$8/FBT!I$5*1000)</f>
        <v>7.5105330448202361</v>
      </c>
      <c r="J116" s="333">
        <f>IF(J$8=0,0,J$8/FBT!J$5*1000)</f>
        <v>7.3060981083905085</v>
      </c>
      <c r="K116" s="333">
        <f>IF(K$8=0,0,K$8/FBT!K$5*1000)</f>
        <v>6.8235218326857785</v>
      </c>
      <c r="L116" s="333">
        <f>IF(L$8=0,0,L$8/FBT!L$5*1000)</f>
        <v>7.1695817591485307</v>
      </c>
      <c r="M116" s="333">
        <f>IF(M$8=0,0,M$8/FBT!M$5*1000)</f>
        <v>7.1978971287049811</v>
      </c>
      <c r="N116" s="333">
        <f>IF(N$8=0,0,N$8/FBT!N$5*1000)</f>
        <v>7.1851074405282347</v>
      </c>
      <c r="O116" s="333">
        <f>IF(O$8=0,0,O$8/FBT!O$5*1000)</f>
        <v>7.2314939070167972</v>
      </c>
      <c r="P116" s="333">
        <f>IF(P$8=0,0,P$8/FBT!P$5*1000)</f>
        <v>7.6581326449904958</v>
      </c>
      <c r="Q116" s="333">
        <f>IF(Q$8=0,0,Q$8/FBT!Q$5*1000)</f>
        <v>7.4036891634131647</v>
      </c>
      <c r="R116" s="333">
        <f>IF(R$8=0,0,R$8/FBT!R$5*1000)</f>
        <v>7.3251882325826738</v>
      </c>
      <c r="S116" s="333">
        <f>IF(S$8=0,0,S$8/FBT!S$5*1000)</f>
        <v>7.6945179758152804</v>
      </c>
      <c r="T116" s="333">
        <f>IF(T$8=0,0,T$8/FBT!T$5*1000)</f>
        <v>7.5907576929770002</v>
      </c>
      <c r="U116" s="333">
        <f>IF(U$8=0,0,U$8/FBT!U$5*1000)</f>
        <v>7.3979650619220019</v>
      </c>
      <c r="V116" s="333">
        <f>IF(V$8=0,0,V$8/FBT!V$5*1000)</f>
        <v>6.1965585103520926</v>
      </c>
      <c r="W116" s="333">
        <f>IF(W$8=0,0,W$8/FBT!W$5*1000)</f>
        <v>6.7289857096515453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5.5892503542261949</v>
      </c>
      <c r="C117" s="333">
        <f>IF(C$9=0,0,C$9/FBT!C$5*1000)</f>
        <v>5.5076671477888128</v>
      </c>
      <c r="D117" s="333">
        <f>IF(D$9=0,0,D$9/FBT!D$5*1000)</f>
        <v>5.4004638350281118</v>
      </c>
      <c r="E117" s="333">
        <f>IF(E$9=0,0,E$9/FBT!E$5*1000)</f>
        <v>5.0842781483407791</v>
      </c>
      <c r="F117" s="333">
        <f>IF(F$9=0,0,F$9/FBT!F$5*1000)</f>
        <v>5.2441992399107944</v>
      </c>
      <c r="G117" s="333">
        <f>IF(G$9=0,0,G$9/FBT!G$5*1000)</f>
        <v>5.5994914923324615</v>
      </c>
      <c r="H117" s="333">
        <f>IF(H$9=0,0,H$9/FBT!H$5*1000)</f>
        <v>5.3583816649588503</v>
      </c>
      <c r="I117" s="333">
        <f>IF(I$9=0,0,I$9/FBT!I$5*1000)</f>
        <v>5.6328997836151746</v>
      </c>
      <c r="J117" s="333">
        <f>IF(J$9=0,0,J$9/FBT!J$5*1000)</f>
        <v>5.4795735812928816</v>
      </c>
      <c r="K117" s="333">
        <f>IF(K$9=0,0,K$9/FBT!K$5*1000)</f>
        <v>5.1176413745143332</v>
      </c>
      <c r="L117" s="333">
        <f>IF(L$9=0,0,L$9/FBT!L$5*1000)</f>
        <v>5.3771863193613969</v>
      </c>
      <c r="M117" s="333">
        <f>IF(M$9=0,0,M$9/FBT!M$5*1000)</f>
        <v>5.3984228465287369</v>
      </c>
      <c r="N117" s="333">
        <f>IF(N$9=0,0,N$9/FBT!N$5*1000)</f>
        <v>5.3888305803961769</v>
      </c>
      <c r="O117" s="333">
        <f>IF(O$9=0,0,O$9/FBT!O$5*1000)</f>
        <v>5.4236204302625985</v>
      </c>
      <c r="P117" s="333">
        <f>IF(P$9=0,0,P$9/FBT!P$5*1000)</f>
        <v>5.7435994837428677</v>
      </c>
      <c r="Q117" s="333">
        <f>IF(Q$9=0,0,Q$9/FBT!Q$5*1000)</f>
        <v>5.5527668725598724</v>
      </c>
      <c r="R117" s="333">
        <f>IF(R$9=0,0,R$9/FBT!R$5*1000)</f>
        <v>5.493891174437004</v>
      </c>
      <c r="S117" s="333">
        <f>IF(S$9=0,0,S$9/FBT!S$5*1000)</f>
        <v>5.7708884818614612</v>
      </c>
      <c r="T117" s="333">
        <f>IF(T$9=0,0,T$9/FBT!T$5*1000)</f>
        <v>5.6930682697327546</v>
      </c>
      <c r="U117" s="333">
        <f>IF(U$9=0,0,U$9/FBT!U$5*1000)</f>
        <v>5.5484737964415007</v>
      </c>
      <c r="V117" s="333">
        <f>IF(V$9=0,0,V$9/FBT!V$5*1000)</f>
        <v>4.6474188827640708</v>
      </c>
      <c r="W117" s="333">
        <f>IF(W$9=0,0,W$9/FBT!W$5*1000)</f>
        <v>5.0467392822386579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3.2020179859437712</v>
      </c>
      <c r="C118" s="334">
        <f>IF(C$10=0,0,C$10/FBT!C$5*1000)</f>
        <v>3.1302174664160392</v>
      </c>
      <c r="D118" s="334">
        <f>IF(D$10=0,0,D$10/FBT!D$5*1000)</f>
        <v>3.1030175669444535</v>
      </c>
      <c r="E118" s="334">
        <f>IF(E$10=0,0,E$10/FBT!E$5*1000)</f>
        <v>2.9776231316546036</v>
      </c>
      <c r="F118" s="334">
        <f>IF(F$10=0,0,F$10/FBT!F$5*1000)</f>
        <v>3.0555265057354455</v>
      </c>
      <c r="G118" s="334">
        <f>IF(G$10=0,0,G$10/FBT!G$5*1000)</f>
        <v>3.1608138621188306</v>
      </c>
      <c r="H118" s="334">
        <f>IF(H$10=0,0,H$10/FBT!H$5*1000)</f>
        <v>3.0128631294655701</v>
      </c>
      <c r="I118" s="334">
        <f>IF(I$10=0,0,I$10/FBT!I$5*1000)</f>
        <v>3.1864423190779254</v>
      </c>
      <c r="J118" s="334">
        <f>IF(J$10=0,0,J$10/FBT!J$5*1000)</f>
        <v>3.1065309792576707</v>
      </c>
      <c r="K118" s="334">
        <f>IF(K$10=0,0,K$10/FBT!K$5*1000)</f>
        <v>2.9030276529318373</v>
      </c>
      <c r="L118" s="334">
        <f>IF(L$10=0,0,L$10/FBT!L$5*1000)</f>
        <v>3.0545931547054481</v>
      </c>
      <c r="M118" s="334">
        <f>IF(M$10=0,0,M$10/FBT!M$5*1000)</f>
        <v>3.0487302742522848</v>
      </c>
      <c r="N118" s="334">
        <f>IF(N$10=0,0,N$10/FBT!N$5*1000)</f>
        <v>3.040835358544189</v>
      </c>
      <c r="O118" s="334">
        <f>IF(O$10=0,0,O$10/FBT!O$5*1000)</f>
        <v>3.0799461935609957</v>
      </c>
      <c r="P118" s="334">
        <f>IF(P$10=0,0,P$10/FBT!P$5*1000)</f>
        <v>3.2603117668625798</v>
      </c>
      <c r="Q118" s="334">
        <f>IF(Q$10=0,0,Q$10/FBT!Q$5*1000)</f>
        <v>3.1831140393849138</v>
      </c>
      <c r="R118" s="334">
        <f>IF(R$10=0,0,R$10/FBT!R$5*1000)</f>
        <v>3.1316502688062835</v>
      </c>
      <c r="S118" s="334">
        <f>IF(S$10=0,0,S$10/FBT!S$5*1000)</f>
        <v>3.3954098776902151</v>
      </c>
      <c r="T118" s="334">
        <f>IF(T$10=0,0,T$10/FBT!T$5*1000)</f>
        <v>3.2728105403490471</v>
      </c>
      <c r="U118" s="334">
        <f>IF(U$10=0,0,U$10/FBT!U$5*1000)</f>
        <v>3.2095509061319825</v>
      </c>
      <c r="V118" s="334">
        <f>IF(V$10=0,0,V$10/FBT!V$5*1000)</f>
        <v>2.7265022636916973</v>
      </c>
      <c r="W118" s="334">
        <f>IF(W$10=0,0,W$10/FBT!W$5*1000)</f>
        <v>2.9834411472075604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9.260353333694102</v>
      </c>
      <c r="C119" s="350">
        <f>IF(C$16=0,0,C$16/FBT!C$5*1000)</f>
        <v>9.1442031675003079</v>
      </c>
      <c r="D119" s="350">
        <f>IF(D$16=0,0,D$16/FBT!D$5*1000)</f>
        <v>9.0493202191906832</v>
      </c>
      <c r="E119" s="350">
        <f>IF(E$16=0,0,E$16/FBT!E$5*1000)</f>
        <v>8.74879051042155</v>
      </c>
      <c r="F119" s="350">
        <f>IF(F$16=0,0,F$16/FBT!F$5*1000)</f>
        <v>8.8444326234004063</v>
      </c>
      <c r="G119" s="350">
        <f>IF(G$16=0,0,G$16/FBT!G$5*1000)</f>
        <v>9.2260573344594583</v>
      </c>
      <c r="H119" s="350">
        <f>IF(H$16=0,0,H$16/FBT!H$5*1000)</f>
        <v>8.8642413213455118</v>
      </c>
      <c r="I119" s="350">
        <f>IF(I$16=0,0,I$16/FBT!I$5*1000)</f>
        <v>9.3514423161883276</v>
      </c>
      <c r="J119" s="350">
        <f>IF(J$16=0,0,J$16/FBT!J$5*1000)</f>
        <v>9.1450202820398889</v>
      </c>
      <c r="K119" s="350">
        <f>IF(K$16=0,0,K$16/FBT!K$5*1000)</f>
        <v>8.5495992407382033</v>
      </c>
      <c r="L119" s="350">
        <f>IF(L$16=0,0,L$16/FBT!L$5*1000)</f>
        <v>8.987574685287445</v>
      </c>
      <c r="M119" s="350">
        <f>IF(M$16=0,0,M$16/FBT!M$5*1000)</f>
        <v>9.0008548656131477</v>
      </c>
      <c r="N119" s="350">
        <f>IF(N$16=0,0,N$16/FBT!N$5*1000)</f>
        <v>8.988699034090212</v>
      </c>
      <c r="O119" s="350">
        <f>IF(O$16=0,0,O$16/FBT!O$5*1000)</f>
        <v>9.0878878305650161</v>
      </c>
      <c r="P119" s="350">
        <f>IF(P$16=0,0,P$16/FBT!P$5*1000)</f>
        <v>9.5454627063293884</v>
      </c>
      <c r="Q119" s="350">
        <f>IF(Q$16=0,0,Q$16/FBT!Q$5*1000)</f>
        <v>9.3925158209390975</v>
      </c>
      <c r="R119" s="350">
        <f>IF(R$16=0,0,R$16/FBT!R$5*1000)</f>
        <v>9.2832208303113006</v>
      </c>
      <c r="S119" s="350">
        <f>IF(S$16=0,0,S$16/FBT!S$5*1000)</f>
        <v>9.9260055264421823</v>
      </c>
      <c r="T119" s="350">
        <f>IF(T$16=0,0,T$16/FBT!T$5*1000)</f>
        <v>9.6928109722733815</v>
      </c>
      <c r="U119" s="350">
        <f>IF(U$16=0,0,U$16/FBT!U$5*1000)</f>
        <v>9.4764351386301975</v>
      </c>
      <c r="V119" s="350">
        <f>IF(V$16=0,0,V$16/FBT!V$5*1000)</f>
        <v>8.210750446324365</v>
      </c>
      <c r="W119" s="350">
        <f>IF(W$16=0,0,W$16/FBT!W$5*1000)</f>
        <v>8.9620493524420848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7.7169611114117549</v>
      </c>
      <c r="C120" s="350">
        <f>IF(C$25=0,0,C$25/FBT!C$5*1000)</f>
        <v>7.6201693062502569</v>
      </c>
      <c r="D120" s="350">
        <f>IF(D$25=0,0,D$25/FBT!D$5*1000)</f>
        <v>7.5411001826589024</v>
      </c>
      <c r="E120" s="350">
        <f>IF(E$25=0,0,E$25/FBT!E$5*1000)</f>
        <v>7.290658758684625</v>
      </c>
      <c r="F120" s="350">
        <f>IF(F$25=0,0,F$25/FBT!F$5*1000)</f>
        <v>7.3703605195003385</v>
      </c>
      <c r="G120" s="350">
        <f>IF(G$25=0,0,G$25/FBT!G$5*1000)</f>
        <v>7.6883811120495453</v>
      </c>
      <c r="H120" s="350">
        <f>IF(H$25=0,0,H$25/FBT!H$5*1000)</f>
        <v>7.386867767787928</v>
      </c>
      <c r="I120" s="350">
        <f>IF(I$25=0,0,I$25/FBT!I$5*1000)</f>
        <v>7.7928685968236087</v>
      </c>
      <c r="J120" s="350">
        <f>IF(J$25=0,0,J$25/FBT!J$5*1000)</f>
        <v>7.6208502350332408</v>
      </c>
      <c r="K120" s="350">
        <f>IF(K$25=0,0,K$25/FBT!K$5*1000)</f>
        <v>7.1246660339485048</v>
      </c>
      <c r="L120" s="350">
        <f>IF(L$25=0,0,L$25/FBT!L$5*1000)</f>
        <v>7.4896455710728702</v>
      </c>
      <c r="M120" s="350">
        <f>IF(M$25=0,0,M$25/FBT!M$5*1000)</f>
        <v>7.5007123880109567</v>
      </c>
      <c r="N120" s="350">
        <f>IF(N$25=0,0,N$25/FBT!N$5*1000)</f>
        <v>7.4905825284085097</v>
      </c>
      <c r="O120" s="350">
        <f>IF(O$25=0,0,O$25/FBT!O$5*1000)</f>
        <v>7.573239858804178</v>
      </c>
      <c r="P120" s="350">
        <f>IF(P$25=0,0,P$25/FBT!P$5*1000)</f>
        <v>7.9545522552744892</v>
      </c>
      <c r="Q120" s="350">
        <f>IF(Q$25=0,0,Q$25/FBT!Q$5*1000)</f>
        <v>7.8270965174492488</v>
      </c>
      <c r="R120" s="350">
        <f>IF(R$25=0,0,R$25/FBT!R$5*1000)</f>
        <v>7.7360173585927496</v>
      </c>
      <c r="S120" s="350">
        <f>IF(S$25=0,0,S$25/FBT!S$5*1000)</f>
        <v>8.2716712720351513</v>
      </c>
      <c r="T120" s="350">
        <f>IF(T$25=0,0,T$25/FBT!T$5*1000)</f>
        <v>8.0773424768944864</v>
      </c>
      <c r="U120" s="350">
        <f>IF(U$25=0,0,U$25/FBT!U$5*1000)</f>
        <v>7.8970292821918306</v>
      </c>
      <c r="V120" s="350">
        <f>IF(V$25=0,0,V$25/FBT!V$5*1000)</f>
        <v>6.8422920386036372</v>
      </c>
      <c r="W120" s="350">
        <f>IF(W$25=0,0,W$25/FBT!W$5*1000)</f>
        <v>7.4683744603684037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51.529464103092366</v>
      </c>
      <c r="C121" s="350">
        <f>IF(C$34=0,0,C$34/FBT!C$5*1000)</f>
        <v>52.883651057908345</v>
      </c>
      <c r="D121" s="350">
        <f>IF(D$34=0,0,D$34/FBT!D$5*1000)</f>
        <v>55.819183644019937</v>
      </c>
      <c r="E121" s="350">
        <f>IF(E$34=0,0,E$34/FBT!E$5*1000)</f>
        <v>59.40931446472208</v>
      </c>
      <c r="F121" s="350">
        <f>IF(F$34=0,0,F$34/FBT!F$5*1000)</f>
        <v>55.916211398692916</v>
      </c>
      <c r="G121" s="350">
        <f>IF(G$34=0,0,G$34/FBT!G$5*1000)</f>
        <v>48.72512482209968</v>
      </c>
      <c r="H121" s="350">
        <f>IF(H$34=0,0,H$34/FBT!H$5*1000)</f>
        <v>47.163164935112263</v>
      </c>
      <c r="I121" s="350">
        <f>IF(I$34=0,0,I$34/FBT!I$5*1000)</f>
        <v>43.823756858041634</v>
      </c>
      <c r="J121" s="350">
        <f>IF(J$34=0,0,J$34/FBT!J$5*1000)</f>
        <v>44.89460836584265</v>
      </c>
      <c r="K121" s="350">
        <f>IF(K$34=0,0,K$34/FBT!K$5*1000)</f>
        <v>44.712499556352356</v>
      </c>
      <c r="L121" s="350">
        <f>IF(L$34=0,0,L$34/FBT!L$5*1000)</f>
        <v>44.498887470923428</v>
      </c>
      <c r="M121" s="350">
        <f>IF(M$34=0,0,M$34/FBT!M$5*1000)</f>
        <v>43.923432846189492</v>
      </c>
      <c r="N121" s="350">
        <f>IF(N$34=0,0,N$34/FBT!N$5*1000)</f>
        <v>44.770195583199715</v>
      </c>
      <c r="O121" s="350">
        <f>IF(O$34=0,0,O$34/FBT!O$5*1000)</f>
        <v>42.610326102570959</v>
      </c>
      <c r="P121" s="350">
        <f>IF(P$34=0,0,P$34/FBT!P$5*1000)</f>
        <v>38.05412045694748</v>
      </c>
      <c r="Q121" s="350">
        <f>IF(Q$34=0,0,Q$34/FBT!Q$5*1000)</f>
        <v>38.118992974127757</v>
      </c>
      <c r="R121" s="350">
        <f>IF(R$34=0,0,R$34/FBT!R$5*1000)</f>
        <v>40.055419109348506</v>
      </c>
      <c r="S121" s="350">
        <f>IF(S$34=0,0,S$34/FBT!S$5*1000)</f>
        <v>37.050126577532751</v>
      </c>
      <c r="T121" s="350">
        <f>IF(T$34=0,0,T$34/FBT!T$5*1000)</f>
        <v>39.055707205422465</v>
      </c>
      <c r="U121" s="350">
        <f>IF(U$34=0,0,U$34/FBT!U$5*1000)</f>
        <v>38.225189004961223</v>
      </c>
      <c r="V121" s="350">
        <f>IF(V$34=0,0,V$34/FBT!V$5*1000)</f>
        <v>48.676269890776865</v>
      </c>
      <c r="W121" s="350">
        <f>IF(W$34=0,0,W$34/FBT!W$5*1000)</f>
        <v>51.499813654243276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11.133727738831807</v>
      </c>
      <c r="C122" s="350">
        <f>IF(C$45=0,0,C$45/FBT!C$5*1000)</f>
        <v>11.306389667508073</v>
      </c>
      <c r="D122" s="350">
        <f>IF(D$45=0,0,D$45/FBT!D$5*1000)</f>
        <v>11.712205174525593</v>
      </c>
      <c r="E122" s="350">
        <f>IF(E$45=0,0,E$45/FBT!E$5*1000)</f>
        <v>12.108457762762846</v>
      </c>
      <c r="F122" s="350">
        <f>IF(F$45=0,0,F$45/FBT!F$5*1000)</f>
        <v>11.638756094759865</v>
      </c>
      <c r="G122" s="350">
        <f>IF(G$45=0,0,G$45/FBT!G$5*1000)</f>
        <v>10.704576465984573</v>
      </c>
      <c r="H122" s="350">
        <f>IF(H$45=0,0,H$45/FBT!H$5*1000)</f>
        <v>10.317998985981864</v>
      </c>
      <c r="I122" s="350">
        <f>IF(I$45=0,0,I$45/FBT!I$5*1000)</f>
        <v>9.9330445311444695</v>
      </c>
      <c r="J122" s="350">
        <f>IF(J$45=0,0,J$45/FBT!J$5*1000)</f>
        <v>10.003324453496321</v>
      </c>
      <c r="K122" s="350">
        <f>IF(K$45=0,0,K$45/FBT!K$5*1000)</f>
        <v>9.7761642739248718</v>
      </c>
      <c r="L122" s="350">
        <f>IF(L$45=0,0,L$45/FBT!L$5*1000)</f>
        <v>9.8819325359985619</v>
      </c>
      <c r="M122" s="350">
        <f>IF(M$45=0,0,M$45/FBT!M$5*1000)</f>
        <v>9.8094736080265523</v>
      </c>
      <c r="N122" s="350">
        <f>IF(N$45=0,0,N$45/FBT!N$5*1000)</f>
        <v>9.9352774772844707</v>
      </c>
      <c r="O122" s="350">
        <f>IF(O$45=0,0,O$45/FBT!O$5*1000)</f>
        <v>9.6082164936659495</v>
      </c>
      <c r="P122" s="350">
        <f>IF(P$45=0,0,P$45/FBT!P$5*1000)</f>
        <v>9.0989741287675976</v>
      </c>
      <c r="Q122" s="350">
        <f>IF(Q$45=0,0,Q$45/FBT!Q$5*1000)</f>
        <v>8.9714295489110558</v>
      </c>
      <c r="R122" s="350">
        <f>IF(R$45=0,0,R$45/FBT!R$5*1000)</f>
        <v>9.236331801266612</v>
      </c>
      <c r="S122" s="350">
        <f>IF(S$45=0,0,S$45/FBT!S$5*1000)</f>
        <v>8.9022011900576956</v>
      </c>
      <c r="T122" s="350">
        <f>IF(T$45=0,0,T$45/FBT!T$5*1000)</f>
        <v>9.1814382630860756</v>
      </c>
      <c r="U122" s="350">
        <f>IF(U$45=0,0,U$45/FBT!U$5*1000)</f>
        <v>8.9668470196068188</v>
      </c>
      <c r="V122" s="350">
        <f>IF(V$45=0,0,V$45/FBT!V$5*1000)</f>
        <v>9.937251212497495</v>
      </c>
      <c r="W122" s="350">
        <f>IF(W$45=0,0,W$45/FBT!W$5*1000)</f>
        <v>10.554087881237674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13.96923595224793</v>
      </c>
      <c r="C123" s="350">
        <f>IF(C$66=0,0,C$66/FBT!C$5*1000)</f>
        <v>13.864522614514108</v>
      </c>
      <c r="D123" s="350">
        <f>IF(D$66=0,0,D$66/FBT!D$5*1000)</f>
        <v>13.779408769657923</v>
      </c>
      <c r="E123" s="350">
        <f>IF(E$66=0,0,E$66/FBT!E$5*1000)</f>
        <v>13.287966667829417</v>
      </c>
      <c r="F123" s="350">
        <f>IF(F$66=0,0,F$66/FBT!F$5*1000)</f>
        <v>13.448542816188043</v>
      </c>
      <c r="G123" s="350">
        <f>IF(G$66=0,0,G$66/FBT!G$5*1000)</f>
        <v>13.86774227017465</v>
      </c>
      <c r="H123" s="350">
        <f>IF(H$66=0,0,H$66/FBT!H$5*1000)</f>
        <v>13.295512141590073</v>
      </c>
      <c r="I123" s="350">
        <f>IF(I$66=0,0,I$66/FBT!I$5*1000)</f>
        <v>13.700301682864392</v>
      </c>
      <c r="J123" s="350">
        <f>IF(J$66=0,0,J$66/FBT!J$5*1000)</f>
        <v>13.42750404541893</v>
      </c>
      <c r="K123" s="350">
        <f>IF(K$66=0,0,K$66/FBT!K$5*1000)</f>
        <v>12.671786845094147</v>
      </c>
      <c r="L123" s="350">
        <f>IF(L$66=0,0,L$66/FBT!L$5*1000)</f>
        <v>13.19833055466696</v>
      </c>
      <c r="M123" s="350">
        <f>IF(M$66=0,0,M$66/FBT!M$5*1000)</f>
        <v>13.220511418421641</v>
      </c>
      <c r="N123" s="350">
        <f>IF(N$66=0,0,N$66/FBT!N$5*1000)</f>
        <v>13.242069048875001</v>
      </c>
      <c r="O123" s="350">
        <f>IF(O$66=0,0,O$66/FBT!O$5*1000)</f>
        <v>13.207329024801387</v>
      </c>
      <c r="P123" s="350">
        <f>IF(P$66=0,0,P$66/FBT!P$5*1000)</f>
        <v>13.666924661251931</v>
      </c>
      <c r="Q123" s="350">
        <f>IF(Q$66=0,0,Q$66/FBT!Q$5*1000)</f>
        <v>13.262186525759377</v>
      </c>
      <c r="R123" s="350">
        <f>IF(R$66=0,0,R$66/FBT!R$5*1000)</f>
        <v>13.231284490861626</v>
      </c>
      <c r="S123" s="350">
        <f>IF(S$66=0,0,S$66/FBT!S$5*1000)</f>
        <v>13.647907588933622</v>
      </c>
      <c r="T123" s="350">
        <f>IF(T$66=0,0,T$66/FBT!T$5*1000)</f>
        <v>13.592534073648459</v>
      </c>
      <c r="U123" s="350">
        <f>IF(U$66=0,0,U$66/FBT!U$5*1000)</f>
        <v>13.252416268575109</v>
      </c>
      <c r="V123" s="350">
        <f>IF(V$66=0,0,V$66/FBT!V$5*1000)</f>
        <v>11.80896691794128</v>
      </c>
      <c r="W123" s="350">
        <f>IF(W$66=0,0,W$66/FBT!W$5*1000)</f>
        <v>12.751151897762698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15.811989252105915</v>
      </c>
      <c r="C124" s="335">
        <f>IF(C$80=0,0,C$80/FBT!C$5*1000)</f>
        <v>15.581190361094556</v>
      </c>
      <c r="D124" s="335">
        <f>IF(D$80=0,0,D$80/FBT!D$5*1000)</f>
        <v>15.277912189294527</v>
      </c>
      <c r="E124" s="335">
        <f>IF(E$80=0,0,E$80/FBT!E$5*1000)</f>
        <v>14.38342288165606</v>
      </c>
      <c r="F124" s="335">
        <f>IF(F$80=0,0,F$80/FBT!F$5*1000)</f>
        <v>14.835839649707646</v>
      </c>
      <c r="G124" s="335">
        <f>IF(G$80=0,0,G$80/FBT!G$5*1000)</f>
        <v>15.840961431808534</v>
      </c>
      <c r="H124" s="335">
        <f>IF(H$80=0,0,H$80/FBT!H$5*1000)</f>
        <v>15.158861730168587</v>
      </c>
      <c r="I124" s="335">
        <f>IF(I$80=0,0,I$80/FBT!I$5*1000)</f>
        <v>15.935473487847327</v>
      </c>
      <c r="J124" s="335">
        <f>IF(J$80=0,0,J$80/FBT!J$5*1000)</f>
        <v>15.501713661477565</v>
      </c>
      <c r="K124" s="335">
        <f>IF(K$80=0,0,K$80/FBT!K$5*1000)</f>
        <v>14.477807448501046</v>
      </c>
      <c r="L124" s="335">
        <f>IF(L$80=0,0,L$80/FBT!L$5*1000)</f>
        <v>15.212060097473392</v>
      </c>
      <c r="M124" s="335">
        <f>IF(M$80=0,0,M$80/FBT!M$5*1000)</f>
        <v>15.272138232829793</v>
      </c>
      <c r="N124" s="335">
        <f>IF(N$80=0,0,N$80/FBT!N$5*1000)</f>
        <v>15.245001711940786</v>
      </c>
      <c r="O124" s="335">
        <f>IF(O$80=0,0,O$80/FBT!O$5*1000)</f>
        <v>15.343422197212892</v>
      </c>
      <c r="P124" s="335">
        <f>IF(P$80=0,0,P$80/FBT!P$5*1000)</f>
        <v>16.248642939508578</v>
      </c>
      <c r="Q124" s="335">
        <f>IF(Q$80=0,0,Q$80/FBT!Q$5*1000)</f>
        <v>15.708777482471882</v>
      </c>
      <c r="R124" s="335">
        <f>IF(R$80=0,0,R$80/FBT!R$5*1000)</f>
        <v>15.542218132482281</v>
      </c>
      <c r="S124" s="335">
        <f>IF(S$80=0,0,S$80/FBT!S$5*1000)</f>
        <v>16.325843515186076</v>
      </c>
      <c r="T124" s="335">
        <f>IF(T$80=0,0,T$80/FBT!T$5*1000)</f>
        <v>16.105690135073957</v>
      </c>
      <c r="U124" s="335">
        <f>IF(U$80=0,0,U$80/FBT!U$5*1000)</f>
        <v>15.696632370133006</v>
      </c>
      <c r="V124" s="335">
        <f>IF(V$80=0,0,V$80/FBT!V$5*1000)</f>
        <v>13.147548019339551</v>
      </c>
      <c r="W124" s="335">
        <f>IF(W$80=0,0,W$80/FBT!W$5*1000)</f>
        <v>14.277225429453162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SE: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246.79581407959131</v>
      </c>
      <c r="C5" s="225">
        <v>241.86274760447731</v>
      </c>
      <c r="D5" s="225">
        <v>237.7943435987132</v>
      </c>
      <c r="E5" s="225">
        <v>236.52120876172751</v>
      </c>
      <c r="F5" s="225">
        <v>226.91458017128201</v>
      </c>
      <c r="G5" s="225">
        <v>196.17246501006301</v>
      </c>
      <c r="H5" s="225">
        <v>197.67380216593571</v>
      </c>
      <c r="I5" s="225">
        <v>187.4537189535078</v>
      </c>
      <c r="J5" s="225">
        <v>193.793925958561</v>
      </c>
      <c r="K5" s="225">
        <v>191.35487014148791</v>
      </c>
      <c r="L5" s="225">
        <v>201.0762239295959</v>
      </c>
      <c r="M5" s="225">
        <v>194.02156633566011</v>
      </c>
      <c r="N5" s="225">
        <v>193.37881676317721</v>
      </c>
      <c r="O5" s="225">
        <v>183.02684054755511</v>
      </c>
      <c r="P5" s="225">
        <v>175.297110868755</v>
      </c>
      <c r="Q5" s="225">
        <v>173.51874931005341</v>
      </c>
      <c r="R5" s="225">
        <v>177.60403557700391</v>
      </c>
      <c r="S5" s="225">
        <v>166.30660696376449</v>
      </c>
      <c r="T5" s="225">
        <v>170.16335179576629</v>
      </c>
      <c r="U5" s="225">
        <v>171.2702947619492</v>
      </c>
      <c r="V5" s="225">
        <v>206.16023409788659</v>
      </c>
      <c r="W5" s="225">
        <v>198.07656464557149</v>
      </c>
      <c r="DA5" s="89" t="s">
        <v>2230</v>
      </c>
    </row>
    <row r="6" spans="1:105" ht="12" customHeight="1" x14ac:dyDescent="0.25">
      <c r="A6" s="55" t="s">
        <v>92</v>
      </c>
      <c r="B6" s="261">
        <v>5.0147445598364531</v>
      </c>
      <c r="C6" s="261">
        <v>4.8194769922162122</v>
      </c>
      <c r="D6" s="261">
        <v>4.5930533482200069</v>
      </c>
      <c r="E6" s="261">
        <v>4.3250185148206848</v>
      </c>
      <c r="F6" s="261">
        <v>4.325012460917101</v>
      </c>
      <c r="G6" s="261">
        <v>4.0597112015635846</v>
      </c>
      <c r="H6" s="261">
        <v>4.0655491622714983</v>
      </c>
      <c r="I6" s="261">
        <v>4.0349736117877093</v>
      </c>
      <c r="J6" s="261">
        <v>4.0970910436282679</v>
      </c>
      <c r="K6" s="261">
        <v>3.9455754595218711</v>
      </c>
      <c r="L6" s="261">
        <v>4.2293584315883361</v>
      </c>
      <c r="M6" s="261">
        <v>4.0971928817637018</v>
      </c>
      <c r="N6" s="261">
        <v>4.0491520785408461</v>
      </c>
      <c r="O6" s="261">
        <v>3.914863523607476</v>
      </c>
      <c r="P6" s="261">
        <v>3.9612531675840978</v>
      </c>
      <c r="Q6" s="261">
        <v>3.879321907192069</v>
      </c>
      <c r="R6" s="261">
        <v>3.8884126445046352</v>
      </c>
      <c r="S6" s="261">
        <v>3.8049304801143649</v>
      </c>
      <c r="T6" s="261">
        <v>3.8006777849622102</v>
      </c>
      <c r="U6" s="261">
        <v>3.822181523892191</v>
      </c>
      <c r="V6" s="261">
        <v>3.8751442235753921</v>
      </c>
      <c r="W6" s="261">
        <v>3.7495375858245898</v>
      </c>
      <c r="DA6" s="67" t="s">
        <v>2231</v>
      </c>
    </row>
    <row r="7" spans="1:105" ht="12" customHeight="1" x14ac:dyDescent="0.25">
      <c r="A7" s="202" t="s">
        <v>93</v>
      </c>
      <c r="B7" s="226">
        <v>1.5162032533705361</v>
      </c>
      <c r="C7" s="226">
        <v>1.457164289815986</v>
      </c>
      <c r="D7" s="226">
        <v>1.3887053161692291</v>
      </c>
      <c r="E7" s="226">
        <v>1.3076652389394661</v>
      </c>
      <c r="F7" s="226">
        <v>1.307663408547469</v>
      </c>
      <c r="G7" s="226">
        <v>1.2274498248334029</v>
      </c>
      <c r="H7" s="226">
        <v>1.2292149267070409</v>
      </c>
      <c r="I7" s="226">
        <v>1.2199704380668011</v>
      </c>
      <c r="J7" s="226">
        <v>1.238751584568657</v>
      </c>
      <c r="K7" s="226">
        <v>1.1929409916626159</v>
      </c>
      <c r="L7" s="226">
        <v>1.278742503656751</v>
      </c>
      <c r="M7" s="226">
        <v>1.2387823752321541</v>
      </c>
      <c r="N7" s="226">
        <v>1.224257284019252</v>
      </c>
      <c r="O7" s="226">
        <v>1.1836552670170051</v>
      </c>
      <c r="P7" s="226">
        <v>1.197681131800505</v>
      </c>
      <c r="Q7" s="226">
        <v>1.172909293060389</v>
      </c>
      <c r="R7" s="226">
        <v>1.17565786885012</v>
      </c>
      <c r="S7" s="226">
        <v>1.1504171157595831</v>
      </c>
      <c r="T7" s="226">
        <v>1.149131317420635</v>
      </c>
      <c r="U7" s="226">
        <v>1.155632952456324</v>
      </c>
      <c r="V7" s="226">
        <v>1.1716461743879261</v>
      </c>
      <c r="W7" s="226">
        <v>1.1336691267975081</v>
      </c>
      <c r="DA7" s="174" t="s">
        <v>2232</v>
      </c>
    </row>
    <row r="8" spans="1:105" ht="12" customHeight="1" x14ac:dyDescent="0.25">
      <c r="A8" s="202" t="s">
        <v>94</v>
      </c>
      <c r="B8" s="226">
        <v>18.938981827429139</v>
      </c>
      <c r="C8" s="226">
        <v>18.201522746409331</v>
      </c>
      <c r="D8" s="226">
        <v>17.346397778870749</v>
      </c>
      <c r="E8" s="226">
        <v>16.334121524657451</v>
      </c>
      <c r="F8" s="226">
        <v>16.334098661125999</v>
      </c>
      <c r="G8" s="226">
        <v>15.33214618483593</v>
      </c>
      <c r="H8" s="226">
        <v>15.35419417360926</v>
      </c>
      <c r="I8" s="226">
        <v>15.238720735617241</v>
      </c>
      <c r="J8" s="226">
        <v>15.473317114108211</v>
      </c>
      <c r="K8" s="226">
        <v>14.901094369814141</v>
      </c>
      <c r="L8" s="226">
        <v>15.972845978848421</v>
      </c>
      <c r="M8" s="226">
        <v>15.4737017220525</v>
      </c>
      <c r="N8" s="226">
        <v>15.29226797435979</v>
      </c>
      <c r="O8" s="226">
        <v>14.78510585051319</v>
      </c>
      <c r="P8" s="226">
        <v>14.96030373223398</v>
      </c>
      <c r="Q8" s="226">
        <v>14.650877273289151</v>
      </c>
      <c r="R8" s="226">
        <v>14.685209891173541</v>
      </c>
      <c r="S8" s="226">
        <v>14.36992619617445</v>
      </c>
      <c r="T8" s="226">
        <v>14.35386521535214</v>
      </c>
      <c r="U8" s="226">
        <v>14.435077511603181</v>
      </c>
      <c r="V8" s="226">
        <v>14.63509958548214</v>
      </c>
      <c r="W8" s="226">
        <v>14.16072610516184</v>
      </c>
      <c r="DA8" s="174" t="s">
        <v>2233</v>
      </c>
    </row>
    <row r="9" spans="1:105" ht="12" customHeight="1" x14ac:dyDescent="0.25">
      <c r="A9" s="202" t="s">
        <v>95</v>
      </c>
      <c r="B9" s="226">
        <v>10.038207364945359</v>
      </c>
      <c r="C9" s="226">
        <v>9.6473327526830719</v>
      </c>
      <c r="D9" s="226">
        <v>9.1940918221351371</v>
      </c>
      <c r="E9" s="226">
        <v>8.6575561708000386</v>
      </c>
      <c r="F9" s="226">
        <v>8.6575440524680278</v>
      </c>
      <c r="G9" s="226">
        <v>8.1264803016039941</v>
      </c>
      <c r="H9" s="226">
        <v>8.1381663724447311</v>
      </c>
      <c r="I9" s="226">
        <v>8.0769621152006419</v>
      </c>
      <c r="J9" s="226">
        <v>8.201304971422557</v>
      </c>
      <c r="K9" s="226">
        <v>7.898010389987201</v>
      </c>
      <c r="L9" s="226">
        <v>8.4660696971469207</v>
      </c>
      <c r="M9" s="226">
        <v>8.2015088247412962</v>
      </c>
      <c r="N9" s="226">
        <v>8.1053436982876175</v>
      </c>
      <c r="O9" s="226">
        <v>7.8365331247727852</v>
      </c>
      <c r="P9" s="226">
        <v>7.9293930621568158</v>
      </c>
      <c r="Q9" s="226">
        <v>7.7653881020490676</v>
      </c>
      <c r="R9" s="226">
        <v>7.7835853811237907</v>
      </c>
      <c r="S9" s="226">
        <v>7.6164759167383673</v>
      </c>
      <c r="T9" s="226">
        <v>7.607963133028675</v>
      </c>
      <c r="U9" s="226">
        <v>7.6510079956184152</v>
      </c>
      <c r="V9" s="226">
        <v>7.7570254718195626</v>
      </c>
      <c r="W9" s="226">
        <v>7.5055938263765416</v>
      </c>
      <c r="DA9" s="174" t="s">
        <v>2234</v>
      </c>
    </row>
    <row r="10" spans="1:105" ht="12" customHeight="1" x14ac:dyDescent="0.25">
      <c r="A10" s="56" t="s">
        <v>96</v>
      </c>
      <c r="B10" s="262">
        <v>9.743905262457778</v>
      </c>
      <c r="C10" s="262">
        <v>9.2142656222799779</v>
      </c>
      <c r="D10" s="262">
        <v>8.8251491509684854</v>
      </c>
      <c r="E10" s="262">
        <v>8.3399459766966402</v>
      </c>
      <c r="F10" s="262">
        <v>8.4356324473059026</v>
      </c>
      <c r="G10" s="262">
        <v>7.7823245930593554</v>
      </c>
      <c r="H10" s="262">
        <v>7.7497509750314952</v>
      </c>
      <c r="I10" s="262">
        <v>7.8217715634438836</v>
      </c>
      <c r="J10" s="262">
        <v>7.9377740248199293</v>
      </c>
      <c r="K10" s="262">
        <v>7.6151802082489057</v>
      </c>
      <c r="L10" s="262">
        <v>8.2126864527278087</v>
      </c>
      <c r="M10" s="262">
        <v>7.9099204026896839</v>
      </c>
      <c r="N10" s="262">
        <v>7.8013207152651471</v>
      </c>
      <c r="O10" s="262">
        <v>7.6266659043840299</v>
      </c>
      <c r="P10" s="262">
        <v>7.7712371227953998</v>
      </c>
      <c r="Q10" s="262">
        <v>7.687750931356466</v>
      </c>
      <c r="R10" s="262">
        <v>7.6401800542449996</v>
      </c>
      <c r="S10" s="262">
        <v>7.7767171592319597</v>
      </c>
      <c r="T10" s="262">
        <v>7.5579590075135554</v>
      </c>
      <c r="U10" s="262">
        <v>7.6546768925119144</v>
      </c>
      <c r="V10" s="262">
        <v>7.7139330396316783</v>
      </c>
      <c r="W10" s="262">
        <v>7.5667251463216472</v>
      </c>
      <c r="DA10" s="68" t="s">
        <v>2235</v>
      </c>
    </row>
    <row r="11" spans="1:105" ht="12" customHeight="1" x14ac:dyDescent="0.25">
      <c r="A11" s="37" t="s">
        <v>160</v>
      </c>
      <c r="B11" s="228">
        <v>0.34759297390627752</v>
      </c>
      <c r="C11" s="228">
        <v>0.49348511416591928</v>
      </c>
      <c r="D11" s="228">
        <v>0.5094808239876375</v>
      </c>
      <c r="E11" s="228">
        <v>0.68056538290082247</v>
      </c>
      <c r="F11" s="228">
        <v>0.49285804453292831</v>
      </c>
      <c r="G11" s="228">
        <v>0.27001201863050722</v>
      </c>
      <c r="H11" s="228">
        <v>0.27101943984884719</v>
      </c>
      <c r="I11" s="228">
        <v>0.19386865804552031</v>
      </c>
      <c r="J11" s="228">
        <v>0.2229587281798846</v>
      </c>
      <c r="K11" s="228">
        <v>0.2260446265982321</v>
      </c>
      <c r="L11" s="228">
        <v>0.1957267291205998</v>
      </c>
      <c r="M11" s="228">
        <v>0.176490677282505</v>
      </c>
      <c r="N11" s="228">
        <v>0.15619474069414421</v>
      </c>
      <c r="O11" s="228">
        <v>0.1374694350260475</v>
      </c>
      <c r="P11" s="228">
        <v>9.0143077330418805E-2</v>
      </c>
      <c r="Q11" s="228">
        <v>8.4057395874846494E-2</v>
      </c>
      <c r="R11" s="228">
        <v>8.9959470202932296E-2</v>
      </c>
      <c r="S11" s="228">
        <v>6.2877123766503146E-2</v>
      </c>
      <c r="T11" s="228">
        <v>6.9907891774000183E-2</v>
      </c>
      <c r="U11" s="228">
        <v>5.2778620023866532E-2</v>
      </c>
      <c r="V11" s="228">
        <v>0.19821924559801679</v>
      </c>
      <c r="W11" s="228">
        <v>0.1183507348799797</v>
      </c>
      <c r="DA11" s="69" t="s">
        <v>2236</v>
      </c>
    </row>
    <row r="12" spans="1:105" ht="12" customHeight="1" x14ac:dyDescent="0.25">
      <c r="A12" s="37" t="s">
        <v>162</v>
      </c>
      <c r="B12" s="228">
        <v>0.83096562464444479</v>
      </c>
      <c r="C12" s="228">
        <v>0.84865053823825121</v>
      </c>
      <c r="D12" s="228">
        <v>0.97909793888103724</v>
      </c>
      <c r="E12" s="228">
        <v>1.1716129149157331</v>
      </c>
      <c r="F12" s="228">
        <v>0.88900670940492632</v>
      </c>
      <c r="G12" s="228">
        <v>0.63409148277473149</v>
      </c>
      <c r="H12" s="228">
        <v>0.68370866960066368</v>
      </c>
      <c r="I12" s="228">
        <v>0.4620800067598731</v>
      </c>
      <c r="J12" s="228">
        <v>0.51932105028815734</v>
      </c>
      <c r="K12" s="228">
        <v>0.61911659151871568</v>
      </c>
      <c r="L12" s="228">
        <v>0.58229774715818228</v>
      </c>
      <c r="M12" s="228">
        <v>0.57790648874757111</v>
      </c>
      <c r="N12" s="228">
        <v>0.63734379846207101</v>
      </c>
      <c r="O12" s="228">
        <v>0.49607405960326773</v>
      </c>
      <c r="P12" s="228">
        <v>0.34451941789748408</v>
      </c>
      <c r="Q12" s="228">
        <v>0.34014073746482459</v>
      </c>
      <c r="R12" s="228">
        <v>0.41984210019751639</v>
      </c>
      <c r="S12" s="228">
        <v>0.2237750037070016</v>
      </c>
      <c r="T12" s="228">
        <v>0.33492557659512212</v>
      </c>
      <c r="U12" s="228">
        <v>0.3399214175150676</v>
      </c>
      <c r="V12" s="228">
        <v>0.76401977220011119</v>
      </c>
      <c r="W12" s="228">
        <v>0.67566565139468882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8.5653466639070555</v>
      </c>
      <c r="C15" s="228">
        <v>7.8721299698758074</v>
      </c>
      <c r="D15" s="228">
        <v>7.3365703880998101</v>
      </c>
      <c r="E15" s="228">
        <v>6.4877676788800844</v>
      </c>
      <c r="F15" s="228">
        <v>7.053767693368048</v>
      </c>
      <c r="G15" s="228">
        <v>6.8782210916541171</v>
      </c>
      <c r="H15" s="228">
        <v>6.7950228655819842</v>
      </c>
      <c r="I15" s="228">
        <v>7.1658228986384902</v>
      </c>
      <c r="J15" s="228">
        <v>7.1954942463518874</v>
      </c>
      <c r="K15" s="228">
        <v>6.7700189901319581</v>
      </c>
      <c r="L15" s="228">
        <v>7.4346619764490276</v>
      </c>
      <c r="M15" s="228">
        <v>7.155523236659608</v>
      </c>
      <c r="N15" s="228">
        <v>7.0077821761089316</v>
      </c>
      <c r="O15" s="228">
        <v>6.9931224097547151</v>
      </c>
      <c r="P15" s="228">
        <v>7.3365746275674972</v>
      </c>
      <c r="Q15" s="228">
        <v>7.2635527980167947</v>
      </c>
      <c r="R15" s="228">
        <v>7.1303784838445514</v>
      </c>
      <c r="S15" s="228">
        <v>7.4900650317584549</v>
      </c>
      <c r="T15" s="228">
        <v>7.1531255391444324</v>
      </c>
      <c r="U15" s="228">
        <v>7.2619768549729802</v>
      </c>
      <c r="V15" s="228">
        <v>6.7516940218335506</v>
      </c>
      <c r="W15" s="228">
        <v>6.7727087600469789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21.745090243405741</v>
      </c>
      <c r="C16" s="263">
        <f t="shared" si="0"/>
        <v>20.822814318621813</v>
      </c>
      <c r="D16" s="263">
        <f t="shared" si="0"/>
        <v>19.772349069553211</v>
      </c>
      <c r="E16" s="263">
        <f t="shared" si="0"/>
        <v>18.636026475215498</v>
      </c>
      <c r="F16" s="263">
        <f t="shared" si="0"/>
        <v>18.634028300063296</v>
      </c>
      <c r="G16" s="263">
        <f t="shared" si="0"/>
        <v>17.663646396157937</v>
      </c>
      <c r="H16" s="263">
        <f t="shared" si="0"/>
        <v>17.777210842445232</v>
      </c>
      <c r="I16" s="263">
        <f t="shared" si="0"/>
        <v>17.970262089611548</v>
      </c>
      <c r="J16" s="263">
        <f t="shared" si="0"/>
        <v>18.283368164402098</v>
      </c>
      <c r="K16" s="263">
        <f t="shared" si="0"/>
        <v>17.515337824841446</v>
      </c>
      <c r="L16" s="263">
        <f t="shared" si="0"/>
        <v>18.903430753194943</v>
      </c>
      <c r="M16" s="263">
        <f t="shared" si="0"/>
        <v>18.297371828567051</v>
      </c>
      <c r="N16" s="263">
        <f t="shared" si="0"/>
        <v>18.063354158054278</v>
      </c>
      <c r="O16" s="263">
        <f t="shared" si="0"/>
        <v>17.646999279057351</v>
      </c>
      <c r="P16" s="263">
        <f t="shared" si="0"/>
        <v>17.871855147461829</v>
      </c>
      <c r="Q16" s="263">
        <f t="shared" si="0"/>
        <v>17.838052813521895</v>
      </c>
      <c r="R16" s="263">
        <f t="shared" si="0"/>
        <v>17.810919825018559</v>
      </c>
      <c r="S16" s="263">
        <f t="shared" si="0"/>
        <v>17.873570744013652</v>
      </c>
      <c r="T16" s="263">
        <f t="shared" si="0"/>
        <v>17.616718805924009</v>
      </c>
      <c r="U16" s="263">
        <f t="shared" si="0"/>
        <v>17.776780743773994</v>
      </c>
      <c r="V16" s="263">
        <f t="shared" si="0"/>
        <v>18.257020717131891</v>
      </c>
      <c r="W16" s="263">
        <f t="shared" si="0"/>
        <v>17.854916577350888</v>
      </c>
      <c r="DA16" s="70"/>
    </row>
    <row r="17" spans="1:105" ht="12" customHeight="1" x14ac:dyDescent="0.25">
      <c r="A17" s="60" t="s">
        <v>2150</v>
      </c>
      <c r="B17" s="331">
        <v>3.9385323215005519</v>
      </c>
      <c r="C17" s="331">
        <v>4.2543322820189626</v>
      </c>
      <c r="D17" s="331">
        <v>4.8635932571462401</v>
      </c>
      <c r="E17" s="331">
        <v>6.0881919187136351</v>
      </c>
      <c r="F17" s="331">
        <v>4.877986804795527</v>
      </c>
      <c r="G17" s="331">
        <v>2.8318293923064131</v>
      </c>
      <c r="H17" s="331">
        <v>2.869101112934846</v>
      </c>
      <c r="I17" s="331">
        <v>2.0128741196006361</v>
      </c>
      <c r="J17" s="331">
        <v>2.2510061015164662</v>
      </c>
      <c r="K17" s="331">
        <v>2.5622733181132631</v>
      </c>
      <c r="L17" s="331">
        <v>2.3726537541435371</v>
      </c>
      <c r="M17" s="331">
        <v>2.2491494517686168</v>
      </c>
      <c r="N17" s="331">
        <v>2.3460458240422071</v>
      </c>
      <c r="O17" s="331">
        <v>1.9051530117122111</v>
      </c>
      <c r="P17" s="331">
        <v>1.3575812208144069</v>
      </c>
      <c r="Q17" s="331">
        <v>1.2928498335041869</v>
      </c>
      <c r="R17" s="331">
        <v>1.507724985576212</v>
      </c>
      <c r="S17" s="331">
        <v>0.96432875493371117</v>
      </c>
      <c r="T17" s="331">
        <v>1.216600298390345</v>
      </c>
      <c r="U17" s="331">
        <v>1.2074321356133031</v>
      </c>
      <c r="V17" s="331">
        <v>2.679964349298575</v>
      </c>
      <c r="W17" s="331">
        <v>2.2662881104193469</v>
      </c>
      <c r="DA17" s="72" t="s">
        <v>2241</v>
      </c>
    </row>
    <row r="18" spans="1:105" ht="12" customHeight="1" x14ac:dyDescent="0.25">
      <c r="A18" s="59" t="s">
        <v>30</v>
      </c>
      <c r="B18" s="232">
        <v>0.2209286741268835</v>
      </c>
      <c r="C18" s="232">
        <v>5.051881750656223E-2</v>
      </c>
      <c r="D18" s="232">
        <v>5.5850441770352498E-2</v>
      </c>
      <c r="E18" s="232">
        <v>5.2032054967034273E-2</v>
      </c>
      <c r="F18" s="232">
        <v>3.4940553511244941E-2</v>
      </c>
      <c r="G18" s="232">
        <v>2.6181137657569589E-2</v>
      </c>
      <c r="H18" s="232">
        <v>5.3562635396454103E-2</v>
      </c>
      <c r="I18" s="232">
        <v>2.2113658491853198E-2</v>
      </c>
      <c r="J18" s="232">
        <v>4.0281225348787517E-2</v>
      </c>
      <c r="K18" s="232">
        <v>3.569385037349946E-2</v>
      </c>
      <c r="L18" s="232">
        <v>2.4590352732963838E-2</v>
      </c>
      <c r="M18" s="232">
        <v>1.5926721476150839E-2</v>
      </c>
      <c r="N18" s="232">
        <v>2.4718384880549591E-2</v>
      </c>
      <c r="O18" s="232">
        <v>2.2636535363145562E-2</v>
      </c>
      <c r="P18" s="232">
        <v>1.6813085589466301E-2</v>
      </c>
      <c r="Q18" s="232">
        <v>0</v>
      </c>
      <c r="R18" s="232">
        <v>0</v>
      </c>
      <c r="S18" s="232">
        <v>3.2209420228702573E-2</v>
      </c>
      <c r="T18" s="232">
        <v>1.205645954384783E-2</v>
      </c>
      <c r="U18" s="232">
        <v>1.823385504812413E-2</v>
      </c>
      <c r="V18" s="232">
        <v>3.7059835460574238E-2</v>
      </c>
      <c r="W18" s="232">
        <v>4.754354594459894E-2</v>
      </c>
      <c r="DA18" s="71" t="s">
        <v>2242</v>
      </c>
    </row>
    <row r="19" spans="1:105" ht="12" customHeight="1" x14ac:dyDescent="0.25">
      <c r="A19" s="59" t="s">
        <v>33</v>
      </c>
      <c r="B19" s="232">
        <v>0.29821351247833783</v>
      </c>
      <c r="C19" s="232">
        <v>0.41482873523989677</v>
      </c>
      <c r="D19" s="232">
        <v>0.58963901680719688</v>
      </c>
      <c r="E19" s="232">
        <v>0.78838616711907306</v>
      </c>
      <c r="F19" s="232">
        <v>0.84251218380636095</v>
      </c>
      <c r="G19" s="232">
        <v>0.26497486177205931</v>
      </c>
      <c r="H19" s="232">
        <v>0.28413890502940969</v>
      </c>
      <c r="I19" s="232">
        <v>0.25156433858782828</v>
      </c>
      <c r="J19" s="232">
        <v>0.2655084249315402</v>
      </c>
      <c r="K19" s="232">
        <v>0.33648395283325838</v>
      </c>
      <c r="L19" s="232">
        <v>0.33345688108805199</v>
      </c>
      <c r="M19" s="232">
        <v>0.34536836215988809</v>
      </c>
      <c r="N19" s="232">
        <v>0.35716499142951702</v>
      </c>
      <c r="O19" s="232">
        <v>0.30890909414629292</v>
      </c>
      <c r="P19" s="232">
        <v>0.27198613027609808</v>
      </c>
      <c r="Q19" s="232">
        <v>0.25640678632468872</v>
      </c>
      <c r="R19" s="232">
        <v>0.29875833340209912</v>
      </c>
      <c r="S19" s="232">
        <v>0.24203285287981971</v>
      </c>
      <c r="T19" s="232">
        <v>0.27108969847165548</v>
      </c>
      <c r="U19" s="232">
        <v>0.27259674156559788</v>
      </c>
      <c r="V19" s="232">
        <v>0.42431580645937728</v>
      </c>
      <c r="W19" s="232">
        <v>0.39267638995995219</v>
      </c>
      <c r="DA19" s="71" t="s">
        <v>2243</v>
      </c>
    </row>
    <row r="20" spans="1:105" ht="12" customHeight="1" x14ac:dyDescent="0.25">
      <c r="A20" s="59" t="s">
        <v>160</v>
      </c>
      <c r="B20" s="232">
        <v>0.71939333359594881</v>
      </c>
      <c r="C20" s="232">
        <v>1.032889980088026</v>
      </c>
      <c r="D20" s="232">
        <v>1.027519062353365</v>
      </c>
      <c r="E20" s="232">
        <v>1.3007288796982359</v>
      </c>
      <c r="F20" s="232">
        <v>0.95320217051965683</v>
      </c>
      <c r="G20" s="232">
        <v>0.58018088264346501</v>
      </c>
      <c r="H20" s="232">
        <v>0.59257787841151766</v>
      </c>
      <c r="I20" s="232">
        <v>0.43124418664647712</v>
      </c>
      <c r="J20" s="232">
        <v>0.49607219735266128</v>
      </c>
      <c r="K20" s="232">
        <v>0.49807714079093501</v>
      </c>
      <c r="L20" s="232">
        <v>0.43456094711825127</v>
      </c>
      <c r="M20" s="232">
        <v>0.395278606770751</v>
      </c>
      <c r="N20" s="232">
        <v>0.34973772816523258</v>
      </c>
      <c r="O20" s="232">
        <v>0.30925851866010801</v>
      </c>
      <c r="P20" s="232">
        <v>0.20299063681858731</v>
      </c>
      <c r="Q20" s="232">
        <v>0.19166794023182579</v>
      </c>
      <c r="R20" s="232">
        <v>0.20580380666709469</v>
      </c>
      <c r="S20" s="232">
        <v>0.1422522148908173</v>
      </c>
      <c r="T20" s="232">
        <v>0.16049644249365869</v>
      </c>
      <c r="U20" s="232">
        <v>0.1206009401036596</v>
      </c>
      <c r="V20" s="232">
        <v>0.45703066571184092</v>
      </c>
      <c r="W20" s="232">
        <v>0.27249621128561852</v>
      </c>
      <c r="DA20" s="71" t="s">
        <v>2244</v>
      </c>
    </row>
    <row r="21" spans="1:105" ht="12" customHeight="1" x14ac:dyDescent="0.25">
      <c r="A21" s="59" t="s">
        <v>70</v>
      </c>
      <c r="B21" s="232">
        <v>1.021375534351443</v>
      </c>
      <c r="C21" s="232">
        <v>1.022358053067896</v>
      </c>
      <c r="D21" s="232">
        <v>1.2632265875871089</v>
      </c>
      <c r="E21" s="232">
        <v>1.7614214693479939</v>
      </c>
      <c r="F21" s="232">
        <v>1.369136774230431</v>
      </c>
      <c r="G21" s="232">
        <v>0.63063080148987771</v>
      </c>
      <c r="H21" s="232">
        <v>0.47970400918577111</v>
      </c>
      <c r="I21" s="232">
        <v>0.30470678249634409</v>
      </c>
      <c r="J21" s="232">
        <v>0.32134817900880908</v>
      </c>
      <c r="K21" s="232">
        <v>0.36049403854160772</v>
      </c>
      <c r="L21" s="232">
        <v>0.31816019193611023</v>
      </c>
      <c r="M21" s="232">
        <v>0.2292558123134735</v>
      </c>
      <c r="N21" s="232">
        <v>0.2215114187367023</v>
      </c>
      <c r="O21" s="232">
        <v>0.17507700380772279</v>
      </c>
      <c r="P21" s="232">
        <v>0.10855480851043429</v>
      </c>
      <c r="Q21" s="232">
        <v>8.7756705561303799E-2</v>
      </c>
      <c r="R21" s="232">
        <v>6.5672631203617465E-2</v>
      </c>
      <c r="S21" s="232">
        <v>5.3691792262143413E-2</v>
      </c>
      <c r="T21" s="232">
        <v>2.2438575836003959E-2</v>
      </c>
      <c r="U21" s="232">
        <v>3.7867540354487028E-2</v>
      </c>
      <c r="V21" s="232">
        <v>4.2152337709984507E-2</v>
      </c>
      <c r="W21" s="232">
        <v>3.51391029423773E-2</v>
      </c>
      <c r="DA21" s="71" t="s">
        <v>2245</v>
      </c>
    </row>
    <row r="22" spans="1:105" ht="12" customHeight="1" x14ac:dyDescent="0.25">
      <c r="A22" s="59" t="s">
        <v>162</v>
      </c>
      <c r="B22" s="232">
        <v>1.6786212669479379</v>
      </c>
      <c r="C22" s="232">
        <v>1.7337366961165821</v>
      </c>
      <c r="D22" s="232">
        <v>1.927358148628217</v>
      </c>
      <c r="E22" s="232">
        <v>2.1856233475812981</v>
      </c>
      <c r="F22" s="232">
        <v>1.6781951227278331</v>
      </c>
      <c r="G22" s="232">
        <v>1.329861708743441</v>
      </c>
      <c r="H22" s="232">
        <v>1.459117684911694</v>
      </c>
      <c r="I22" s="232">
        <v>1.003245153378133</v>
      </c>
      <c r="J22" s="232">
        <v>1.127796074874668</v>
      </c>
      <c r="K22" s="232">
        <v>1.3315243355739621</v>
      </c>
      <c r="L22" s="232">
        <v>1.261885381268159</v>
      </c>
      <c r="M22" s="232">
        <v>1.2633199490483531</v>
      </c>
      <c r="N22" s="232">
        <v>1.392913300830205</v>
      </c>
      <c r="O22" s="232">
        <v>1.089271859734942</v>
      </c>
      <c r="P22" s="232">
        <v>0.75723655961982084</v>
      </c>
      <c r="Q22" s="232">
        <v>0.75701840138636844</v>
      </c>
      <c r="R22" s="232">
        <v>0.93749021430340052</v>
      </c>
      <c r="S22" s="232">
        <v>0.49414247467222822</v>
      </c>
      <c r="T22" s="232">
        <v>0.75051912204517923</v>
      </c>
      <c r="U22" s="232">
        <v>0.75813305854143409</v>
      </c>
      <c r="V22" s="232">
        <v>1.719405703956798</v>
      </c>
      <c r="W22" s="232">
        <v>1.5184328602868</v>
      </c>
      <c r="DA22" s="71" t="s">
        <v>2246</v>
      </c>
    </row>
    <row r="23" spans="1:105" ht="12" customHeight="1" x14ac:dyDescent="0.25">
      <c r="A23" s="60" t="s">
        <v>2157</v>
      </c>
      <c r="B23" s="331">
        <v>17.238396559808969</v>
      </c>
      <c r="C23" s="331">
        <v>16.022444131817078</v>
      </c>
      <c r="D23" s="331">
        <v>14.38837129124795</v>
      </c>
      <c r="E23" s="331">
        <v>12.057817890418271</v>
      </c>
      <c r="F23" s="331">
        <v>13.266025515080351</v>
      </c>
      <c r="G23" s="331">
        <v>14.37185916981324</v>
      </c>
      <c r="H23" s="331">
        <v>14.447490465230119</v>
      </c>
      <c r="I23" s="331">
        <v>15.500232859527999</v>
      </c>
      <c r="J23" s="331">
        <v>15.568169161292261</v>
      </c>
      <c r="K23" s="331">
        <v>14.506038042949839</v>
      </c>
      <c r="L23" s="331">
        <v>16.051598444967141</v>
      </c>
      <c r="M23" s="331">
        <v>15.58401793713108</v>
      </c>
      <c r="N23" s="331">
        <v>15.2585468292479</v>
      </c>
      <c r="O23" s="331">
        <v>15.29829940958332</v>
      </c>
      <c r="P23" s="331">
        <v>16.065471207296959</v>
      </c>
      <c r="Q23" s="331">
        <v>16.10568292221603</v>
      </c>
      <c r="R23" s="331">
        <v>15.862644817774649</v>
      </c>
      <c r="S23" s="331">
        <v>16.478150343539831</v>
      </c>
      <c r="T23" s="331">
        <v>15.969508684555279</v>
      </c>
      <c r="U23" s="331">
        <v>16.136302450997221</v>
      </c>
      <c r="V23" s="331">
        <v>15.138009633923961</v>
      </c>
      <c r="W23" s="331">
        <v>15.163812734729509</v>
      </c>
      <c r="DA23" s="72" t="s">
        <v>2247</v>
      </c>
    </row>
    <row r="24" spans="1:105" ht="12" customHeight="1" x14ac:dyDescent="0.25">
      <c r="A24" s="60" t="s">
        <v>2159</v>
      </c>
      <c r="B24" s="331">
        <v>0.56816136209622103</v>
      </c>
      <c r="C24" s="331">
        <v>0.54603790478577507</v>
      </c>
      <c r="D24" s="331">
        <v>0.52038452115901868</v>
      </c>
      <c r="E24" s="331">
        <v>0.49001666608359301</v>
      </c>
      <c r="F24" s="331">
        <v>0.49001598018741938</v>
      </c>
      <c r="G24" s="331">
        <v>0.45995783403828577</v>
      </c>
      <c r="H24" s="331">
        <v>0.46061926428026417</v>
      </c>
      <c r="I24" s="331">
        <v>0.45715511048291158</v>
      </c>
      <c r="J24" s="331">
        <v>0.46419290159337262</v>
      </c>
      <c r="K24" s="331">
        <v>0.44702646377834221</v>
      </c>
      <c r="L24" s="331">
        <v>0.47917855408426491</v>
      </c>
      <c r="M24" s="331">
        <v>0.46420443966735658</v>
      </c>
      <c r="N24" s="331">
        <v>0.45876150476417099</v>
      </c>
      <c r="O24" s="331">
        <v>0.44354685776181868</v>
      </c>
      <c r="P24" s="331">
        <v>0.44880271935046517</v>
      </c>
      <c r="Q24" s="331">
        <v>0.43952005780167552</v>
      </c>
      <c r="R24" s="331">
        <v>0.44055002166769852</v>
      </c>
      <c r="S24" s="331">
        <v>0.43109164554010898</v>
      </c>
      <c r="T24" s="331">
        <v>0.43060982297838152</v>
      </c>
      <c r="U24" s="331">
        <v>0.43304615716347072</v>
      </c>
      <c r="V24" s="331">
        <v>0.43904673390935423</v>
      </c>
      <c r="W24" s="331">
        <v>0.42481573220203089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9.8841319288207945</v>
      </c>
      <c r="C25" s="263">
        <f t="shared" si="1"/>
        <v>9.4649155993735512</v>
      </c>
      <c r="D25" s="263">
        <f t="shared" si="1"/>
        <v>8.9874313952514573</v>
      </c>
      <c r="E25" s="263">
        <f t="shared" si="1"/>
        <v>8.4709211250979539</v>
      </c>
      <c r="F25" s="263">
        <f t="shared" si="1"/>
        <v>8.4700128636651364</v>
      </c>
      <c r="G25" s="263">
        <f t="shared" si="1"/>
        <v>8.0289301800717894</v>
      </c>
      <c r="H25" s="263">
        <f t="shared" si="1"/>
        <v>8.0805503829296494</v>
      </c>
      <c r="I25" s="263">
        <f t="shared" si="1"/>
        <v>8.1683009498234327</v>
      </c>
      <c r="J25" s="263">
        <f t="shared" si="1"/>
        <v>8.3106218929100439</v>
      </c>
      <c r="K25" s="263">
        <f t="shared" si="1"/>
        <v>7.9615171931097484</v>
      </c>
      <c r="L25" s="263">
        <f t="shared" si="1"/>
        <v>8.5924685241795178</v>
      </c>
      <c r="M25" s="263">
        <f t="shared" si="1"/>
        <v>8.3169871948032039</v>
      </c>
      <c r="N25" s="263">
        <f t="shared" si="1"/>
        <v>8.2106155263883043</v>
      </c>
      <c r="O25" s="263">
        <f t="shared" si="1"/>
        <v>8.0213633086624334</v>
      </c>
      <c r="P25" s="263">
        <f t="shared" si="1"/>
        <v>8.1235705215735585</v>
      </c>
      <c r="Q25" s="263">
        <f t="shared" si="1"/>
        <v>8.1082058243281327</v>
      </c>
      <c r="R25" s="263">
        <f t="shared" si="1"/>
        <v>8.0958726477357104</v>
      </c>
      <c r="S25" s="263">
        <f t="shared" si="1"/>
        <v>8.1243503381880195</v>
      </c>
      <c r="T25" s="263">
        <f t="shared" si="1"/>
        <v>8.0075994572381894</v>
      </c>
      <c r="U25" s="263">
        <f t="shared" si="1"/>
        <v>8.0803548835336301</v>
      </c>
      <c r="V25" s="263">
        <f t="shared" si="1"/>
        <v>8.2986457805144944</v>
      </c>
      <c r="W25" s="263">
        <f t="shared" si="1"/>
        <v>8.1158711715231338</v>
      </c>
      <c r="DA25" s="70"/>
    </row>
    <row r="26" spans="1:105" ht="12" customHeight="1" x14ac:dyDescent="0.25">
      <c r="A26" s="60" t="s">
        <v>2162</v>
      </c>
      <c r="B26" s="331">
        <v>1.7902419643184331</v>
      </c>
      <c r="C26" s="331">
        <v>1.9337874009177101</v>
      </c>
      <c r="D26" s="331">
        <v>2.2107242077937461</v>
      </c>
      <c r="E26" s="331">
        <v>2.767359963051653</v>
      </c>
      <c r="F26" s="331">
        <v>2.2172667294525121</v>
      </c>
      <c r="G26" s="331">
        <v>1.2871951783210971</v>
      </c>
      <c r="H26" s="331">
        <v>1.3041368695158391</v>
      </c>
      <c r="I26" s="331">
        <v>0.91494278163665288</v>
      </c>
      <c r="J26" s="331">
        <v>1.023184591598393</v>
      </c>
      <c r="K26" s="331">
        <v>1.164669690051483</v>
      </c>
      <c r="L26" s="331">
        <v>1.0784789791561531</v>
      </c>
      <c r="M26" s="331">
        <v>1.0223406598948259</v>
      </c>
      <c r="N26" s="331">
        <v>1.06638446547373</v>
      </c>
      <c r="O26" s="331">
        <v>0.86597864168736827</v>
      </c>
      <c r="P26" s="331">
        <v>0.61708237309745761</v>
      </c>
      <c r="Q26" s="331">
        <v>0.58765901522917585</v>
      </c>
      <c r="R26" s="331">
        <v>0.68532953889827808</v>
      </c>
      <c r="S26" s="331">
        <v>0.43833125224259589</v>
      </c>
      <c r="T26" s="331">
        <v>0.55300013563197525</v>
      </c>
      <c r="U26" s="331">
        <v>0.54883278891513743</v>
      </c>
      <c r="V26" s="331">
        <v>1.218165613317534</v>
      </c>
      <c r="W26" s="331">
        <v>1.0301309592815211</v>
      </c>
      <c r="DA26" s="72" t="s">
        <v>2249</v>
      </c>
    </row>
    <row r="27" spans="1:105" ht="12" customHeight="1" x14ac:dyDescent="0.25">
      <c r="A27" s="59" t="s">
        <v>30</v>
      </c>
      <c r="B27" s="232">
        <v>0.1004221246031289</v>
      </c>
      <c r="C27" s="232">
        <v>2.2963098866619191E-2</v>
      </c>
      <c r="D27" s="232">
        <v>2.538656444106932E-2</v>
      </c>
      <c r="E27" s="232">
        <v>2.3650934075924661E-2</v>
      </c>
      <c r="F27" s="232">
        <v>1.5882069777838619E-2</v>
      </c>
      <c r="G27" s="232">
        <v>1.190051711707709E-2</v>
      </c>
      <c r="H27" s="232">
        <v>2.434665245293369E-2</v>
      </c>
      <c r="I27" s="232">
        <v>1.005166295084237E-2</v>
      </c>
      <c r="J27" s="232">
        <v>1.8309647885812508E-2</v>
      </c>
      <c r="K27" s="232">
        <v>1.622447744249975E-2</v>
      </c>
      <c r="L27" s="232">
        <v>1.117743306043811E-2</v>
      </c>
      <c r="M27" s="232">
        <v>7.239418852795834E-3</v>
      </c>
      <c r="N27" s="232">
        <v>1.12356294911589E-2</v>
      </c>
      <c r="O27" s="232">
        <v>1.028933425597525E-2</v>
      </c>
      <c r="P27" s="232">
        <v>7.6423116315755893E-3</v>
      </c>
      <c r="Q27" s="232">
        <v>0</v>
      </c>
      <c r="R27" s="232">
        <v>0</v>
      </c>
      <c r="S27" s="232">
        <v>1.464064555850117E-2</v>
      </c>
      <c r="T27" s="232">
        <v>5.4802088835671963E-3</v>
      </c>
      <c r="U27" s="232">
        <v>8.2881159309655134E-3</v>
      </c>
      <c r="V27" s="232">
        <v>1.6845379754806471E-2</v>
      </c>
      <c r="W27" s="232">
        <v>2.161070270209043E-2</v>
      </c>
      <c r="DA27" s="71" t="s">
        <v>2250</v>
      </c>
    </row>
    <row r="28" spans="1:105" ht="12" customHeight="1" x14ac:dyDescent="0.25">
      <c r="A28" s="59" t="s">
        <v>33</v>
      </c>
      <c r="B28" s="232">
        <v>0.13555159658106261</v>
      </c>
      <c r="C28" s="232">
        <v>0.18855851601813489</v>
      </c>
      <c r="D28" s="232">
        <v>0.26801773491236219</v>
      </c>
      <c r="E28" s="232">
        <v>0.35835734869048791</v>
      </c>
      <c r="F28" s="232">
        <v>0.38296008354834599</v>
      </c>
      <c r="G28" s="232">
        <v>0.1204431189872997</v>
      </c>
      <c r="H28" s="232">
        <v>0.12915404774064079</v>
      </c>
      <c r="I28" s="232">
        <v>0.1143474266308311</v>
      </c>
      <c r="J28" s="232">
        <v>0.1206856476961546</v>
      </c>
      <c r="K28" s="232">
        <v>0.1529472512878447</v>
      </c>
      <c r="L28" s="232">
        <v>0.15157130958547821</v>
      </c>
      <c r="M28" s="232">
        <v>0.15698561916358561</v>
      </c>
      <c r="N28" s="232">
        <v>0.16234772337705311</v>
      </c>
      <c r="O28" s="232">
        <v>0.1404132246119513</v>
      </c>
      <c r="P28" s="232">
        <v>0.1236300592164082</v>
      </c>
      <c r="Q28" s="232">
        <v>0.1165485392384948</v>
      </c>
      <c r="R28" s="232">
        <v>0.1357992424554996</v>
      </c>
      <c r="S28" s="232">
        <v>0.1100149331271907</v>
      </c>
      <c r="T28" s="232">
        <v>0.1232225902143889</v>
      </c>
      <c r="U28" s="232">
        <v>0.1239076098025445</v>
      </c>
      <c r="V28" s="232">
        <v>0.1928708211178988</v>
      </c>
      <c r="W28" s="232">
        <v>0.1784892681636146</v>
      </c>
      <c r="DA28" s="71" t="s">
        <v>2251</v>
      </c>
    </row>
    <row r="29" spans="1:105" ht="12" customHeight="1" x14ac:dyDescent="0.25">
      <c r="A29" s="59" t="s">
        <v>160</v>
      </c>
      <c r="B29" s="232">
        <v>0.3269969698163403</v>
      </c>
      <c r="C29" s="232">
        <v>0.46949544549455707</v>
      </c>
      <c r="D29" s="232">
        <v>0.46705411925152968</v>
      </c>
      <c r="E29" s="232">
        <v>0.5912403998628345</v>
      </c>
      <c r="F29" s="232">
        <v>0.4332737138725713</v>
      </c>
      <c r="G29" s="232">
        <v>0.26371858301975659</v>
      </c>
      <c r="H29" s="232">
        <v>0.26935358109614438</v>
      </c>
      <c r="I29" s="232">
        <v>0.1960200848393078</v>
      </c>
      <c r="J29" s="232">
        <v>0.22548736243302789</v>
      </c>
      <c r="K29" s="232">
        <v>0.2263987003595159</v>
      </c>
      <c r="L29" s="232">
        <v>0.19752770323556881</v>
      </c>
      <c r="M29" s="232">
        <v>0.17967209398670489</v>
      </c>
      <c r="N29" s="232">
        <v>0.15897169462056021</v>
      </c>
      <c r="O29" s="232">
        <v>0.1405720539364127</v>
      </c>
      <c r="P29" s="232">
        <v>9.2268471281176004E-2</v>
      </c>
      <c r="Q29" s="232">
        <v>8.7121791014466266E-2</v>
      </c>
      <c r="R29" s="232">
        <v>9.3547184848679368E-2</v>
      </c>
      <c r="S29" s="232">
        <v>6.4660097677644204E-2</v>
      </c>
      <c r="T29" s="232">
        <v>7.2952928406208498E-2</v>
      </c>
      <c r="U29" s="232">
        <v>5.4818609138027087E-2</v>
      </c>
      <c r="V29" s="232">
        <v>0.20774121168720039</v>
      </c>
      <c r="W29" s="232">
        <v>0.1238619142207357</v>
      </c>
      <c r="DA29" s="71" t="s">
        <v>2252</v>
      </c>
    </row>
    <row r="30" spans="1:105" ht="12" customHeight="1" x14ac:dyDescent="0.25">
      <c r="A30" s="59" t="s">
        <v>70</v>
      </c>
      <c r="B30" s="232">
        <v>0.46426160652338339</v>
      </c>
      <c r="C30" s="232">
        <v>0.46470820593995299</v>
      </c>
      <c r="D30" s="232">
        <v>0.57419390344868604</v>
      </c>
      <c r="E30" s="232">
        <v>0.80064612243090649</v>
      </c>
      <c r="F30" s="232">
        <v>0.62233489737746883</v>
      </c>
      <c r="G30" s="232">
        <v>0.28665036431358071</v>
      </c>
      <c r="H30" s="232">
        <v>0.21804727690262321</v>
      </c>
      <c r="I30" s="232">
        <v>0.13850308295288369</v>
      </c>
      <c r="J30" s="232">
        <v>0.14606735409491331</v>
      </c>
      <c r="K30" s="232">
        <v>0.16386092660982171</v>
      </c>
      <c r="L30" s="232">
        <v>0.14461826906186831</v>
      </c>
      <c r="M30" s="232">
        <v>0.1042071874152152</v>
      </c>
      <c r="N30" s="232">
        <v>0.1006870085166828</v>
      </c>
      <c r="O30" s="232">
        <v>7.9580456276237638E-2</v>
      </c>
      <c r="P30" s="232">
        <v>4.9343094777470141E-2</v>
      </c>
      <c r="Q30" s="232">
        <v>3.9889411618774462E-2</v>
      </c>
      <c r="R30" s="232">
        <v>2.9851196001644299E-2</v>
      </c>
      <c r="S30" s="232">
        <v>2.4405360119156099E-2</v>
      </c>
      <c r="T30" s="232">
        <v>1.0199352652729071E-2</v>
      </c>
      <c r="U30" s="232">
        <v>1.7212518342948652E-2</v>
      </c>
      <c r="V30" s="232">
        <v>1.916015350453841E-2</v>
      </c>
      <c r="W30" s="232">
        <v>1.5972319519262399E-2</v>
      </c>
      <c r="DA30" s="71" t="s">
        <v>2253</v>
      </c>
    </row>
    <row r="31" spans="1:105" ht="12" customHeight="1" x14ac:dyDescent="0.25">
      <c r="A31" s="59" t="s">
        <v>162</v>
      </c>
      <c r="B31" s="232">
        <v>0.76300966679451754</v>
      </c>
      <c r="C31" s="232">
        <v>0.78806213459844632</v>
      </c>
      <c r="D31" s="232">
        <v>0.87607188574009853</v>
      </c>
      <c r="E31" s="232">
        <v>0.99346515799149915</v>
      </c>
      <c r="F31" s="232">
        <v>0.76281596487628767</v>
      </c>
      <c r="G31" s="232">
        <v>0.60448259488338241</v>
      </c>
      <c r="H31" s="232">
        <v>0.66323531132349711</v>
      </c>
      <c r="I31" s="232">
        <v>0.456020524262788</v>
      </c>
      <c r="J31" s="232">
        <v>0.51263457948848534</v>
      </c>
      <c r="K31" s="232">
        <v>0.60523833435180097</v>
      </c>
      <c r="L31" s="232">
        <v>0.57358426421279962</v>
      </c>
      <c r="M31" s="232">
        <v>0.57423634047652439</v>
      </c>
      <c r="N31" s="232">
        <v>0.63314240946827482</v>
      </c>
      <c r="O31" s="232">
        <v>0.49512357260679152</v>
      </c>
      <c r="P31" s="232">
        <v>0.34419843619082768</v>
      </c>
      <c r="Q31" s="232">
        <v>0.34409927335744028</v>
      </c>
      <c r="R31" s="232">
        <v>0.42613191559245472</v>
      </c>
      <c r="S31" s="232">
        <v>0.2246102157601037</v>
      </c>
      <c r="T31" s="232">
        <v>0.34114505547508173</v>
      </c>
      <c r="U31" s="232">
        <v>0.34460593570065168</v>
      </c>
      <c r="V31" s="232">
        <v>0.78154804725308979</v>
      </c>
      <c r="W31" s="232">
        <v>0.69019675467581798</v>
      </c>
      <c r="DA31" s="71" t="s">
        <v>2254</v>
      </c>
    </row>
    <row r="32" spans="1:105" ht="12" customHeight="1" x14ac:dyDescent="0.25">
      <c r="A32" s="60" t="s">
        <v>2169</v>
      </c>
      <c r="B32" s="331">
        <v>7.8356347999131684</v>
      </c>
      <c r="C32" s="331">
        <v>7.2829291508259439</v>
      </c>
      <c r="D32" s="331">
        <v>6.5401687687490666</v>
      </c>
      <c r="E32" s="331">
        <v>5.4808263138264861</v>
      </c>
      <c r="F32" s="331">
        <v>6.0300115977637967</v>
      </c>
      <c r="G32" s="331">
        <v>6.5326632590060161</v>
      </c>
      <c r="H32" s="331">
        <v>6.5670411205591446</v>
      </c>
      <c r="I32" s="331">
        <v>7.0455603906945479</v>
      </c>
      <c r="J32" s="331">
        <v>7.0764405278601172</v>
      </c>
      <c r="K32" s="331">
        <v>6.5936536558862926</v>
      </c>
      <c r="L32" s="331">
        <v>7.296181111348699</v>
      </c>
      <c r="M32" s="331">
        <v>7.0836445168777624</v>
      </c>
      <c r="N32" s="331">
        <v>6.9357031042035873</v>
      </c>
      <c r="O32" s="331">
        <v>6.9537724589015104</v>
      </c>
      <c r="P32" s="331">
        <v>7.3024869124077068</v>
      </c>
      <c r="Q32" s="331">
        <v>7.3207649646436499</v>
      </c>
      <c r="R32" s="331">
        <v>7.2102930989884788</v>
      </c>
      <c r="S32" s="331">
        <v>7.490068337972648</v>
      </c>
      <c r="T32" s="331">
        <v>7.258867583888768</v>
      </c>
      <c r="U32" s="331">
        <v>7.33468293227146</v>
      </c>
      <c r="V32" s="331">
        <v>6.880913469965436</v>
      </c>
      <c r="W32" s="331">
        <v>6.8926421521497794</v>
      </c>
      <c r="DA32" s="72" t="s">
        <v>2255</v>
      </c>
    </row>
    <row r="33" spans="1:105" ht="12" customHeight="1" x14ac:dyDescent="0.25">
      <c r="A33" s="60" t="s">
        <v>2171</v>
      </c>
      <c r="B33" s="331">
        <v>0.25825516458919151</v>
      </c>
      <c r="C33" s="331">
        <v>0.2481990476298977</v>
      </c>
      <c r="D33" s="331">
        <v>0.23653841870864481</v>
      </c>
      <c r="E33" s="331">
        <v>0.22273484821981501</v>
      </c>
      <c r="F33" s="331">
        <v>0.22273453644882699</v>
      </c>
      <c r="G33" s="331">
        <v>0.20907174274467541</v>
      </c>
      <c r="H33" s="331">
        <v>0.20937239285466541</v>
      </c>
      <c r="I33" s="331">
        <v>0.20779777749223241</v>
      </c>
      <c r="J33" s="331">
        <v>0.210996773451533</v>
      </c>
      <c r="K33" s="331">
        <v>0.20319384717197361</v>
      </c>
      <c r="L33" s="331">
        <v>0.2178084336746659</v>
      </c>
      <c r="M33" s="331">
        <v>0.21100201803061661</v>
      </c>
      <c r="N33" s="331">
        <v>0.20852795671098681</v>
      </c>
      <c r="O33" s="331">
        <v>0.2016122080735539</v>
      </c>
      <c r="P33" s="331">
        <v>0.20400123606839321</v>
      </c>
      <c r="Q33" s="331">
        <v>0.199781844455307</v>
      </c>
      <c r="R33" s="331">
        <v>0.2002500098489538</v>
      </c>
      <c r="S33" s="331">
        <v>0.19595074797277681</v>
      </c>
      <c r="T33" s="331">
        <v>0.19573173771744609</v>
      </c>
      <c r="U33" s="331">
        <v>0.19683916234703211</v>
      </c>
      <c r="V33" s="331">
        <v>0.19956669723152459</v>
      </c>
      <c r="W33" s="331">
        <v>0.1930980600918322</v>
      </c>
      <c r="DA33" s="72" t="s">
        <v>2256</v>
      </c>
    </row>
    <row r="34" spans="1:105" ht="12" customHeight="1" x14ac:dyDescent="0.25">
      <c r="A34" s="57" t="s">
        <v>2173</v>
      </c>
      <c r="B34" s="263">
        <v>86.401718451751634</v>
      </c>
      <c r="C34" s="263">
        <v>87.217573476351788</v>
      </c>
      <c r="D34" s="263">
        <v>89.295141173211903</v>
      </c>
      <c r="E34" s="263">
        <v>94.62726574804104</v>
      </c>
      <c r="F34" s="263">
        <v>86.493823419048923</v>
      </c>
      <c r="G34" s="263">
        <v>66.934355157295073</v>
      </c>
      <c r="H34" s="263">
        <v>67.985397630184991</v>
      </c>
      <c r="I34" s="263">
        <v>59.626407565163127</v>
      </c>
      <c r="J34" s="263">
        <v>63.399438852766409</v>
      </c>
      <c r="K34" s="263">
        <v>65.162106919061799</v>
      </c>
      <c r="L34" s="263">
        <v>66.252599230542742</v>
      </c>
      <c r="M34" s="263">
        <v>63.600803598062292</v>
      </c>
      <c r="N34" s="263">
        <v>64.260999989614348</v>
      </c>
      <c r="O34" s="263">
        <v>58.52138073938778</v>
      </c>
      <c r="P34" s="263">
        <v>50.864397999199717</v>
      </c>
      <c r="Q34" s="263">
        <v>50.857528925142176</v>
      </c>
      <c r="R34" s="263">
        <v>54.204844705517978</v>
      </c>
      <c r="S34" s="263">
        <v>45.944831814412581</v>
      </c>
      <c r="T34" s="263">
        <v>49.76275776448098</v>
      </c>
      <c r="U34" s="263">
        <v>50.03742301982426</v>
      </c>
      <c r="V34" s="263">
        <v>78.21369750640801</v>
      </c>
      <c r="W34" s="263">
        <v>74.255147673965382</v>
      </c>
      <c r="DA34" s="70" t="s">
        <v>2257</v>
      </c>
    </row>
    <row r="35" spans="1:105" ht="12" customHeight="1" x14ac:dyDescent="0.25">
      <c r="A35" s="64" t="s">
        <v>30</v>
      </c>
      <c r="B35" s="231">
        <v>4.6806570291042444</v>
      </c>
      <c r="C35" s="231">
        <v>1.0065298310725059</v>
      </c>
      <c r="D35" s="231">
        <v>0.99925411905602002</v>
      </c>
      <c r="E35" s="231">
        <v>0.7892619422701177</v>
      </c>
      <c r="F35" s="231">
        <v>0.59711630635078428</v>
      </c>
      <c r="G35" s="231">
        <v>0.61021602557450305</v>
      </c>
      <c r="H35" s="231">
        <v>1.2160570880224479</v>
      </c>
      <c r="I35" s="231">
        <v>0.61338676152670191</v>
      </c>
      <c r="J35" s="231">
        <v>1.013716113871717</v>
      </c>
      <c r="K35" s="231">
        <v>0.8056945660997098</v>
      </c>
      <c r="L35" s="231">
        <v>0.60704344939938593</v>
      </c>
      <c r="M35" s="231">
        <v>0.40598798125714131</v>
      </c>
      <c r="N35" s="231">
        <v>0.60757429215015368</v>
      </c>
      <c r="O35" s="231">
        <v>0.60921608268310856</v>
      </c>
      <c r="P35" s="231">
        <v>0.62341196831798695</v>
      </c>
      <c r="Q35" s="231">
        <v>0</v>
      </c>
      <c r="R35" s="231">
        <v>0</v>
      </c>
      <c r="S35" s="231">
        <v>1.226162288086913</v>
      </c>
      <c r="T35" s="231">
        <v>0.4081804148652724</v>
      </c>
      <c r="U35" s="231">
        <v>0.61068805950715355</v>
      </c>
      <c r="V35" s="231">
        <v>0.56160651992940702</v>
      </c>
      <c r="W35" s="231">
        <v>0.74438322526416989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6.3810110749025926</v>
      </c>
      <c r="C37" s="231">
        <v>8.3473717172914501</v>
      </c>
      <c r="D37" s="231">
        <v>10.65474339043354</v>
      </c>
      <c r="E37" s="231">
        <v>12.078044514984819</v>
      </c>
      <c r="F37" s="231">
        <v>14.54161986551666</v>
      </c>
      <c r="G37" s="231">
        <v>6.2374519896200198</v>
      </c>
      <c r="H37" s="231">
        <v>6.5152363593739269</v>
      </c>
      <c r="I37" s="231">
        <v>7.0474227343749627</v>
      </c>
      <c r="J37" s="231">
        <v>6.7483784502603852</v>
      </c>
      <c r="K37" s="231">
        <v>7.6709444865898098</v>
      </c>
      <c r="L37" s="231">
        <v>8.3138493198947838</v>
      </c>
      <c r="M37" s="231">
        <v>8.8915359673323042</v>
      </c>
      <c r="N37" s="231">
        <v>8.8665696475680775</v>
      </c>
      <c r="O37" s="231">
        <v>8.3965241961092438</v>
      </c>
      <c r="P37" s="231">
        <v>10.18548976435271</v>
      </c>
      <c r="Q37" s="231">
        <v>8.818080639104096</v>
      </c>
      <c r="R37" s="231">
        <v>9.1943819239519939</v>
      </c>
      <c r="S37" s="231">
        <v>9.3056521413001807</v>
      </c>
      <c r="T37" s="231">
        <v>9.2694257678937326</v>
      </c>
      <c r="U37" s="231">
        <v>9.2208092425718746</v>
      </c>
      <c r="V37" s="231">
        <v>6.4941947954388404</v>
      </c>
      <c r="W37" s="231">
        <v>6.209365788776779</v>
      </c>
      <c r="DA37" s="73" t="s">
        <v>2260</v>
      </c>
    </row>
    <row r="38" spans="1:105" ht="12" customHeight="1" x14ac:dyDescent="0.25">
      <c r="A38" s="64" t="s">
        <v>160</v>
      </c>
      <c r="B38" s="231">
        <v>15.68591843594403</v>
      </c>
      <c r="C38" s="231">
        <v>21.179531476760559</v>
      </c>
      <c r="D38" s="231">
        <v>18.920300592902429</v>
      </c>
      <c r="E38" s="231">
        <v>20.306065196496739</v>
      </c>
      <c r="F38" s="231">
        <v>16.764977817808731</v>
      </c>
      <c r="G38" s="231">
        <v>13.91705421401768</v>
      </c>
      <c r="H38" s="231">
        <v>13.84606196803573</v>
      </c>
      <c r="I38" s="231">
        <v>12.310788316021871</v>
      </c>
      <c r="J38" s="231">
        <v>12.848350455866051</v>
      </c>
      <c r="K38" s="231">
        <v>11.57077519685094</v>
      </c>
      <c r="L38" s="231">
        <v>11.040646966605809</v>
      </c>
      <c r="M38" s="231">
        <v>10.370003710248049</v>
      </c>
      <c r="N38" s="231">
        <v>8.8472967405945688</v>
      </c>
      <c r="O38" s="231">
        <v>8.5658779926111066</v>
      </c>
      <c r="P38" s="231">
        <v>7.7462681672176457</v>
      </c>
      <c r="Q38" s="231">
        <v>6.7170006345962854</v>
      </c>
      <c r="R38" s="231">
        <v>6.4541236029257192</v>
      </c>
      <c r="S38" s="231">
        <v>5.5733060742544884</v>
      </c>
      <c r="T38" s="231">
        <v>5.5922501501360324</v>
      </c>
      <c r="U38" s="231">
        <v>4.1570039155556486</v>
      </c>
      <c r="V38" s="231">
        <v>7.1279198123024754</v>
      </c>
      <c r="W38" s="231">
        <v>4.390907480089064</v>
      </c>
      <c r="DA38" s="73" t="s">
        <v>2261</v>
      </c>
    </row>
    <row r="39" spans="1:105" ht="12" customHeight="1" x14ac:dyDescent="0.25">
      <c r="A39" s="64" t="s">
        <v>70</v>
      </c>
      <c r="B39" s="231">
        <v>21.590683142513608</v>
      </c>
      <c r="C39" s="231">
        <v>20.323696285206982</v>
      </c>
      <c r="D39" s="231">
        <v>22.550531998547491</v>
      </c>
      <c r="E39" s="231">
        <v>26.65874304510934</v>
      </c>
      <c r="F39" s="231">
        <v>23.345446568036479</v>
      </c>
      <c r="G39" s="231">
        <v>14.6654864611642</v>
      </c>
      <c r="H39" s="231">
        <v>10.86654728495755</v>
      </c>
      <c r="I39" s="231">
        <v>8.4330004042288902</v>
      </c>
      <c r="J39" s="231">
        <v>8.0689257593685895</v>
      </c>
      <c r="K39" s="231">
        <v>8.1189772165033585</v>
      </c>
      <c r="L39" s="231">
        <v>7.8365887818921882</v>
      </c>
      <c r="M39" s="231">
        <v>5.8308698344850027</v>
      </c>
      <c r="N39" s="231">
        <v>5.4325235504703429</v>
      </c>
      <c r="O39" s="231">
        <v>4.7012863938445237</v>
      </c>
      <c r="P39" s="231">
        <v>4.0160857491603519</v>
      </c>
      <c r="Q39" s="231">
        <v>2.9815604202881372</v>
      </c>
      <c r="R39" s="231">
        <v>1.9966671898979449</v>
      </c>
      <c r="S39" s="231">
        <v>2.0393846590732201</v>
      </c>
      <c r="T39" s="231">
        <v>0.75797321372596449</v>
      </c>
      <c r="U39" s="231">
        <v>1.2654186387998321</v>
      </c>
      <c r="V39" s="231">
        <v>0.63734784086117457</v>
      </c>
      <c r="W39" s="231">
        <v>0.54893620811327581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5.0033848886499666E-3</v>
      </c>
      <c r="H40" s="231">
        <v>2.3140655110004361E-3</v>
      </c>
      <c r="I40" s="231">
        <v>1.532286622154326E-3</v>
      </c>
      <c r="J40" s="231">
        <v>8.8497370218190846E-3</v>
      </c>
      <c r="K40" s="231">
        <v>2.3140655110019692E-3</v>
      </c>
      <c r="L40" s="231">
        <v>2.6893193776548079E-3</v>
      </c>
      <c r="M40" s="231">
        <v>3.75253866649611E-4</v>
      </c>
      <c r="N40" s="231">
        <v>7.8177888885290101E-4</v>
      </c>
      <c r="O40" s="231">
        <v>7.8177888885188219E-4</v>
      </c>
      <c r="P40" s="231">
        <v>3.846352133164387E-3</v>
      </c>
      <c r="Q40" s="231">
        <v>3.8463521331657982E-3</v>
      </c>
      <c r="R40" s="231">
        <v>2.6893193776559229E-3</v>
      </c>
      <c r="S40" s="231">
        <v>8.849737021823241E-3</v>
      </c>
      <c r="T40" s="231">
        <v>4.6281310220233204E-3</v>
      </c>
      <c r="U40" s="231">
        <v>7.6927042663068844E-3</v>
      </c>
      <c r="V40" s="231">
        <v>5.3786387552988597E-3</v>
      </c>
      <c r="W40" s="231">
        <v>1.1570327555016149E-3</v>
      </c>
      <c r="DA40" s="73" t="s">
        <v>2263</v>
      </c>
    </row>
    <row r="41" spans="1:105" ht="12" customHeight="1" x14ac:dyDescent="0.25">
      <c r="A41" s="64" t="s">
        <v>162</v>
      </c>
      <c r="B41" s="231">
        <v>35.831938900835659</v>
      </c>
      <c r="C41" s="231">
        <v>34.803223478144211</v>
      </c>
      <c r="D41" s="231">
        <v>34.743583738130702</v>
      </c>
      <c r="E41" s="231">
        <v>33.40322194270022</v>
      </c>
      <c r="F41" s="231">
        <v>28.895782494147571</v>
      </c>
      <c r="G41" s="231">
        <v>31.229456817649371</v>
      </c>
      <c r="H41" s="231">
        <v>33.376838855778239</v>
      </c>
      <c r="I41" s="231">
        <v>28.037786531149798</v>
      </c>
      <c r="J41" s="231">
        <v>28.596119933846659</v>
      </c>
      <c r="K41" s="231">
        <v>30.282309816652312</v>
      </c>
      <c r="L41" s="231">
        <v>31.38613092344335</v>
      </c>
      <c r="M41" s="231">
        <v>32.446137196639057</v>
      </c>
      <c r="N41" s="231">
        <v>34.49580142664643</v>
      </c>
      <c r="O41" s="231">
        <v>29.53660272439744</v>
      </c>
      <c r="P41" s="231">
        <v>28.28929599801787</v>
      </c>
      <c r="Q41" s="231">
        <v>25.972059816538181</v>
      </c>
      <c r="R41" s="231">
        <v>28.78224479119589</v>
      </c>
      <c r="S41" s="231">
        <v>18.953092729203501</v>
      </c>
      <c r="T41" s="231">
        <v>25.601003309584819</v>
      </c>
      <c r="U41" s="231">
        <v>25.582867374601019</v>
      </c>
      <c r="V41" s="231">
        <v>26.252451917722059</v>
      </c>
      <c r="W41" s="231">
        <v>23.953195335729969</v>
      </c>
      <c r="DA41" s="73" t="s">
        <v>2264</v>
      </c>
    </row>
    <row r="42" spans="1:105" ht="12" customHeight="1" x14ac:dyDescent="0.25">
      <c r="A42" s="64" t="s">
        <v>36</v>
      </c>
      <c r="B42" s="231">
        <v>1.522422460215809</v>
      </c>
      <c r="C42" s="231">
        <v>1.5572206878760719</v>
      </c>
      <c r="D42" s="231">
        <v>1.426727334141741</v>
      </c>
      <c r="E42" s="231">
        <v>1.3919291064798049</v>
      </c>
      <c r="F42" s="231">
        <v>2.3488803671886909</v>
      </c>
      <c r="G42" s="231">
        <v>0.26968626438065391</v>
      </c>
      <c r="H42" s="231">
        <v>4.3497784577521507E-2</v>
      </c>
      <c r="I42" s="231">
        <v>0</v>
      </c>
      <c r="J42" s="231">
        <v>0.1130942399018131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0.70908740823568517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2.1188442239285759</v>
      </c>
      <c r="I43" s="231">
        <v>3.1824905312387579</v>
      </c>
      <c r="J43" s="231">
        <v>6.0020041626293761</v>
      </c>
      <c r="K43" s="231">
        <v>6.7110915708546672</v>
      </c>
      <c r="L43" s="231">
        <v>7.0656504699295706</v>
      </c>
      <c r="M43" s="231">
        <v>5.6558936542340774</v>
      </c>
      <c r="N43" s="231">
        <v>6.0104525532959157</v>
      </c>
      <c r="O43" s="231">
        <v>6.7110915708535126</v>
      </c>
      <c r="P43" s="231">
        <v>0</v>
      </c>
      <c r="Q43" s="231">
        <v>6.3649810624823084</v>
      </c>
      <c r="R43" s="231">
        <v>7.7747378781687786</v>
      </c>
      <c r="S43" s="231">
        <v>8.8383841854724512</v>
      </c>
      <c r="T43" s="231">
        <v>8.1292967772531401</v>
      </c>
      <c r="U43" s="231">
        <v>9.1929430845224243</v>
      </c>
      <c r="V43" s="231">
        <v>13.71763369597501</v>
      </c>
      <c r="W43" s="231">
        <v>11.25270935355802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23.417164285423741</v>
      </c>
      <c r="W44" s="231">
        <v>27.154493249678609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16.816376257132426</v>
      </c>
      <c r="C45" s="263">
        <f t="shared" si="2"/>
        <v>16.744059290820228</v>
      </c>
      <c r="D45" s="263">
        <f t="shared" si="2"/>
        <v>16.841564991332262</v>
      </c>
      <c r="E45" s="263">
        <f t="shared" si="2"/>
        <v>17.360045135637701</v>
      </c>
      <c r="F45" s="263">
        <f t="shared" si="2"/>
        <v>16.195553759959235</v>
      </c>
      <c r="G45" s="263">
        <f t="shared" si="2"/>
        <v>13.185661414161414</v>
      </c>
      <c r="H45" s="263">
        <f t="shared" si="2"/>
        <v>13.346230302834089</v>
      </c>
      <c r="I45" s="263">
        <f t="shared" si="2"/>
        <v>12.132256909338629</v>
      </c>
      <c r="J45" s="263">
        <f t="shared" si="2"/>
        <v>12.73187323747289</v>
      </c>
      <c r="K45" s="263">
        <f t="shared" si="2"/>
        <v>12.850957678349976</v>
      </c>
      <c r="L45" s="263">
        <f t="shared" si="2"/>
        <v>13.265990488755934</v>
      </c>
      <c r="M45" s="263">
        <f t="shared" si="2"/>
        <v>12.766840761166842</v>
      </c>
      <c r="N45" s="263">
        <f t="shared" si="2"/>
        <v>12.82192065841137</v>
      </c>
      <c r="O45" s="263">
        <f t="shared" si="2"/>
        <v>11.885458541373431</v>
      </c>
      <c r="P45" s="263">
        <f t="shared" si="2"/>
        <v>10.809102890304272</v>
      </c>
      <c r="Q45" s="263">
        <f t="shared" si="2"/>
        <v>10.765919225866837</v>
      </c>
      <c r="R45" s="263">
        <f t="shared" si="2"/>
        <v>11.25846654232239</v>
      </c>
      <c r="S45" s="263">
        <f t="shared" si="2"/>
        <v>10.006337908073331</v>
      </c>
      <c r="T45" s="263">
        <f t="shared" si="2"/>
        <v>10.550116326807307</v>
      </c>
      <c r="U45" s="263">
        <f t="shared" si="2"/>
        <v>10.615263410342347</v>
      </c>
      <c r="V45" s="263">
        <f t="shared" si="2"/>
        <v>14.364621152465533</v>
      </c>
      <c r="W45" s="263">
        <f t="shared" si="2"/>
        <v>13.638873535218718</v>
      </c>
      <c r="DA45" s="70"/>
    </row>
    <row r="46" spans="1:105" ht="12" customHeight="1" x14ac:dyDescent="0.25">
      <c r="A46" s="165" t="s">
        <v>2186</v>
      </c>
      <c r="B46" s="348">
        <v>6.3612223224451716</v>
      </c>
      <c r="C46" s="348">
        <v>6.408737816822641</v>
      </c>
      <c r="D46" s="348">
        <v>6.5674332577199639</v>
      </c>
      <c r="E46" s="348">
        <v>6.960924369246416</v>
      </c>
      <c r="F46" s="348">
        <v>6.3553928813000642</v>
      </c>
      <c r="G46" s="348">
        <v>4.9286736095968884</v>
      </c>
      <c r="H46" s="348">
        <v>5.0117527847851138</v>
      </c>
      <c r="I46" s="348">
        <v>4.3997771319034511</v>
      </c>
      <c r="J46" s="348">
        <v>4.6841430146795862</v>
      </c>
      <c r="K46" s="348">
        <v>4.8185795429883793</v>
      </c>
      <c r="L46" s="348">
        <v>4.9030337831479347</v>
      </c>
      <c r="M46" s="348">
        <v>4.7051804144450546</v>
      </c>
      <c r="N46" s="348">
        <v>4.758165644042796</v>
      </c>
      <c r="O46" s="348">
        <v>4.3371167819882546</v>
      </c>
      <c r="P46" s="348">
        <v>3.7451832343118938</v>
      </c>
      <c r="Q46" s="348">
        <v>3.7762767509719288</v>
      </c>
      <c r="R46" s="348">
        <v>4.0305974398577309</v>
      </c>
      <c r="S46" s="348">
        <v>3.4213237460812151</v>
      </c>
      <c r="T46" s="348">
        <v>3.706553799899428</v>
      </c>
      <c r="U46" s="348">
        <v>3.733454121673665</v>
      </c>
      <c r="V46" s="348">
        <v>5.4987444482933974</v>
      </c>
      <c r="W46" s="348">
        <v>5.1581888559195583</v>
      </c>
      <c r="DA46" s="167" t="s">
        <v>2268</v>
      </c>
    </row>
    <row r="47" spans="1:105" ht="12" customHeight="1" x14ac:dyDescent="0.25">
      <c r="A47" s="59" t="s">
        <v>30</v>
      </c>
      <c r="B47" s="232">
        <v>0.35682744200222988</v>
      </c>
      <c r="C47" s="232">
        <v>7.6101685235978031E-2</v>
      </c>
      <c r="D47" s="232">
        <v>7.54162672221865E-2</v>
      </c>
      <c r="E47" s="232">
        <v>5.9490765770492442E-2</v>
      </c>
      <c r="F47" s="232">
        <v>4.5523072107481508E-2</v>
      </c>
      <c r="G47" s="232">
        <v>4.5567110290140031E-2</v>
      </c>
      <c r="H47" s="232">
        <v>9.356334145854292E-2</v>
      </c>
      <c r="I47" s="232">
        <v>4.8336439913332543E-2</v>
      </c>
      <c r="J47" s="232">
        <v>8.382163878327327E-2</v>
      </c>
      <c r="K47" s="232">
        <v>6.7125413984672255E-2</v>
      </c>
      <c r="L47" s="232">
        <v>5.0815391828112483E-2</v>
      </c>
      <c r="M47" s="232">
        <v>3.331841638935059E-2</v>
      </c>
      <c r="N47" s="232">
        <v>5.0132937945862571E-2</v>
      </c>
      <c r="O47" s="232">
        <v>5.1532499912610517E-2</v>
      </c>
      <c r="P47" s="232">
        <v>4.6382555460619729E-2</v>
      </c>
      <c r="Q47" s="232">
        <v>0</v>
      </c>
      <c r="R47" s="232">
        <v>0</v>
      </c>
      <c r="S47" s="232">
        <v>0.11427519267901939</v>
      </c>
      <c r="T47" s="232">
        <v>3.6731797612336928E-2</v>
      </c>
      <c r="U47" s="232">
        <v>5.6380196679825023E-2</v>
      </c>
      <c r="V47" s="232">
        <v>7.6039281845982493E-2</v>
      </c>
      <c r="W47" s="232">
        <v>0.1082115675120193</v>
      </c>
      <c r="DA47" s="71" t="s">
        <v>2269</v>
      </c>
    </row>
    <row r="48" spans="1:105" ht="12" customHeight="1" x14ac:dyDescent="0.25">
      <c r="A48" s="59" t="s">
        <v>33</v>
      </c>
      <c r="B48" s="232">
        <v>0.48165212256255902</v>
      </c>
      <c r="C48" s="232">
        <v>0.62489914440227645</v>
      </c>
      <c r="D48" s="232">
        <v>0.79620451059286623</v>
      </c>
      <c r="E48" s="232">
        <v>0.90140004723035461</v>
      </c>
      <c r="F48" s="232">
        <v>1.097685612865442</v>
      </c>
      <c r="G48" s="232">
        <v>0.46117700874587902</v>
      </c>
      <c r="H48" s="232">
        <v>0.49633452865321698</v>
      </c>
      <c r="I48" s="232">
        <v>0.54987394062215089</v>
      </c>
      <c r="J48" s="232">
        <v>0.55249936157161306</v>
      </c>
      <c r="K48" s="232">
        <v>0.63278756415420523</v>
      </c>
      <c r="L48" s="232">
        <v>0.68908088689410807</v>
      </c>
      <c r="M48" s="232">
        <v>0.72250443478793236</v>
      </c>
      <c r="N48" s="232">
        <v>0.7243891717965838</v>
      </c>
      <c r="O48" s="232">
        <v>0.70323738203399544</v>
      </c>
      <c r="P48" s="232">
        <v>0.75033292996225798</v>
      </c>
      <c r="Q48" s="232">
        <v>0.74893693056751531</v>
      </c>
      <c r="R48" s="232">
        <v>0.79866990682419448</v>
      </c>
      <c r="S48" s="232">
        <v>0.85870377986025181</v>
      </c>
      <c r="T48" s="232">
        <v>0.82591509579041111</v>
      </c>
      <c r="U48" s="232">
        <v>0.84288582217993435</v>
      </c>
      <c r="V48" s="232">
        <v>0.87061015781881756</v>
      </c>
      <c r="W48" s="232">
        <v>0.89375175616985258</v>
      </c>
      <c r="DA48" s="71" t="s">
        <v>2270</v>
      </c>
    </row>
    <row r="49" spans="1:105" ht="12" customHeight="1" x14ac:dyDescent="0.25">
      <c r="A49" s="59" t="s">
        <v>160</v>
      </c>
      <c r="B49" s="232">
        <v>1.1619102139411379</v>
      </c>
      <c r="C49" s="232">
        <v>1.555948298628407</v>
      </c>
      <c r="D49" s="232">
        <v>1.387485035498276</v>
      </c>
      <c r="E49" s="232">
        <v>1.4871862578187429</v>
      </c>
      <c r="F49" s="232">
        <v>1.241900507603839</v>
      </c>
      <c r="G49" s="232">
        <v>1.009779124705146</v>
      </c>
      <c r="H49" s="232">
        <v>1.03511647565919</v>
      </c>
      <c r="I49" s="232">
        <v>0.94262144472796072</v>
      </c>
      <c r="J49" s="232">
        <v>1.0322820166683691</v>
      </c>
      <c r="K49" s="232">
        <v>0.93667771680681045</v>
      </c>
      <c r="L49" s="232">
        <v>0.89801008715941422</v>
      </c>
      <c r="M49" s="232">
        <v>0.82691577358915325</v>
      </c>
      <c r="N49" s="232">
        <v>0.70932546394773643</v>
      </c>
      <c r="O49" s="232">
        <v>0.70403285353344358</v>
      </c>
      <c r="P49" s="232">
        <v>0.55999384646703143</v>
      </c>
      <c r="Q49" s="232">
        <v>0.55984165202104841</v>
      </c>
      <c r="R49" s="232">
        <v>0.55017480256742601</v>
      </c>
      <c r="S49" s="232">
        <v>0.50469394202815876</v>
      </c>
      <c r="T49" s="232">
        <v>0.48897628874684101</v>
      </c>
      <c r="U49" s="232">
        <v>0.37290549392162969</v>
      </c>
      <c r="V49" s="232">
        <v>0.93773442786303163</v>
      </c>
      <c r="W49" s="232">
        <v>0.62021545886930207</v>
      </c>
      <c r="DA49" s="71" t="s">
        <v>2271</v>
      </c>
    </row>
    <row r="50" spans="1:105" ht="12" customHeight="1" x14ac:dyDescent="0.25">
      <c r="A50" s="59" t="s">
        <v>70</v>
      </c>
      <c r="B50" s="232">
        <v>1.6496492394507969</v>
      </c>
      <c r="C50" s="232">
        <v>1.54008297488226</v>
      </c>
      <c r="D50" s="232">
        <v>1.705766881547067</v>
      </c>
      <c r="E50" s="232">
        <v>2.0139183840132482</v>
      </c>
      <c r="F50" s="232">
        <v>1.7838100955738361</v>
      </c>
      <c r="G50" s="232">
        <v>1.0975849735674259</v>
      </c>
      <c r="H50" s="232">
        <v>0.83794812705297839</v>
      </c>
      <c r="I50" s="232">
        <v>0.66603366823022359</v>
      </c>
      <c r="J50" s="232">
        <v>0.66869691155881894</v>
      </c>
      <c r="K50" s="232">
        <v>0.67794063467239762</v>
      </c>
      <c r="L50" s="232">
        <v>0.65747063463909394</v>
      </c>
      <c r="M50" s="232">
        <v>0.47959905783353768</v>
      </c>
      <c r="N50" s="232">
        <v>0.44926148142330269</v>
      </c>
      <c r="O50" s="232">
        <v>0.39856610292538508</v>
      </c>
      <c r="P50" s="232">
        <v>0.29947206296307238</v>
      </c>
      <c r="Q50" s="232">
        <v>0.2563279960015305</v>
      </c>
      <c r="R50" s="232">
        <v>0.1755624810428279</v>
      </c>
      <c r="S50" s="232">
        <v>0.19049209400455791</v>
      </c>
      <c r="T50" s="232">
        <v>6.8362459420166111E-2</v>
      </c>
      <c r="U50" s="232">
        <v>0.1170887542613669</v>
      </c>
      <c r="V50" s="232">
        <v>8.6488065793125457E-2</v>
      </c>
      <c r="W50" s="232">
        <v>7.9978414205615703E-2</v>
      </c>
      <c r="DA50" s="71" t="s">
        <v>2272</v>
      </c>
    </row>
    <row r="51" spans="1:105" ht="12" customHeight="1" x14ac:dyDescent="0.25">
      <c r="A51" s="59" t="s">
        <v>162</v>
      </c>
      <c r="B51" s="232">
        <v>2.711183304488447</v>
      </c>
      <c r="C51" s="232">
        <v>2.6117057136737198</v>
      </c>
      <c r="D51" s="232">
        <v>2.6025605628595692</v>
      </c>
      <c r="E51" s="232">
        <v>2.498928914413578</v>
      </c>
      <c r="F51" s="232">
        <v>2.186473593149465</v>
      </c>
      <c r="G51" s="232">
        <v>2.3145653922882978</v>
      </c>
      <c r="H51" s="232">
        <v>2.5487903119611852</v>
      </c>
      <c r="I51" s="232">
        <v>2.1929116384097829</v>
      </c>
      <c r="J51" s="232">
        <v>2.3468430860975111</v>
      </c>
      <c r="K51" s="232">
        <v>2.504048213370293</v>
      </c>
      <c r="L51" s="232">
        <v>2.607656782627207</v>
      </c>
      <c r="M51" s="232">
        <v>2.64284273184508</v>
      </c>
      <c r="N51" s="232">
        <v>2.8250565889293102</v>
      </c>
      <c r="O51" s="232">
        <v>2.4797479435828209</v>
      </c>
      <c r="P51" s="232">
        <v>2.0890018394589118</v>
      </c>
      <c r="Q51" s="232">
        <v>2.2111701723818351</v>
      </c>
      <c r="R51" s="232">
        <v>2.5061902494232831</v>
      </c>
      <c r="S51" s="232">
        <v>1.753158737509227</v>
      </c>
      <c r="T51" s="232">
        <v>2.286568158329672</v>
      </c>
      <c r="U51" s="232">
        <v>2.3441938546309089</v>
      </c>
      <c r="V51" s="232">
        <v>3.527872514972441</v>
      </c>
      <c r="W51" s="232">
        <v>3.4560316591627682</v>
      </c>
      <c r="DA51" s="71" t="s">
        <v>2273</v>
      </c>
    </row>
    <row r="52" spans="1:105" ht="12" customHeight="1" x14ac:dyDescent="0.25">
      <c r="A52" s="165" t="s">
        <v>2193</v>
      </c>
      <c r="B52" s="348">
        <v>5.9377839915284447</v>
      </c>
      <c r="C52" s="348">
        <v>5.9938519840555182</v>
      </c>
      <c r="D52" s="348">
        <v>6.1366286374923522</v>
      </c>
      <c r="E52" s="348">
        <v>6.5030681540736808</v>
      </c>
      <c r="F52" s="348">
        <v>5.9441137198042053</v>
      </c>
      <c r="G52" s="348">
        <v>4.5999286780181956</v>
      </c>
      <c r="H52" s="348">
        <v>4.672159454000127</v>
      </c>
      <c r="I52" s="348">
        <v>4.0977047060757714</v>
      </c>
      <c r="J52" s="348">
        <v>4.3569986782388019</v>
      </c>
      <c r="K52" s="348">
        <v>4.4781344891228398</v>
      </c>
      <c r="L52" s="348">
        <v>4.5530763757661301</v>
      </c>
      <c r="M52" s="348">
        <v>4.3708370645869161</v>
      </c>
      <c r="N52" s="348">
        <v>4.4162077312272032</v>
      </c>
      <c r="O52" s="348">
        <v>4.0217639642262633</v>
      </c>
      <c r="P52" s="348">
        <v>3.4955532550783071</v>
      </c>
      <c r="Q52" s="348">
        <v>3.495081191805649</v>
      </c>
      <c r="R52" s="348">
        <v>3.7251187235985501</v>
      </c>
      <c r="S52" s="348">
        <v>3.1574659825015918</v>
      </c>
      <c r="T52" s="348">
        <v>3.4198452498748071</v>
      </c>
      <c r="U52" s="348">
        <v>3.4387210660672478</v>
      </c>
      <c r="V52" s="348">
        <v>5.3750787518321959</v>
      </c>
      <c r="W52" s="348">
        <v>5.1030353915155704</v>
      </c>
      <c r="DA52" s="167" t="s">
        <v>2274</v>
      </c>
    </row>
    <row r="53" spans="1:105" ht="12" customHeight="1" x14ac:dyDescent="0.25">
      <c r="A53" s="64" t="s">
        <v>30</v>
      </c>
      <c r="B53" s="231">
        <v>0.32166872228091481</v>
      </c>
      <c r="C53" s="231">
        <v>6.9171734370949825E-2</v>
      </c>
      <c r="D53" s="231">
        <v>6.867172572398543E-2</v>
      </c>
      <c r="E53" s="231">
        <v>5.4240436531955871E-2</v>
      </c>
      <c r="F53" s="231">
        <v>4.1035614898217387E-2</v>
      </c>
      <c r="G53" s="231">
        <v>4.1935866704476882E-2</v>
      </c>
      <c r="H53" s="231">
        <v>8.3571072884118164E-2</v>
      </c>
      <c r="I53" s="231">
        <v>4.2153769143406301E-2</v>
      </c>
      <c r="J53" s="231">
        <v>6.9665597175166794E-2</v>
      </c>
      <c r="K53" s="231">
        <v>5.5369735491080721E-2</v>
      </c>
      <c r="L53" s="231">
        <v>4.1717837799935688E-2</v>
      </c>
      <c r="M53" s="231">
        <v>2.790070590098008E-2</v>
      </c>
      <c r="N53" s="231">
        <v>4.1754318898275022E-2</v>
      </c>
      <c r="O53" s="231">
        <v>4.1867147644261887E-2</v>
      </c>
      <c r="P53" s="231">
        <v>4.2842731278231183E-2</v>
      </c>
      <c r="Q53" s="231">
        <v>0</v>
      </c>
      <c r="R53" s="231">
        <v>0</v>
      </c>
      <c r="S53" s="231">
        <v>8.4265532395446929E-2</v>
      </c>
      <c r="T53" s="231">
        <v>2.805137648270143E-2</v>
      </c>
      <c r="U53" s="231">
        <v>4.1968306285297442E-2</v>
      </c>
      <c r="V53" s="231">
        <v>3.8595276382575587E-2</v>
      </c>
      <c r="W53" s="231">
        <v>5.1156237141326152E-2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0.43852212767597132</v>
      </c>
      <c r="C55" s="231">
        <v>0.57365630038884552</v>
      </c>
      <c r="D55" s="231">
        <v>0.73222576901509795</v>
      </c>
      <c r="E55" s="231">
        <v>0.83003927068988637</v>
      </c>
      <c r="F55" s="231">
        <v>0.99934352227697387</v>
      </c>
      <c r="G55" s="231">
        <v>0.42865631882744321</v>
      </c>
      <c r="H55" s="231">
        <v>0.44774648987239352</v>
      </c>
      <c r="I55" s="231">
        <v>0.4843199260796292</v>
      </c>
      <c r="J55" s="231">
        <v>0.46376871026133287</v>
      </c>
      <c r="K55" s="231">
        <v>0.52717020203494536</v>
      </c>
      <c r="L55" s="231">
        <v>0.57135254117911749</v>
      </c>
      <c r="M55" s="231">
        <v>0.61105289192144363</v>
      </c>
      <c r="N55" s="231">
        <v>0.60933713190555683</v>
      </c>
      <c r="O55" s="231">
        <v>0.57703420544788953</v>
      </c>
      <c r="P55" s="231">
        <v>0.6999772591609178</v>
      </c>
      <c r="Q55" s="231">
        <v>0.60600482250961252</v>
      </c>
      <c r="R55" s="231">
        <v>0.63186537002186083</v>
      </c>
      <c r="S55" s="231">
        <v>0.63951219148725658</v>
      </c>
      <c r="T55" s="231">
        <v>0.63702260697506863</v>
      </c>
      <c r="U55" s="231">
        <v>0.63368153424002716</v>
      </c>
      <c r="V55" s="231">
        <v>0.446300450792045</v>
      </c>
      <c r="W55" s="231">
        <v>0.42672615127130847</v>
      </c>
      <c r="DA55" s="73" t="s">
        <v>2277</v>
      </c>
    </row>
    <row r="56" spans="1:105" ht="12" customHeight="1" x14ac:dyDescent="0.25">
      <c r="A56" s="64" t="s">
        <v>160</v>
      </c>
      <c r="B56" s="231">
        <v>1.0779831356407601</v>
      </c>
      <c r="C56" s="231">
        <v>1.4555206216298611</v>
      </c>
      <c r="D56" s="231">
        <v>1.300259531738106</v>
      </c>
      <c r="E56" s="231">
        <v>1.3954934116503901</v>
      </c>
      <c r="F56" s="231">
        <v>1.152139317234796</v>
      </c>
      <c r="G56" s="231">
        <v>0.95642150644692903</v>
      </c>
      <c r="H56" s="231">
        <v>0.95154270739908731</v>
      </c>
      <c r="I56" s="231">
        <v>0.84603411941152373</v>
      </c>
      <c r="J56" s="231">
        <v>0.88297699422484088</v>
      </c>
      <c r="K56" s="231">
        <v>0.79517820900520586</v>
      </c>
      <c r="L56" s="231">
        <v>0.75874621464892966</v>
      </c>
      <c r="M56" s="231">
        <v>0.71265760827646085</v>
      </c>
      <c r="N56" s="231">
        <v>0.60801264021085233</v>
      </c>
      <c r="O56" s="231">
        <v>0.58867270384575243</v>
      </c>
      <c r="P56" s="231">
        <v>0.5323466702005033</v>
      </c>
      <c r="Q56" s="231">
        <v>0.46161233310960448</v>
      </c>
      <c r="R56" s="231">
        <v>0.44354663883448853</v>
      </c>
      <c r="S56" s="231">
        <v>0.38301422912180122</v>
      </c>
      <c r="T56" s="231">
        <v>0.38431612256234138</v>
      </c>
      <c r="U56" s="231">
        <v>0.28568171727152719</v>
      </c>
      <c r="V56" s="231">
        <v>0.48985192554963641</v>
      </c>
      <c r="W56" s="231">
        <v>0.30175626840239989</v>
      </c>
      <c r="DA56" s="73" t="s">
        <v>2278</v>
      </c>
    </row>
    <row r="57" spans="1:105" ht="12" customHeight="1" x14ac:dyDescent="0.25">
      <c r="A57" s="64" t="s">
        <v>70</v>
      </c>
      <c r="B57" s="231">
        <v>1.483776191342423</v>
      </c>
      <c r="C57" s="231">
        <v>1.3967050726933961</v>
      </c>
      <c r="D57" s="231">
        <v>1.5497398697711979</v>
      </c>
      <c r="E57" s="231">
        <v>1.8320683954441821</v>
      </c>
      <c r="F57" s="231">
        <v>1.6043687717180981</v>
      </c>
      <c r="G57" s="231">
        <v>1.0078560044578899</v>
      </c>
      <c r="H57" s="231">
        <v>0.74678156485786629</v>
      </c>
      <c r="I57" s="231">
        <v>0.57954095934729732</v>
      </c>
      <c r="J57" s="231">
        <v>0.55452066303015757</v>
      </c>
      <c r="K57" s="231">
        <v>0.55796034856249399</v>
      </c>
      <c r="L57" s="231">
        <v>0.53855377243793146</v>
      </c>
      <c r="M57" s="231">
        <v>0.40071477952403239</v>
      </c>
      <c r="N57" s="231">
        <v>0.37333923386717233</v>
      </c>
      <c r="O57" s="231">
        <v>0.32308643380222712</v>
      </c>
      <c r="P57" s="231">
        <v>0.27599740025178199</v>
      </c>
      <c r="Q57" s="231">
        <v>0.20490173170858761</v>
      </c>
      <c r="R57" s="231">
        <v>0.13721692911937389</v>
      </c>
      <c r="S57" s="231">
        <v>0.14015260110799529</v>
      </c>
      <c r="T57" s="231">
        <v>5.2090181713025423E-2</v>
      </c>
      <c r="U57" s="231">
        <v>8.6963345992281366E-2</v>
      </c>
      <c r="V57" s="231">
        <v>4.3800446036429262E-2</v>
      </c>
      <c r="W57" s="231">
        <v>3.7724534735098847E-2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3.4384754409567909E-4</v>
      </c>
      <c r="H58" s="231">
        <v>1.5902948914423969E-4</v>
      </c>
      <c r="I58" s="231">
        <v>1.053033103796641E-4</v>
      </c>
      <c r="J58" s="231">
        <v>6.0818034362056933E-4</v>
      </c>
      <c r="K58" s="231">
        <v>1.5902948914434491E-4</v>
      </c>
      <c r="L58" s="231">
        <v>1.848180549518022E-4</v>
      </c>
      <c r="M58" s="231">
        <v>2.578856580723528E-5</v>
      </c>
      <c r="N58" s="231">
        <v>5.3726178765042198E-5</v>
      </c>
      <c r="O58" s="231">
        <v>5.3726178764972193E-5</v>
      </c>
      <c r="P58" s="231">
        <v>2.6433279952456541E-4</v>
      </c>
      <c r="Q58" s="231">
        <v>2.6433279952466218E-4</v>
      </c>
      <c r="R58" s="231">
        <v>1.848180549518788E-4</v>
      </c>
      <c r="S58" s="231">
        <v>6.0818034362085513E-4</v>
      </c>
      <c r="T58" s="231">
        <v>3.1805897829002209E-4</v>
      </c>
      <c r="U58" s="231">
        <v>5.2866559904762617E-4</v>
      </c>
      <c r="V58" s="231">
        <v>3.6963610990286508E-4</v>
      </c>
      <c r="W58" s="231">
        <v>7.9514744572215852E-5</v>
      </c>
      <c r="DA58" s="73" t="s">
        <v>2280</v>
      </c>
    </row>
    <row r="59" spans="1:105" ht="12" customHeight="1" x14ac:dyDescent="0.25">
      <c r="A59" s="64" t="s">
        <v>162</v>
      </c>
      <c r="B59" s="231">
        <v>2.462477795619515</v>
      </c>
      <c r="C59" s="231">
        <v>2.3917814011709888</v>
      </c>
      <c r="D59" s="231">
        <v>2.3876827802192659</v>
      </c>
      <c r="E59" s="231">
        <v>2.2955691168063361</v>
      </c>
      <c r="F59" s="231">
        <v>1.9858044236961481</v>
      </c>
      <c r="G59" s="231">
        <v>2.1461814889656061</v>
      </c>
      <c r="H59" s="231">
        <v>2.2937559923224762</v>
      </c>
      <c r="I59" s="231">
        <v>1.9268403800963769</v>
      </c>
      <c r="J59" s="231">
        <v>1.96521071809284</v>
      </c>
      <c r="K59" s="231">
        <v>2.0810907199285871</v>
      </c>
      <c r="L59" s="231">
        <v>2.1569486011705572</v>
      </c>
      <c r="M59" s="231">
        <v>2.2297953962654482</v>
      </c>
      <c r="N59" s="231">
        <v>2.3706544401714131</v>
      </c>
      <c r="O59" s="231">
        <v>2.029843502696064</v>
      </c>
      <c r="P59" s="231">
        <v>1.9441248613873481</v>
      </c>
      <c r="Q59" s="231">
        <v>1.784877474303675</v>
      </c>
      <c r="R59" s="231">
        <v>1.978001773851888</v>
      </c>
      <c r="S59" s="231">
        <v>1.3025131052255969</v>
      </c>
      <c r="T59" s="231">
        <v>1.759377363583418</v>
      </c>
      <c r="U59" s="231">
        <v>1.758131007997582</v>
      </c>
      <c r="V59" s="231">
        <v>1.804146856436281</v>
      </c>
      <c r="W59" s="231">
        <v>1.6461350810965021</v>
      </c>
      <c r="DA59" s="73" t="s">
        <v>2281</v>
      </c>
    </row>
    <row r="60" spans="1:105" ht="12" customHeight="1" x14ac:dyDescent="0.25">
      <c r="A60" s="64" t="s">
        <v>36</v>
      </c>
      <c r="B60" s="231">
        <v>0.1046254157278225</v>
      </c>
      <c r="C60" s="231">
        <v>0.1070168538014767</v>
      </c>
      <c r="D60" s="231">
        <v>9.8048961024699885E-2</v>
      </c>
      <c r="E60" s="231">
        <v>9.565752295093069E-2</v>
      </c>
      <c r="F60" s="231">
        <v>0.1614220699799718</v>
      </c>
      <c r="G60" s="231">
        <v>1.8533645071755981E-2</v>
      </c>
      <c r="H60" s="231">
        <v>2.989297592218481E-3</v>
      </c>
      <c r="I60" s="231">
        <v>0</v>
      </c>
      <c r="J60" s="231">
        <v>7.7721737397857199E-3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4.873060324103879E-2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0.14561329958282279</v>
      </c>
      <c r="I61" s="231">
        <v>0.21871024868715749</v>
      </c>
      <c r="J61" s="231">
        <v>0.41247564137105758</v>
      </c>
      <c r="K61" s="231">
        <v>0.46120624461138221</v>
      </c>
      <c r="L61" s="231">
        <v>0.48557259047470641</v>
      </c>
      <c r="M61" s="231">
        <v>0.38868989413274352</v>
      </c>
      <c r="N61" s="231">
        <v>0.41305623999516933</v>
      </c>
      <c r="O61" s="231">
        <v>0.46120624461130311</v>
      </c>
      <c r="P61" s="231">
        <v>0</v>
      </c>
      <c r="Q61" s="231">
        <v>0.43742049737464439</v>
      </c>
      <c r="R61" s="231">
        <v>0.53430319371598711</v>
      </c>
      <c r="S61" s="231">
        <v>0.60740014281987442</v>
      </c>
      <c r="T61" s="231">
        <v>0.55866953957996113</v>
      </c>
      <c r="U61" s="231">
        <v>0.63176648868148511</v>
      </c>
      <c r="V61" s="231">
        <v>0.94271673319896043</v>
      </c>
      <c r="W61" s="231">
        <v>0.77331977486293457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1.6092974273263649</v>
      </c>
      <c r="W62" s="231">
        <v>1.866137829261429</v>
      </c>
      <c r="DA62" s="73" t="s">
        <v>2284</v>
      </c>
    </row>
    <row r="63" spans="1:105" ht="12" customHeight="1" x14ac:dyDescent="0.25">
      <c r="A63" s="166" t="s">
        <v>2205</v>
      </c>
      <c r="B63" s="349">
        <v>1.7680788207675131</v>
      </c>
      <c r="C63" s="349">
        <v>1.699232153390422</v>
      </c>
      <c r="D63" s="349">
        <v>1.619400599720269</v>
      </c>
      <c r="E63" s="349">
        <v>1.524897937320103</v>
      </c>
      <c r="F63" s="349">
        <v>1.5248958028587001</v>
      </c>
      <c r="G63" s="349">
        <v>1.431356933193682</v>
      </c>
      <c r="H63" s="349">
        <v>1.433415258310937</v>
      </c>
      <c r="I63" s="349">
        <v>1.4226350515429469</v>
      </c>
      <c r="J63" s="349">
        <v>1.4445361701995949</v>
      </c>
      <c r="K63" s="349">
        <v>1.391115404280568</v>
      </c>
      <c r="L63" s="349">
        <v>1.491170483182042</v>
      </c>
      <c r="M63" s="349">
        <v>1.444572075886966</v>
      </c>
      <c r="N63" s="349">
        <v>1.4276340393234921</v>
      </c>
      <c r="O63" s="349">
        <v>1.380287111276391</v>
      </c>
      <c r="P63" s="349">
        <v>1.396642988637508</v>
      </c>
      <c r="Q63" s="349">
        <v>1.367755988606012</v>
      </c>
      <c r="R63" s="349">
        <v>1.3709611648449469</v>
      </c>
      <c r="S63" s="349">
        <v>1.341527353210265</v>
      </c>
      <c r="T63" s="349">
        <v>1.340027954758362</v>
      </c>
      <c r="U63" s="349">
        <v>1.3476096580566559</v>
      </c>
      <c r="V63" s="349">
        <v>1.3662830374248749</v>
      </c>
      <c r="W63" s="349">
        <v>1.321997145430756</v>
      </c>
      <c r="DA63" s="168" t="s">
        <v>2285</v>
      </c>
    </row>
    <row r="64" spans="1:105" ht="12" customHeight="1" x14ac:dyDescent="0.25">
      <c r="A64" s="60" t="s">
        <v>2207</v>
      </c>
      <c r="B64" s="264">
        <v>2.0541543043720552</v>
      </c>
      <c r="C64" s="264">
        <v>1.974168233347839</v>
      </c>
      <c r="D64" s="264">
        <v>1.881419919375575</v>
      </c>
      <c r="E64" s="264">
        <v>1.771626708539165</v>
      </c>
      <c r="F64" s="264">
        <v>1.771624228721508</v>
      </c>
      <c r="G64" s="264">
        <v>1.6629507524648981</v>
      </c>
      <c r="H64" s="264">
        <v>1.665342114970769</v>
      </c>
      <c r="I64" s="264">
        <v>1.652817668733199</v>
      </c>
      <c r="J64" s="264">
        <v>1.6782623924811979</v>
      </c>
      <c r="K64" s="264">
        <v>1.616198136653628</v>
      </c>
      <c r="L64" s="264">
        <v>1.732442146018851</v>
      </c>
      <c r="M64" s="264">
        <v>1.678304107715495</v>
      </c>
      <c r="N64" s="264">
        <v>1.6586254936708069</v>
      </c>
      <c r="O64" s="264">
        <v>1.603617823817872</v>
      </c>
      <c r="P64" s="264">
        <v>1.6226200851924719</v>
      </c>
      <c r="Q64" s="264">
        <v>1.58905916315771</v>
      </c>
      <c r="R64" s="264">
        <v>1.592782937511062</v>
      </c>
      <c r="S64" s="264">
        <v>1.558586729653535</v>
      </c>
      <c r="T64" s="264">
        <v>1.556844728251918</v>
      </c>
      <c r="U64" s="264">
        <v>1.565653152560684</v>
      </c>
      <c r="V64" s="264">
        <v>1.5873478882002121</v>
      </c>
      <c r="W64" s="264">
        <v>1.5358965306056529</v>
      </c>
      <c r="DA64" s="72" t="s">
        <v>2286</v>
      </c>
    </row>
    <row r="65" spans="1:105" ht="12" customHeight="1" x14ac:dyDescent="0.25">
      <c r="A65" s="101" t="s">
        <v>2209</v>
      </c>
      <c r="B65" s="280">
        <v>0.69513681801924032</v>
      </c>
      <c r="C65" s="280">
        <v>0.66806910320380819</v>
      </c>
      <c r="D65" s="280">
        <v>0.63668257702410247</v>
      </c>
      <c r="E65" s="280">
        <v>0.5995279664583355</v>
      </c>
      <c r="F65" s="280">
        <v>0.59952712727475932</v>
      </c>
      <c r="G65" s="280">
        <v>0.56275144088775131</v>
      </c>
      <c r="H65" s="280">
        <v>0.56356069076714133</v>
      </c>
      <c r="I65" s="280">
        <v>0.55932235108325923</v>
      </c>
      <c r="J65" s="280">
        <v>0.56793298187370966</v>
      </c>
      <c r="K65" s="280">
        <v>0.54693010530456265</v>
      </c>
      <c r="L65" s="280">
        <v>0.58626770064097555</v>
      </c>
      <c r="M65" s="280">
        <v>0.56794709853240988</v>
      </c>
      <c r="N65" s="280">
        <v>0.56128775014707288</v>
      </c>
      <c r="O65" s="280">
        <v>0.54267286006464943</v>
      </c>
      <c r="P65" s="280">
        <v>0.54910332708409171</v>
      </c>
      <c r="Q65" s="280">
        <v>0.53774613132553495</v>
      </c>
      <c r="R65" s="280">
        <v>0.53900627651010069</v>
      </c>
      <c r="S65" s="280">
        <v>0.52743409662672425</v>
      </c>
      <c r="T65" s="280">
        <v>0.52684459402279238</v>
      </c>
      <c r="U65" s="280">
        <v>0.52982541198409483</v>
      </c>
      <c r="V65" s="280">
        <v>0.53716702671485383</v>
      </c>
      <c r="W65" s="280">
        <v>0.51975561174718177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35.87257154934278</v>
      </c>
      <c r="C66" s="263">
        <f t="shared" si="3"/>
        <v>34.649980674653584</v>
      </c>
      <c r="D66" s="263">
        <f t="shared" si="3"/>
        <v>33.318564771641199</v>
      </c>
      <c r="E66" s="263">
        <f t="shared" si="3"/>
        <v>31.878264578668603</v>
      </c>
      <c r="F66" s="263">
        <f t="shared" si="3"/>
        <v>31.476869736259438</v>
      </c>
      <c r="G66" s="263">
        <f t="shared" si="3"/>
        <v>28.878132877823056</v>
      </c>
      <c r="H66" s="263">
        <f t="shared" si="3"/>
        <v>28.95802661328986</v>
      </c>
      <c r="I66" s="263">
        <f t="shared" si="3"/>
        <v>28.36251942140504</v>
      </c>
      <c r="J66" s="263">
        <f t="shared" si="3"/>
        <v>28.936997359756518</v>
      </c>
      <c r="K66" s="263">
        <f t="shared" si="3"/>
        <v>28.060074772002601</v>
      </c>
      <c r="L66" s="263">
        <f t="shared" si="3"/>
        <v>29.905642717600198</v>
      </c>
      <c r="M66" s="263">
        <f t="shared" si="3"/>
        <v>28.934443070425033</v>
      </c>
      <c r="N66" s="263">
        <f t="shared" si="3"/>
        <v>28.660861042965514</v>
      </c>
      <c r="O66" s="263">
        <f t="shared" si="3"/>
        <v>27.541516217638573</v>
      </c>
      <c r="P66" s="263">
        <f t="shared" si="3"/>
        <v>27.45987636282792</v>
      </c>
      <c r="Q66" s="263">
        <f t="shared" si="3"/>
        <v>26.947958126098854</v>
      </c>
      <c r="R66" s="263">
        <f t="shared" si="3"/>
        <v>27.160171541095465</v>
      </c>
      <c r="S66" s="263">
        <f t="shared" si="3"/>
        <v>26.251470523525164</v>
      </c>
      <c r="T66" s="263">
        <f t="shared" si="3"/>
        <v>26.395124047327798</v>
      </c>
      <c r="U66" s="263">
        <f t="shared" si="3"/>
        <v>26.548280919783252</v>
      </c>
      <c r="V66" s="263">
        <f t="shared" si="3"/>
        <v>28.054242320433403</v>
      </c>
      <c r="W66" s="263">
        <f t="shared" si="3"/>
        <v>27.048405904412334</v>
      </c>
      <c r="DA66" s="70"/>
    </row>
    <row r="67" spans="1:105" ht="12" customHeight="1" x14ac:dyDescent="0.25">
      <c r="A67" s="165" t="s">
        <v>2212</v>
      </c>
      <c r="B67" s="348">
        <v>3.0245500762690791</v>
      </c>
      <c r="C67" s="348">
        <v>3.026904806612519</v>
      </c>
      <c r="D67" s="348">
        <v>3.1012338869242448</v>
      </c>
      <c r="E67" s="348">
        <v>3.2878327112056289</v>
      </c>
      <c r="F67" s="348">
        <v>2.9917639892367021</v>
      </c>
      <c r="G67" s="348">
        <v>2.3248530477703828</v>
      </c>
      <c r="H67" s="348">
        <v>2.3542027440762778</v>
      </c>
      <c r="I67" s="348">
        <v>2.0603622734234639</v>
      </c>
      <c r="J67" s="348">
        <v>2.1929655586767201</v>
      </c>
      <c r="K67" s="348">
        <v>2.2519022578299479</v>
      </c>
      <c r="L67" s="348">
        <v>2.287787666598728</v>
      </c>
      <c r="M67" s="348">
        <v>2.1871602372604131</v>
      </c>
      <c r="N67" s="348">
        <v>2.208998149083194</v>
      </c>
      <c r="O67" s="348">
        <v>2.0136303579938302</v>
      </c>
      <c r="P67" s="348">
        <v>1.7375916103128071</v>
      </c>
      <c r="Q67" s="348">
        <v>1.744161933455225</v>
      </c>
      <c r="R67" s="348">
        <v>1.8555248033729039</v>
      </c>
      <c r="S67" s="348">
        <v>1.581962661956545</v>
      </c>
      <c r="T67" s="348">
        <v>1.7031008134008301</v>
      </c>
      <c r="U67" s="348">
        <v>1.716642579396493</v>
      </c>
      <c r="V67" s="348">
        <v>2.5227524159117261</v>
      </c>
      <c r="W67" s="348">
        <v>2.3629043337159201</v>
      </c>
      <c r="DA67" s="167" t="s">
        <v>2288</v>
      </c>
    </row>
    <row r="68" spans="1:105" ht="12" customHeight="1" x14ac:dyDescent="0.25">
      <c r="A68" s="165" t="s">
        <v>2214</v>
      </c>
      <c r="B68" s="348">
        <v>1.1184745468807049</v>
      </c>
      <c r="C68" s="348">
        <v>1.1290358307916211</v>
      </c>
      <c r="D68" s="348">
        <v>1.1559300480595009</v>
      </c>
      <c r="E68" s="348">
        <v>1.224954666141302</v>
      </c>
      <c r="F68" s="348">
        <v>1.119666850267828</v>
      </c>
      <c r="G68" s="348">
        <v>0.86646855984830307</v>
      </c>
      <c r="H68" s="348">
        <v>0.88007435698617353</v>
      </c>
      <c r="I68" s="348">
        <v>0.77186681444086502</v>
      </c>
      <c r="J68" s="348">
        <v>0.82070889229983002</v>
      </c>
      <c r="K68" s="348">
        <v>0.84352671817272307</v>
      </c>
      <c r="L68" s="348">
        <v>0.85764319543517098</v>
      </c>
      <c r="M68" s="348">
        <v>0.82331556895265945</v>
      </c>
      <c r="N68" s="348">
        <v>0.83186184410927932</v>
      </c>
      <c r="O68" s="348">
        <v>0.75756218716727397</v>
      </c>
      <c r="P68" s="348">
        <v>0.65844216439148162</v>
      </c>
      <c r="Q68" s="348">
        <v>0.65835324388582839</v>
      </c>
      <c r="R68" s="348">
        <v>0.70168441330942199</v>
      </c>
      <c r="S68" s="348">
        <v>0.5947581352080562</v>
      </c>
      <c r="T68" s="348">
        <v>0.64418137670771936</v>
      </c>
      <c r="U68" s="348">
        <v>0.64773693211239003</v>
      </c>
      <c r="V68" s="348">
        <v>1.012480208101356</v>
      </c>
      <c r="W68" s="348">
        <v>0.96123658344337604</v>
      </c>
      <c r="DA68" s="167" t="s">
        <v>2289</v>
      </c>
    </row>
    <row r="69" spans="1:105" ht="12" customHeight="1" x14ac:dyDescent="0.25">
      <c r="A69" s="64" t="s">
        <v>30</v>
      </c>
      <c r="B69" s="231">
        <v>6.05913382689812E-2</v>
      </c>
      <c r="C69" s="231">
        <v>1.302957877347531E-2</v>
      </c>
      <c r="D69" s="231">
        <v>1.293539431919947E-2</v>
      </c>
      <c r="E69" s="231">
        <v>1.02170351362133E-2</v>
      </c>
      <c r="F69" s="231">
        <v>7.7297003132376241E-3</v>
      </c>
      <c r="G69" s="231">
        <v>7.8992768307601883E-3</v>
      </c>
      <c r="H69" s="231">
        <v>1.5741919546038881E-2</v>
      </c>
      <c r="I69" s="231">
        <v>7.9403221655169748E-3</v>
      </c>
      <c r="J69" s="231">
        <v>1.312260556208129E-2</v>
      </c>
      <c r="K69" s="231">
        <v>1.042975626978805E-2</v>
      </c>
      <c r="L69" s="231">
        <v>7.8582076742261114E-3</v>
      </c>
      <c r="M69" s="231">
        <v>5.2555346295474906E-3</v>
      </c>
      <c r="N69" s="231">
        <v>7.8650794600628824E-3</v>
      </c>
      <c r="O69" s="231">
        <v>7.8863325202487792E-3</v>
      </c>
      <c r="P69" s="231">
        <v>8.0700989665366211E-3</v>
      </c>
      <c r="Q69" s="231">
        <v>0</v>
      </c>
      <c r="R69" s="231">
        <v>0</v>
      </c>
      <c r="S69" s="231">
        <v>1.5872731863962309E-2</v>
      </c>
      <c r="T69" s="231">
        <v>5.2839157917553914E-3</v>
      </c>
      <c r="U69" s="231">
        <v>7.9053873335186309E-3</v>
      </c>
      <c r="V69" s="231">
        <v>7.2700243601527418E-3</v>
      </c>
      <c r="W69" s="231">
        <v>9.6360779102775008E-3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8.2602506044227281E-2</v>
      </c>
      <c r="C71" s="231">
        <v>0.10805714245551661</v>
      </c>
      <c r="D71" s="231">
        <v>0.137926183637193</v>
      </c>
      <c r="E71" s="231">
        <v>0.1563508875537736</v>
      </c>
      <c r="F71" s="231">
        <v>0.1882419931158843</v>
      </c>
      <c r="G71" s="231">
        <v>8.0744126538133357E-2</v>
      </c>
      <c r="H71" s="231">
        <v>8.4340059034135065E-2</v>
      </c>
      <c r="I71" s="231">
        <v>9.1229238153503547E-2</v>
      </c>
      <c r="J71" s="231">
        <v>8.7358095007674927E-2</v>
      </c>
      <c r="K71" s="231">
        <v>9.9300758278050641E-2</v>
      </c>
      <c r="L71" s="231">
        <v>0.1076231933522991</v>
      </c>
      <c r="M71" s="231">
        <v>0.115101375763596</v>
      </c>
      <c r="N71" s="231">
        <v>0.114778185511296</v>
      </c>
      <c r="O71" s="231">
        <v>0.1086934237408767</v>
      </c>
      <c r="P71" s="231">
        <v>0.131851672085713</v>
      </c>
      <c r="Q71" s="231">
        <v>0.1141504928826971</v>
      </c>
      <c r="R71" s="231">
        <v>0.11902173174927019</v>
      </c>
      <c r="S71" s="231">
        <v>0.1204621302524473</v>
      </c>
      <c r="T71" s="231">
        <v>0.1199931780451652</v>
      </c>
      <c r="U71" s="231">
        <v>0.11936383470449261</v>
      </c>
      <c r="V71" s="231">
        <v>8.4067674941437839E-2</v>
      </c>
      <c r="W71" s="231">
        <v>8.0380549269941731E-2</v>
      </c>
      <c r="DA71" s="73" t="s">
        <v>2292</v>
      </c>
    </row>
    <row r="72" spans="1:105" ht="12" customHeight="1" x14ac:dyDescent="0.25">
      <c r="A72" s="64" t="s">
        <v>160</v>
      </c>
      <c r="B72" s="231">
        <v>0.20305499507914601</v>
      </c>
      <c r="C72" s="231">
        <v>0.27417008939288218</v>
      </c>
      <c r="D72" s="231">
        <v>0.24492423312518341</v>
      </c>
      <c r="E72" s="231">
        <v>0.26286302490921459</v>
      </c>
      <c r="F72" s="231">
        <v>0.21702347249852111</v>
      </c>
      <c r="G72" s="231">
        <v>0.18015695966313339</v>
      </c>
      <c r="H72" s="231">
        <v>0.17923796150453719</v>
      </c>
      <c r="I72" s="231">
        <v>0.1593637676453839</v>
      </c>
      <c r="J72" s="231">
        <v>0.16632253630828031</v>
      </c>
      <c r="K72" s="231">
        <v>0.14978426097604991</v>
      </c>
      <c r="L72" s="231">
        <v>0.1429217246430117</v>
      </c>
      <c r="M72" s="231">
        <v>0.13424021430138311</v>
      </c>
      <c r="N72" s="231">
        <v>0.1145286967710193</v>
      </c>
      <c r="O72" s="231">
        <v>0.1108857170678979</v>
      </c>
      <c r="P72" s="231">
        <v>0.10027582707377899</v>
      </c>
      <c r="Q72" s="231">
        <v>8.6951907621753768E-2</v>
      </c>
      <c r="R72" s="231">
        <v>8.3548951359405016E-2</v>
      </c>
      <c r="S72" s="231">
        <v>7.2146724599120457E-2</v>
      </c>
      <c r="T72" s="231">
        <v>7.239195660454073E-2</v>
      </c>
      <c r="U72" s="231">
        <v>5.381262264394418E-2</v>
      </c>
      <c r="V72" s="231">
        <v>9.2271276834834548E-2</v>
      </c>
      <c r="W72" s="231">
        <v>5.6840515931753981E-2</v>
      </c>
      <c r="DA72" s="73" t="s">
        <v>2293</v>
      </c>
    </row>
    <row r="73" spans="1:105" ht="12" customHeight="1" x14ac:dyDescent="0.25">
      <c r="A73" s="64" t="s">
        <v>70</v>
      </c>
      <c r="B73" s="231">
        <v>0.2794924681753041</v>
      </c>
      <c r="C73" s="231">
        <v>0.26309126023033508</v>
      </c>
      <c r="D73" s="231">
        <v>0.29191775940288489</v>
      </c>
      <c r="E73" s="231">
        <v>0.34509875592854378</v>
      </c>
      <c r="F73" s="231">
        <v>0.30220796807986328</v>
      </c>
      <c r="G73" s="231">
        <v>0.18984545236325909</v>
      </c>
      <c r="H73" s="231">
        <v>0.14066799559649559</v>
      </c>
      <c r="I73" s="231">
        <v>0.109165610070959</v>
      </c>
      <c r="J73" s="231">
        <v>0.10445264566773051</v>
      </c>
      <c r="K73" s="231">
        <v>0.1051005642721595</v>
      </c>
      <c r="L73" s="231">
        <v>0.10144503192736649</v>
      </c>
      <c r="M73" s="231">
        <v>7.5480900298155656E-2</v>
      </c>
      <c r="N73" s="231">
        <v>7.0324287819855169E-2</v>
      </c>
      <c r="O73" s="231">
        <v>6.0858386422580187E-2</v>
      </c>
      <c r="P73" s="231">
        <v>5.1988429964324567E-2</v>
      </c>
      <c r="Q73" s="231">
        <v>3.8596448078071867E-2</v>
      </c>
      <c r="R73" s="231">
        <v>2.5846956177610601E-2</v>
      </c>
      <c r="S73" s="231">
        <v>2.639993594278028E-2</v>
      </c>
      <c r="T73" s="231">
        <v>9.8120009874950887E-3</v>
      </c>
      <c r="U73" s="231">
        <v>1.6380907278324471E-2</v>
      </c>
      <c r="V73" s="231">
        <v>8.2504995304077261E-3</v>
      </c>
      <c r="W73" s="231">
        <v>7.1060065428995046E-3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6.4769066477856466E-5</v>
      </c>
      <c r="H74" s="231">
        <v>2.995569324600636E-5</v>
      </c>
      <c r="I74" s="231">
        <v>1.9835526608911801E-5</v>
      </c>
      <c r="J74" s="231">
        <v>1.1456028633296039E-4</v>
      </c>
      <c r="K74" s="231">
        <v>2.9955693246026191E-5</v>
      </c>
      <c r="L74" s="231">
        <v>3.4813373231918408E-5</v>
      </c>
      <c r="M74" s="231">
        <v>4.857679985850409E-6</v>
      </c>
      <c r="N74" s="231">
        <v>1.0120166637182459E-5</v>
      </c>
      <c r="O74" s="231">
        <v>1.012016663716928E-5</v>
      </c>
      <c r="P74" s="231">
        <v>4.9791219855042773E-5</v>
      </c>
      <c r="Q74" s="231">
        <v>4.9791219855061028E-5</v>
      </c>
      <c r="R74" s="231">
        <v>3.4813373231932827E-5</v>
      </c>
      <c r="S74" s="231">
        <v>1.1456028633301431E-4</v>
      </c>
      <c r="T74" s="231">
        <v>5.9911386492303313E-5</v>
      </c>
      <c r="U74" s="231">
        <v>9.9582439709802148E-5</v>
      </c>
      <c r="V74" s="231">
        <v>6.9626746463697563E-5</v>
      </c>
      <c r="W74" s="231">
        <v>1.4977846623021261E-5</v>
      </c>
      <c r="DA74" s="73" t="s">
        <v>2295</v>
      </c>
    </row>
    <row r="75" spans="1:105" ht="12" customHeight="1" x14ac:dyDescent="0.25">
      <c r="A75" s="64" t="s">
        <v>162</v>
      </c>
      <c r="B75" s="231">
        <v>0.46384623296988109</v>
      </c>
      <c r="C75" s="231">
        <v>0.45052946060838561</v>
      </c>
      <c r="D75" s="231">
        <v>0.44975742120473688</v>
      </c>
      <c r="E75" s="231">
        <v>0.43240637103277241</v>
      </c>
      <c r="F75" s="231">
        <v>0.37405734296769538</v>
      </c>
      <c r="G75" s="231">
        <v>0.40426687326775962</v>
      </c>
      <c r="H75" s="231">
        <v>0.43206484065908141</v>
      </c>
      <c r="I75" s="231">
        <v>0.36295054251122871</v>
      </c>
      <c r="J75" s="231">
        <v>0.37017819620585363</v>
      </c>
      <c r="K75" s="231">
        <v>0.39200600818599413</v>
      </c>
      <c r="L75" s="231">
        <v>0.40629502736730688</v>
      </c>
      <c r="M75" s="231">
        <v>0.42001686134639987</v>
      </c>
      <c r="N75" s="231">
        <v>0.44654986684669268</v>
      </c>
      <c r="O75" s="231">
        <v>0.38235279275161321</v>
      </c>
      <c r="P75" s="231">
        <v>0.36620634508127342</v>
      </c>
      <c r="Q75" s="231">
        <v>0.3362096073480606</v>
      </c>
      <c r="R75" s="231">
        <v>0.37258759175049389</v>
      </c>
      <c r="S75" s="231">
        <v>0.24534872896216231</v>
      </c>
      <c r="T75" s="231">
        <v>0.33140626239244431</v>
      </c>
      <c r="U75" s="231">
        <v>0.33117149181117878</v>
      </c>
      <c r="V75" s="231">
        <v>0.33983929705724958</v>
      </c>
      <c r="W75" s="231">
        <v>0.31007530613452111</v>
      </c>
      <c r="DA75" s="73" t="s">
        <v>2296</v>
      </c>
    </row>
    <row r="76" spans="1:105" ht="12" customHeight="1" x14ac:dyDescent="0.25">
      <c r="A76" s="64" t="s">
        <v>36</v>
      </c>
      <c r="B76" s="231">
        <v>1.9707834541528892E-2</v>
      </c>
      <c r="C76" s="231">
        <v>2.0158299331026079E-2</v>
      </c>
      <c r="D76" s="231">
        <v>1.8469056370303581E-2</v>
      </c>
      <c r="E76" s="231">
        <v>1.801859158078473E-2</v>
      </c>
      <c r="F76" s="231">
        <v>3.0406373292626271E-2</v>
      </c>
      <c r="G76" s="231">
        <v>3.4911021187795212E-3</v>
      </c>
      <c r="H76" s="231">
        <v>5.6308098689988005E-4</v>
      </c>
      <c r="I76" s="231">
        <v>0</v>
      </c>
      <c r="J76" s="231">
        <v>1.464010565943017E-3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9.1791718016361167E-3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2.7428543965739471E-2</v>
      </c>
      <c r="I77" s="231">
        <v>4.1197498367664002E-2</v>
      </c>
      <c r="J77" s="231">
        <v>7.7696242695933296E-2</v>
      </c>
      <c r="K77" s="231">
        <v>8.6875414497434883E-2</v>
      </c>
      <c r="L77" s="231">
        <v>9.1465197097728643E-2</v>
      </c>
      <c r="M77" s="231">
        <v>7.3215824933591522E-2</v>
      </c>
      <c r="N77" s="231">
        <v>7.7805607533716098E-2</v>
      </c>
      <c r="O77" s="231">
        <v>8.6875414497419978E-2</v>
      </c>
      <c r="P77" s="231">
        <v>0</v>
      </c>
      <c r="Q77" s="231">
        <v>8.2394996735390094E-2</v>
      </c>
      <c r="R77" s="231">
        <v>0.10064436889941029</v>
      </c>
      <c r="S77" s="231">
        <v>0.11441332330125061</v>
      </c>
      <c r="T77" s="231">
        <v>0.1052341514998264</v>
      </c>
      <c r="U77" s="231">
        <v>0.1190031059012216</v>
      </c>
      <c r="V77" s="231">
        <v>0.17757545112889001</v>
      </c>
      <c r="W77" s="231">
        <v>0.1456668827996663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0.3031363575019192</v>
      </c>
      <c r="W78" s="231">
        <v>0.35151626700769278</v>
      </c>
      <c r="DA78" s="73" t="s">
        <v>2299</v>
      </c>
    </row>
    <row r="79" spans="1:105" ht="12" customHeight="1" x14ac:dyDescent="0.25">
      <c r="A79" s="165" t="s">
        <v>2226</v>
      </c>
      <c r="B79" s="348">
        <v>31.729546926192999</v>
      </c>
      <c r="C79" s="348">
        <v>30.494040037249441</v>
      </c>
      <c r="D79" s="348">
        <v>29.061400836657452</v>
      </c>
      <c r="E79" s="348">
        <v>27.365477201321671</v>
      </c>
      <c r="F79" s="348">
        <v>27.36543889675491</v>
      </c>
      <c r="G79" s="348">
        <v>25.68681127020437</v>
      </c>
      <c r="H79" s="348">
        <v>25.72374951222741</v>
      </c>
      <c r="I79" s="348">
        <v>25.530290333540709</v>
      </c>
      <c r="J79" s="348">
        <v>25.923322908779969</v>
      </c>
      <c r="K79" s="348">
        <v>24.964645795999932</v>
      </c>
      <c r="L79" s="348">
        <v>26.7602118555663</v>
      </c>
      <c r="M79" s="348">
        <v>25.92396726421196</v>
      </c>
      <c r="N79" s="348">
        <v>25.620001049773041</v>
      </c>
      <c r="O79" s="348">
        <v>24.77032367247747</v>
      </c>
      <c r="P79" s="348">
        <v>25.063842588123631</v>
      </c>
      <c r="Q79" s="348">
        <v>24.545442948757799</v>
      </c>
      <c r="R79" s="348">
        <v>24.602962324413141</v>
      </c>
      <c r="S79" s="348">
        <v>24.074749726360562</v>
      </c>
      <c r="T79" s="348">
        <v>24.04784185721925</v>
      </c>
      <c r="U79" s="348">
        <v>24.18390140827437</v>
      </c>
      <c r="V79" s="348">
        <v>24.519009696420319</v>
      </c>
      <c r="W79" s="348">
        <v>23.72426498725304</v>
      </c>
      <c r="DA79" s="167" t="s">
        <v>2300</v>
      </c>
    </row>
    <row r="80" spans="1:105" ht="12" customHeight="1" x14ac:dyDescent="0.25">
      <c r="A80" s="132" t="s">
        <v>2228</v>
      </c>
      <c r="B80" s="318">
        <v>30.823883381098689</v>
      </c>
      <c r="C80" s="318">
        <v>29.62364184125175</v>
      </c>
      <c r="D80" s="318">
        <v>28.231894781359621</v>
      </c>
      <c r="E80" s="318">
        <v>26.584378273152389</v>
      </c>
      <c r="F80" s="318">
        <v>26.584341061921432</v>
      </c>
      <c r="G80" s="318">
        <v>24.95362687865741</v>
      </c>
      <c r="H80" s="318">
        <v>24.989510784187789</v>
      </c>
      <c r="I80" s="318">
        <v>24.801573554049789</v>
      </c>
      <c r="J80" s="318">
        <v>25.1833877127054</v>
      </c>
      <c r="K80" s="318">
        <v>24.25207433488762</v>
      </c>
      <c r="L80" s="318">
        <v>25.996389151354279</v>
      </c>
      <c r="M80" s="318">
        <v>25.184013676156361</v>
      </c>
      <c r="N80" s="318">
        <v>24.888723637270729</v>
      </c>
      <c r="O80" s="318">
        <v>24.063298791141079</v>
      </c>
      <c r="P80" s="318">
        <v>24.348439730816931</v>
      </c>
      <c r="Q80" s="318">
        <v>23.844836888148372</v>
      </c>
      <c r="R80" s="318">
        <v>23.90071447541672</v>
      </c>
      <c r="S80" s="318">
        <v>23.387578767533071</v>
      </c>
      <c r="T80" s="318">
        <v>23.361438935710861</v>
      </c>
      <c r="U80" s="318">
        <v>23.493614908609661</v>
      </c>
      <c r="V80" s="318">
        <v>23.819158126036552</v>
      </c>
      <c r="W80" s="318">
        <v>23.047097992618919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</v>
      </c>
      <c r="D84" s="234">
        <f t="shared" si="4"/>
        <v>1.0000000000000002</v>
      </c>
      <c r="E84" s="234">
        <f t="shared" si="4"/>
        <v>0.99999999999999978</v>
      </c>
      <c r="F84" s="234">
        <f t="shared" si="4"/>
        <v>0.99999999999999989</v>
      </c>
      <c r="G84" s="234">
        <f t="shared" si="4"/>
        <v>0.99999999999999967</v>
      </c>
      <c r="H84" s="234">
        <f t="shared" si="4"/>
        <v>0.99999999999999956</v>
      </c>
      <c r="I84" s="234">
        <f t="shared" si="4"/>
        <v>1</v>
      </c>
      <c r="J84" s="234">
        <f t="shared" si="4"/>
        <v>0.99999999999999989</v>
      </c>
      <c r="K84" s="234">
        <f t="shared" si="4"/>
        <v>1</v>
      </c>
      <c r="L84" s="234">
        <f t="shared" si="4"/>
        <v>0.99999999999999978</v>
      </c>
      <c r="M84" s="234">
        <f t="shared" si="4"/>
        <v>1</v>
      </c>
      <c r="N84" s="234">
        <f t="shared" si="4"/>
        <v>0.99999999999999978</v>
      </c>
      <c r="O84" s="234">
        <f t="shared" si="4"/>
        <v>1.0000000000000002</v>
      </c>
      <c r="P84" s="234">
        <f t="shared" si="4"/>
        <v>1</v>
      </c>
      <c r="Q84" s="234">
        <f t="shared" si="4"/>
        <v>1</v>
      </c>
      <c r="R84" s="234">
        <f t="shared" si="4"/>
        <v>1</v>
      </c>
      <c r="S84" s="234">
        <f t="shared" si="4"/>
        <v>1.0000000000000002</v>
      </c>
      <c r="T84" s="234">
        <f t="shared" si="4"/>
        <v>1.0000000000000004</v>
      </c>
      <c r="U84" s="234">
        <f t="shared" si="4"/>
        <v>0.99999999999999978</v>
      </c>
      <c r="V84" s="234">
        <f t="shared" si="4"/>
        <v>1</v>
      </c>
      <c r="W84" s="234">
        <f t="shared" si="4"/>
        <v>0.99999999999999978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2.0319406868947967E-2</v>
      </c>
      <c r="C85" s="301">
        <f t="shared" si="5"/>
        <v>1.9926495667276521E-2</v>
      </c>
      <c r="D85" s="301">
        <f t="shared" si="5"/>
        <v>1.9315233822260108E-2</v>
      </c>
      <c r="E85" s="301">
        <f t="shared" si="5"/>
        <v>1.8285964871664964E-2</v>
      </c>
      <c r="F85" s="301">
        <f t="shared" si="5"/>
        <v>1.9060090619353109E-2</v>
      </c>
      <c r="G85" s="301">
        <f t="shared" si="5"/>
        <v>2.0694602585308468E-2</v>
      </c>
      <c r="H85" s="301">
        <f t="shared" si="5"/>
        <v>2.0566959899211659E-2</v>
      </c>
      <c r="I85" s="301">
        <f t="shared" si="5"/>
        <v>2.1525172369551451E-2</v>
      </c>
      <c r="J85" s="301">
        <f t="shared" si="5"/>
        <v>2.1141483270762314E-2</v>
      </c>
      <c r="K85" s="301">
        <f t="shared" si="5"/>
        <v>2.0619153599824819E-2</v>
      </c>
      <c r="L85" s="301">
        <f t="shared" si="5"/>
        <v>2.1033607797753297E-2</v>
      </c>
      <c r="M85" s="301">
        <f t="shared" si="5"/>
        <v>2.1117203407560885E-2</v>
      </c>
      <c r="N85" s="301">
        <f t="shared" si="5"/>
        <v>2.0938963979181185E-2</v>
      </c>
      <c r="O85" s="301">
        <f t="shared" si="5"/>
        <v>2.1389559650898816E-2</v>
      </c>
      <c r="P85" s="301">
        <f t="shared" si="5"/>
        <v>2.2597367109774499E-2</v>
      </c>
      <c r="Q85" s="301">
        <f t="shared" si="5"/>
        <v>2.2356788085535765E-2</v>
      </c>
      <c r="R85" s="301">
        <f t="shared" si="5"/>
        <v>2.189371785315505E-2</v>
      </c>
      <c r="S85" s="301">
        <f t="shared" si="5"/>
        <v>2.2879009737378608E-2</v>
      </c>
      <c r="T85" s="301">
        <f t="shared" si="5"/>
        <v>2.2335466155625951E-2</v>
      </c>
      <c r="U85" s="301">
        <f t="shared" si="5"/>
        <v>2.2316663430775843E-2</v>
      </c>
      <c r="V85" s="301">
        <f t="shared" si="5"/>
        <v>1.8796758941083864E-2</v>
      </c>
      <c r="W85" s="301">
        <f t="shared" si="5"/>
        <v>1.8929738571212745E-2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6.1435533622201657E-3</v>
      </c>
      <c r="C86" s="235">
        <f t="shared" si="6"/>
        <v>6.0247570336830628E-3</v>
      </c>
      <c r="D86" s="235">
        <f t="shared" si="6"/>
        <v>5.8399425955762896E-3</v>
      </c>
      <c r="E86" s="235">
        <f t="shared" si="6"/>
        <v>5.5287441062286035E-3</v>
      </c>
      <c r="F86" s="235">
        <f t="shared" si="6"/>
        <v>5.7628002905780887E-3</v>
      </c>
      <c r="G86" s="235">
        <f t="shared" si="6"/>
        <v>6.2569934306042326E-3</v>
      </c>
      <c r="H86" s="235">
        <f t="shared" si="6"/>
        <v>6.2184007857307572E-3</v>
      </c>
      <c r="I86" s="235">
        <f t="shared" si="6"/>
        <v>6.5081154157809887E-3</v>
      </c>
      <c r="J86" s="235">
        <f t="shared" si="6"/>
        <v>6.392107381288821E-3</v>
      </c>
      <c r="K86" s="235">
        <f t="shared" si="6"/>
        <v>6.2341815015241296E-3</v>
      </c>
      <c r="L86" s="235">
        <f t="shared" si="6"/>
        <v>6.3594913345124552E-3</v>
      </c>
      <c r="M86" s="235">
        <f t="shared" si="6"/>
        <v>6.3847663877171397E-3</v>
      </c>
      <c r="N86" s="235">
        <f t="shared" si="6"/>
        <v>6.3308758658842538E-3</v>
      </c>
      <c r="O86" s="235">
        <f t="shared" si="6"/>
        <v>6.4671130391362507E-3</v>
      </c>
      <c r="P86" s="235">
        <f t="shared" si="6"/>
        <v>6.8322924768407E-3</v>
      </c>
      <c r="Q86" s="235">
        <f t="shared" si="6"/>
        <v>6.7595536374260422E-3</v>
      </c>
      <c r="R86" s="235">
        <f t="shared" si="6"/>
        <v>6.6195447926091135E-3</v>
      </c>
      <c r="S86" s="235">
        <f t="shared" si="6"/>
        <v>6.9174468577200918E-3</v>
      </c>
      <c r="T86" s="235">
        <f t="shared" si="6"/>
        <v>6.7531069721748728E-3</v>
      </c>
      <c r="U86" s="235">
        <f t="shared" si="6"/>
        <v>6.7474219861801089E-3</v>
      </c>
      <c r="V86" s="235">
        <f t="shared" si="6"/>
        <v>5.683182207833635E-3</v>
      </c>
      <c r="W86" s="235">
        <f t="shared" si="6"/>
        <v>5.7233884726648008E-3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7.6739477523396493E-2</v>
      </c>
      <c r="C87" s="235">
        <f t="shared" si="7"/>
        <v>7.5255585767902644E-2</v>
      </c>
      <c r="D87" s="235">
        <f t="shared" si="7"/>
        <v>7.2947058018097519E-2</v>
      </c>
      <c r="E87" s="235">
        <f t="shared" si="7"/>
        <v>6.9059859833172574E-2</v>
      </c>
      <c r="F87" s="235">
        <f t="shared" si="7"/>
        <v>7.1983469060456703E-2</v>
      </c>
      <c r="G87" s="235">
        <f t="shared" si="7"/>
        <v>7.8156463926012457E-2</v>
      </c>
      <c r="H87" s="235">
        <f t="shared" si="7"/>
        <v>7.7674400984710679E-2</v>
      </c>
      <c r="I87" s="235">
        <f t="shared" si="7"/>
        <v>8.1293243050551273E-2</v>
      </c>
      <c r="J87" s="235">
        <f t="shared" si="7"/>
        <v>7.9844180035946399E-2</v>
      </c>
      <c r="K87" s="235">
        <f t="shared" si="7"/>
        <v>7.7871518811077359E-2</v>
      </c>
      <c r="L87" s="235">
        <f t="shared" si="7"/>
        <v>7.9436771124372696E-2</v>
      </c>
      <c r="M87" s="235">
        <f t="shared" si="7"/>
        <v>7.9752483264065463E-2</v>
      </c>
      <c r="N87" s="235">
        <f t="shared" si="7"/>
        <v>7.9079333663974058E-2</v>
      </c>
      <c r="O87" s="235">
        <f t="shared" si="7"/>
        <v>8.0781080011440382E-2</v>
      </c>
      <c r="P87" s="235">
        <f t="shared" si="7"/>
        <v>8.5342557319354584E-2</v>
      </c>
      <c r="Q87" s="235">
        <f t="shared" si="7"/>
        <v>8.4433972302959084E-2</v>
      </c>
      <c r="R87" s="235">
        <f t="shared" si="7"/>
        <v>8.2685113789582015E-2</v>
      </c>
      <c r="S87" s="235">
        <f t="shared" si="7"/>
        <v>8.6406225576506554E-2</v>
      </c>
      <c r="T87" s="235">
        <f t="shared" si="7"/>
        <v>8.4353446637440224E-2</v>
      </c>
      <c r="U87" s="235">
        <f t="shared" si="7"/>
        <v>8.4282435151213364E-2</v>
      </c>
      <c r="V87" s="235">
        <f t="shared" si="7"/>
        <v>7.098895502094392E-2</v>
      </c>
      <c r="W87" s="235">
        <f t="shared" si="7"/>
        <v>7.1491173781715919E-2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4.0674139479967238E-2</v>
      </c>
      <c r="C88" s="235">
        <f t="shared" si="8"/>
        <v>3.988763399173624E-2</v>
      </c>
      <c r="D88" s="235">
        <f t="shared" si="8"/>
        <v>3.8664047609351507E-2</v>
      </c>
      <c r="E88" s="235">
        <f t="shared" si="8"/>
        <v>3.6603720301132479E-2</v>
      </c>
      <c r="F88" s="235">
        <f t="shared" si="8"/>
        <v>3.8153317631388212E-2</v>
      </c>
      <c r="G88" s="235">
        <f t="shared" si="8"/>
        <v>4.1425183198809945E-2</v>
      </c>
      <c r="H88" s="235">
        <f t="shared" si="8"/>
        <v>4.1169675916959456E-2</v>
      </c>
      <c r="I88" s="235">
        <f t="shared" si="8"/>
        <v>4.3087766731391905E-2</v>
      </c>
      <c r="J88" s="235">
        <f t="shared" si="8"/>
        <v>4.231972148175709E-2</v>
      </c>
      <c r="K88" s="235">
        <f t="shared" si="8"/>
        <v>4.1274154058098478E-2</v>
      </c>
      <c r="L88" s="235">
        <f t="shared" si="8"/>
        <v>4.210378299182304E-2</v>
      </c>
      <c r="M88" s="235">
        <f t="shared" si="8"/>
        <v>4.2271119544270493E-2</v>
      </c>
      <c r="N88" s="235">
        <f t="shared" si="8"/>
        <v>4.191433081428917E-2</v>
      </c>
      <c r="O88" s="235">
        <f t="shared" si="8"/>
        <v>4.2816305528350369E-2</v>
      </c>
      <c r="P88" s="235">
        <f t="shared" si="8"/>
        <v>4.5234020246309452E-2</v>
      </c>
      <c r="Q88" s="235">
        <f t="shared" si="8"/>
        <v>4.4752443945832159E-2</v>
      </c>
      <c r="R88" s="235">
        <f t="shared" si="8"/>
        <v>4.3825498423142845E-2</v>
      </c>
      <c r="S88" s="235">
        <f t="shared" si="8"/>
        <v>4.5797795143507881E-2</v>
      </c>
      <c r="T88" s="235">
        <f t="shared" si="8"/>
        <v>4.4709763017361785E-2</v>
      </c>
      <c r="U88" s="235">
        <f t="shared" si="8"/>
        <v>4.4672124878705033E-2</v>
      </c>
      <c r="V88" s="235">
        <f t="shared" si="8"/>
        <v>3.7626196466853362E-2</v>
      </c>
      <c r="W88" s="235">
        <f t="shared" si="8"/>
        <v>3.7892386915164264E-2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3.9481647202149799E-2</v>
      </c>
      <c r="C89" s="302">
        <f t="shared" si="9"/>
        <v>3.8097084869589917E-2</v>
      </c>
      <c r="D89" s="302">
        <f t="shared" si="9"/>
        <v>3.7112527646415566E-2</v>
      </c>
      <c r="E89" s="302">
        <f t="shared" si="9"/>
        <v>3.5260880072274355E-2</v>
      </c>
      <c r="F89" s="302">
        <f t="shared" si="9"/>
        <v>3.7175365465447092E-2</v>
      </c>
      <c r="G89" s="302">
        <f t="shared" si="9"/>
        <v>3.9670830422914589E-2</v>
      </c>
      <c r="H89" s="302">
        <f t="shared" si="9"/>
        <v>3.9204744837791038E-2</v>
      </c>
      <c r="I89" s="302">
        <f t="shared" si="9"/>
        <v>4.1726414429706975E-2</v>
      </c>
      <c r="J89" s="302">
        <f t="shared" si="9"/>
        <v>4.0959870055562349E-2</v>
      </c>
      <c r="K89" s="302">
        <f t="shared" si="9"/>
        <v>3.9796113904068585E-2</v>
      </c>
      <c r="L89" s="302">
        <f t="shared" si="9"/>
        <v>4.0843647708459899E-2</v>
      </c>
      <c r="M89" s="302">
        <f t="shared" si="9"/>
        <v>4.0768253509537222E-2</v>
      </c>
      <c r="N89" s="302">
        <f t="shared" si="9"/>
        <v>4.0342168009121146E-2</v>
      </c>
      <c r="O89" s="302">
        <f t="shared" si="9"/>
        <v>4.1669658294748439E-2</v>
      </c>
      <c r="P89" s="302">
        <f t="shared" si="9"/>
        <v>4.4331803783199411E-2</v>
      </c>
      <c r="Q89" s="302">
        <f t="shared" si="9"/>
        <v>4.4305015809095911E-2</v>
      </c>
      <c r="R89" s="302">
        <f t="shared" si="9"/>
        <v>4.3018054344448955E-2</v>
      </c>
      <c r="S89" s="302">
        <f t="shared" si="9"/>
        <v>4.6761324166311562E-2</v>
      </c>
      <c r="T89" s="302">
        <f t="shared" si="9"/>
        <v>4.4415903470124286E-2</v>
      </c>
      <c r="U89" s="302">
        <f t="shared" si="9"/>
        <v>4.4693546555468061E-2</v>
      </c>
      <c r="V89" s="302">
        <f t="shared" si="9"/>
        <v>3.7417172489089427E-2</v>
      </c>
      <c r="W89" s="302">
        <f t="shared" si="9"/>
        <v>3.8201011613166733E-2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8.8109639640780044E-2</v>
      </c>
      <c r="C90" s="303">
        <f t="shared" si="10"/>
        <v>8.6093515950103033E-2</v>
      </c>
      <c r="D90" s="303">
        <f t="shared" si="10"/>
        <v>8.3148946145328778E-2</v>
      </c>
      <c r="E90" s="303">
        <f t="shared" si="10"/>
        <v>7.8792200381444494E-2</v>
      </c>
      <c r="F90" s="303">
        <f t="shared" si="10"/>
        <v>8.2119131727885292E-2</v>
      </c>
      <c r="G90" s="303">
        <f t="shared" si="10"/>
        <v>9.0041415319177684E-2</v>
      </c>
      <c r="H90" s="303">
        <f t="shared" si="10"/>
        <v>8.9932052946107108E-2</v>
      </c>
      <c r="I90" s="303">
        <f t="shared" si="10"/>
        <v>9.58650603996207E-2</v>
      </c>
      <c r="J90" s="303">
        <f t="shared" si="10"/>
        <v>9.4344381919955714E-2</v>
      </c>
      <c r="K90" s="303">
        <f t="shared" si="10"/>
        <v>9.1533274339401935E-2</v>
      </c>
      <c r="L90" s="303">
        <f t="shared" si="10"/>
        <v>9.4011267885226069E-2</v>
      </c>
      <c r="M90" s="303">
        <f t="shared" si="10"/>
        <v>9.4305865961891749E-2</v>
      </c>
      <c r="N90" s="303">
        <f t="shared" si="10"/>
        <v>9.3409166838453128E-2</v>
      </c>
      <c r="O90" s="303">
        <f t="shared" si="10"/>
        <v>9.6417548520552662E-2</v>
      </c>
      <c r="P90" s="303">
        <f t="shared" si="10"/>
        <v>0.10195179520581199</v>
      </c>
      <c r="Q90" s="303">
        <f t="shared" si="10"/>
        <v>0.10280187521204306</v>
      </c>
      <c r="R90" s="303">
        <f t="shared" si="10"/>
        <v>0.10028443197900345</v>
      </c>
      <c r="S90" s="303">
        <f t="shared" si="10"/>
        <v>0.10747360595185501</v>
      </c>
      <c r="T90" s="303">
        <f t="shared" si="10"/>
        <v>0.10352827809285264</v>
      </c>
      <c r="U90" s="303">
        <f t="shared" si="10"/>
        <v>0.10379371839397002</v>
      </c>
      <c r="V90" s="303">
        <f t="shared" si="10"/>
        <v>8.8557431053669186E-2</v>
      </c>
      <c r="W90" s="303">
        <f t="shared" si="10"/>
        <v>9.0141489526030516E-2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1.595866743603026E-2</v>
      </c>
      <c r="C91" s="304">
        <f t="shared" si="11"/>
        <v>1.758986170526828E-2</v>
      </c>
      <c r="D91" s="304">
        <f t="shared" si="11"/>
        <v>2.0452939222783764E-2</v>
      </c>
      <c r="E91" s="304">
        <f t="shared" si="11"/>
        <v>2.5740575023218769E-2</v>
      </c>
      <c r="F91" s="304">
        <f t="shared" si="11"/>
        <v>2.1497017957653821E-2</v>
      </c>
      <c r="G91" s="304">
        <f t="shared" si="11"/>
        <v>1.4435407090190509E-2</v>
      </c>
      <c r="H91" s="304">
        <f t="shared" si="11"/>
        <v>1.4514321480630001E-2</v>
      </c>
      <c r="I91" s="304">
        <f t="shared" si="11"/>
        <v>1.0737979117394136E-2</v>
      </c>
      <c r="J91" s="304">
        <f t="shared" si="11"/>
        <v>1.1615462612578472E-2</v>
      </c>
      <c r="K91" s="304">
        <f t="shared" si="11"/>
        <v>1.3390165174362777E-2</v>
      </c>
      <c r="L91" s="304">
        <f t="shared" si="11"/>
        <v>1.1799772781561134E-2</v>
      </c>
      <c r="M91" s="304">
        <f t="shared" si="11"/>
        <v>1.1592265201475365E-2</v>
      </c>
      <c r="N91" s="304">
        <f t="shared" si="11"/>
        <v>1.2131865647493899E-2</v>
      </c>
      <c r="O91" s="304">
        <f t="shared" si="11"/>
        <v>1.0409145489331676E-2</v>
      </c>
      <c r="P91" s="304">
        <f t="shared" si="11"/>
        <v>7.7444586170665889E-3</v>
      </c>
      <c r="Q91" s="304">
        <f t="shared" si="11"/>
        <v>7.4507788849609994E-3</v>
      </c>
      <c r="R91" s="304">
        <f t="shared" si="11"/>
        <v>8.4892495864628409E-3</v>
      </c>
      <c r="S91" s="304">
        <f t="shared" si="11"/>
        <v>5.7984993653548761E-3</v>
      </c>
      <c r="T91" s="304">
        <f t="shared" si="11"/>
        <v>7.1496023412287672E-3</v>
      </c>
      <c r="U91" s="304">
        <f t="shared" si="11"/>
        <v>7.0498631259526276E-3</v>
      </c>
      <c r="V91" s="304">
        <f t="shared" si="11"/>
        <v>1.2999424263488688E-2</v>
      </c>
      <c r="W91" s="304">
        <f t="shared" si="11"/>
        <v>1.1441475242033462E-2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6.9848820670230696E-2</v>
      </c>
      <c r="C92" s="304">
        <f t="shared" si="12"/>
        <v>6.6246018828905726E-2</v>
      </c>
      <c r="D92" s="304">
        <f t="shared" si="12"/>
        <v>6.0507626352664053E-2</v>
      </c>
      <c r="E92" s="304">
        <f t="shared" si="12"/>
        <v>5.0979859072872273E-2</v>
      </c>
      <c r="F92" s="304">
        <f t="shared" si="12"/>
        <v>5.8462640457333119E-2</v>
      </c>
      <c r="G92" s="304">
        <f t="shared" si="12"/>
        <v>7.326134770787536E-2</v>
      </c>
      <c r="H92" s="304">
        <f t="shared" si="12"/>
        <v>7.3087532626616283E-2</v>
      </c>
      <c r="I92" s="304">
        <f t="shared" si="12"/>
        <v>8.2688318727740795E-2</v>
      </c>
      <c r="J92" s="304">
        <f t="shared" si="12"/>
        <v>8.0333628024137377E-2</v>
      </c>
      <c r="K92" s="304">
        <f t="shared" si="12"/>
        <v>7.5806996875616831E-2</v>
      </c>
      <c r="L92" s="304">
        <f t="shared" si="12"/>
        <v>7.9828425913684303E-2</v>
      </c>
      <c r="M92" s="304">
        <f t="shared" si="12"/>
        <v>8.0321060341150441E-2</v>
      </c>
      <c r="N92" s="304">
        <f t="shared" si="12"/>
        <v>7.8904954972055658E-2</v>
      </c>
      <c r="O92" s="304">
        <f t="shared" si="12"/>
        <v>8.3585005149058589E-2</v>
      </c>
      <c r="P92" s="304">
        <f t="shared" si="12"/>
        <v>9.1647096336488862E-2</v>
      </c>
      <c r="Q92" s="304">
        <f t="shared" si="12"/>
        <v>9.2818113237074215E-2</v>
      </c>
      <c r="R92" s="304">
        <f t="shared" si="12"/>
        <v>8.9314664310637643E-2</v>
      </c>
      <c r="S92" s="304">
        <f t="shared" si="12"/>
        <v>9.9082956741040076E-2</v>
      </c>
      <c r="T92" s="304">
        <f t="shared" si="12"/>
        <v>9.3848108397172544E-2</v>
      </c>
      <c r="U92" s="304">
        <f t="shared" si="12"/>
        <v>9.4215418227809294E-2</v>
      </c>
      <c r="V92" s="304">
        <f t="shared" si="12"/>
        <v>7.3428368473506436E-2</v>
      </c>
      <c r="W92" s="304">
        <f t="shared" si="12"/>
        <v>7.6555309619100537E-2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2.3021515345190975E-3</v>
      </c>
      <c r="C93" s="304">
        <f t="shared" si="13"/>
        <v>2.2576354159290421E-3</v>
      </c>
      <c r="D93" s="304">
        <f t="shared" si="13"/>
        <v>2.1883805698809512E-3</v>
      </c>
      <c r="E93" s="304">
        <f t="shared" si="13"/>
        <v>2.071766285353454E-3</v>
      </c>
      <c r="F93" s="304">
        <f t="shared" si="13"/>
        <v>2.159473312898362E-3</v>
      </c>
      <c r="G93" s="304">
        <f t="shared" si="13"/>
        <v>2.3446605211118261E-3</v>
      </c>
      <c r="H93" s="304">
        <f t="shared" si="13"/>
        <v>2.3301988388608067E-3</v>
      </c>
      <c r="I93" s="304">
        <f t="shared" si="13"/>
        <v>2.4387625544857556E-3</v>
      </c>
      <c r="J93" s="304">
        <f t="shared" si="13"/>
        <v>2.3952912832398633E-3</v>
      </c>
      <c r="K93" s="304">
        <f t="shared" si="13"/>
        <v>2.3361122894223207E-3</v>
      </c>
      <c r="L93" s="304">
        <f t="shared" si="13"/>
        <v>2.3830691899806252E-3</v>
      </c>
      <c r="M93" s="304">
        <f t="shared" si="13"/>
        <v>2.3925404192659499E-3</v>
      </c>
      <c r="N93" s="304">
        <f t="shared" si="13"/>
        <v>2.3723462189035763E-3</v>
      </c>
      <c r="O93" s="304">
        <f t="shared" si="13"/>
        <v>2.4233978821623908E-3</v>
      </c>
      <c r="P93" s="304">
        <f t="shared" si="13"/>
        <v>2.5602402522565469E-3</v>
      </c>
      <c r="Q93" s="304">
        <f t="shared" si="13"/>
        <v>2.532983090007844E-3</v>
      </c>
      <c r="R93" s="304">
        <f t="shared" si="13"/>
        <v>2.4805180819029811E-3</v>
      </c>
      <c r="S93" s="304">
        <f t="shared" si="13"/>
        <v>2.5921498454600594E-3</v>
      </c>
      <c r="T93" s="304">
        <f t="shared" si="13"/>
        <v>2.5305673544513195E-3</v>
      </c>
      <c r="U93" s="304">
        <f t="shared" si="13"/>
        <v>2.5284370402080944E-3</v>
      </c>
      <c r="V93" s="304">
        <f t="shared" si="13"/>
        <v>2.1296383166740642E-3</v>
      </c>
      <c r="W93" s="304">
        <f t="shared" si="13"/>
        <v>2.1447046648965028E-3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4.0049836200354579E-2</v>
      </c>
      <c r="C94" s="303">
        <f t="shared" si="14"/>
        <v>3.9133416340955927E-2</v>
      </c>
      <c r="D94" s="303">
        <f t="shared" si="14"/>
        <v>3.7794975520603978E-2</v>
      </c>
      <c r="E94" s="303">
        <f t="shared" si="14"/>
        <v>3.5814636537020224E-2</v>
      </c>
      <c r="F94" s="303">
        <f t="shared" si="14"/>
        <v>3.7326878058129689E-2</v>
      </c>
      <c r="G94" s="303">
        <f t="shared" si="14"/>
        <v>4.0927916054171676E-2</v>
      </c>
      <c r="H94" s="303">
        <f t="shared" si="14"/>
        <v>4.0878205884594135E-2</v>
      </c>
      <c r="I94" s="303">
        <f t="shared" si="14"/>
        <v>4.3575027454373055E-2</v>
      </c>
      <c r="J94" s="303">
        <f t="shared" si="14"/>
        <v>4.288380996361623E-2</v>
      </c>
      <c r="K94" s="303">
        <f t="shared" si="14"/>
        <v>4.1606033790637251E-2</v>
      </c>
      <c r="L94" s="303">
        <f t="shared" si="14"/>
        <v>4.2732394493284566E-2</v>
      </c>
      <c r="M94" s="303">
        <f t="shared" si="14"/>
        <v>4.2866302709950788E-2</v>
      </c>
      <c r="N94" s="303">
        <f t="shared" si="14"/>
        <v>4.2458712199296859E-2</v>
      </c>
      <c r="O94" s="303">
        <f t="shared" si="14"/>
        <v>4.3826158418433035E-2</v>
      </c>
      <c r="P94" s="303">
        <f t="shared" si="14"/>
        <v>4.6341725093550903E-2</v>
      </c>
      <c r="Q94" s="303">
        <f t="shared" si="14"/>
        <v>4.6728125096383202E-2</v>
      </c>
      <c r="R94" s="303">
        <f t="shared" si="14"/>
        <v>4.5583832717728853E-2</v>
      </c>
      <c r="S94" s="303">
        <f t="shared" si="14"/>
        <v>4.8851639069024982E-2</v>
      </c>
      <c r="T94" s="303">
        <f t="shared" si="14"/>
        <v>4.7058308224023952E-2</v>
      </c>
      <c r="U94" s="303">
        <f t="shared" si="14"/>
        <v>4.7178962906349986E-2</v>
      </c>
      <c r="V94" s="303">
        <f t="shared" si="14"/>
        <v>4.0253377751667804E-2</v>
      </c>
      <c r="W94" s="303">
        <f t="shared" si="14"/>
        <v>4.0973404330013882E-2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7.253939743650119E-3</v>
      </c>
      <c r="C95" s="304">
        <f t="shared" si="15"/>
        <v>7.995391684212854E-3</v>
      </c>
      <c r="D95" s="304">
        <f t="shared" si="15"/>
        <v>9.2967905558108046E-3</v>
      </c>
      <c r="E95" s="304">
        <f t="shared" si="15"/>
        <v>1.1700261374190352E-2</v>
      </c>
      <c r="F95" s="304">
        <f t="shared" si="15"/>
        <v>9.7713717989335539E-3</v>
      </c>
      <c r="G95" s="304">
        <f t="shared" si="15"/>
        <v>6.5615486773593235E-3</v>
      </c>
      <c r="H95" s="304">
        <f t="shared" si="15"/>
        <v>6.5974188548318189E-3</v>
      </c>
      <c r="I95" s="304">
        <f t="shared" si="15"/>
        <v>4.8808995988155164E-3</v>
      </c>
      <c r="J95" s="304">
        <f t="shared" si="15"/>
        <v>5.2797557329902116E-3</v>
      </c>
      <c r="K95" s="304">
        <f t="shared" si="15"/>
        <v>6.0864387156194435E-3</v>
      </c>
      <c r="L95" s="304">
        <f t="shared" si="15"/>
        <v>5.3635330825277869E-3</v>
      </c>
      <c r="M95" s="304">
        <f t="shared" si="15"/>
        <v>5.2692114552160751E-3</v>
      </c>
      <c r="N95" s="304">
        <f t="shared" si="15"/>
        <v>5.5144843852244973E-3</v>
      </c>
      <c r="O95" s="304">
        <f t="shared" si="15"/>
        <v>4.7314297678780317E-3</v>
      </c>
      <c r="P95" s="304">
        <f t="shared" si="15"/>
        <v>3.5202084623029949E-3</v>
      </c>
      <c r="Q95" s="304">
        <f t="shared" si="15"/>
        <v>3.3867176749822724E-3</v>
      </c>
      <c r="R95" s="304">
        <f t="shared" si="15"/>
        <v>3.8587498120285632E-3</v>
      </c>
      <c r="S95" s="304">
        <f t="shared" si="15"/>
        <v>2.6356815297067611E-3</v>
      </c>
      <c r="T95" s="304">
        <f t="shared" si="15"/>
        <v>3.2498192460130777E-3</v>
      </c>
      <c r="U95" s="304">
        <f t="shared" si="15"/>
        <v>3.2044832390693738E-3</v>
      </c>
      <c r="V95" s="304">
        <f t="shared" si="15"/>
        <v>5.9088292106766766E-3</v>
      </c>
      <c r="W95" s="304">
        <f t="shared" si="15"/>
        <v>5.200670564560664E-3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3.1749463941013953E-2</v>
      </c>
      <c r="C96" s="304">
        <f t="shared" si="16"/>
        <v>3.0111826740411692E-2</v>
      </c>
      <c r="D96" s="304">
        <f t="shared" si="16"/>
        <v>2.7503466523938199E-2</v>
      </c>
      <c r="E96" s="304">
        <f t="shared" si="16"/>
        <v>2.3172663214941939E-2</v>
      </c>
      <c r="F96" s="304">
        <f t="shared" si="16"/>
        <v>2.6573927480605965E-2</v>
      </c>
      <c r="G96" s="304">
        <f t="shared" si="16"/>
        <v>3.3300612594488792E-2</v>
      </c>
      <c r="H96" s="304">
        <f t="shared" si="16"/>
        <v>3.3221605739371038E-2</v>
      </c>
      <c r="I96" s="304">
        <f t="shared" si="16"/>
        <v>3.758559942170038E-2</v>
      </c>
      <c r="J96" s="304">
        <f t="shared" si="16"/>
        <v>3.6515285465516988E-2</v>
      </c>
      <c r="K96" s="304">
        <f t="shared" si="16"/>
        <v>3.445772585255312E-2</v>
      </c>
      <c r="L96" s="304">
        <f t="shared" si="16"/>
        <v>3.6285648142583768E-2</v>
      </c>
      <c r="M96" s="304">
        <f t="shared" si="16"/>
        <v>3.6509572882341107E-2</v>
      </c>
      <c r="N96" s="304">
        <f t="shared" si="16"/>
        <v>3.5865888623661642E-2</v>
      </c>
      <c r="O96" s="304">
        <f t="shared" si="16"/>
        <v>3.7993184158663006E-2</v>
      </c>
      <c r="P96" s="304">
        <f t="shared" si="16"/>
        <v>4.1657771062040383E-2</v>
      </c>
      <c r="Q96" s="304">
        <f t="shared" si="16"/>
        <v>4.2190051471397372E-2</v>
      </c>
      <c r="R96" s="304">
        <f t="shared" si="16"/>
        <v>4.0597574686653481E-2</v>
      </c>
      <c r="S96" s="304">
        <f t="shared" si="16"/>
        <v>4.5037707609563653E-2</v>
      </c>
      <c r="T96" s="304">
        <f t="shared" si="16"/>
        <v>4.265823108962391E-2</v>
      </c>
      <c r="U96" s="304">
        <f t="shared" si="16"/>
        <v>4.2825190103549661E-2</v>
      </c>
      <c r="V96" s="304">
        <f t="shared" si="16"/>
        <v>3.3376531124321103E-2</v>
      </c>
      <c r="W96" s="304">
        <f t="shared" si="16"/>
        <v>3.4797868008682079E-2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1.0464325156904993E-3</v>
      </c>
      <c r="C97" s="304">
        <f t="shared" si="17"/>
        <v>1.0261979163313825E-3</v>
      </c>
      <c r="D97" s="304">
        <f t="shared" si="17"/>
        <v>9.9471844085497764E-4</v>
      </c>
      <c r="E97" s="304">
        <f t="shared" si="17"/>
        <v>9.4171194788793364E-4</v>
      </c>
      <c r="F97" s="304">
        <f t="shared" si="17"/>
        <v>9.8157877859016466E-4</v>
      </c>
      <c r="G97" s="304">
        <f t="shared" si="17"/>
        <v>1.0657547823235576E-3</v>
      </c>
      <c r="H97" s="304">
        <f t="shared" si="17"/>
        <v>1.059181290391275E-3</v>
      </c>
      <c r="I97" s="304">
        <f t="shared" si="17"/>
        <v>1.108528433857161E-3</v>
      </c>
      <c r="J97" s="304">
        <f t="shared" si="17"/>
        <v>1.0887687651090286E-3</v>
      </c>
      <c r="K97" s="304">
        <f t="shared" si="17"/>
        <v>1.0618692224646906E-3</v>
      </c>
      <c r="L97" s="304">
        <f t="shared" si="17"/>
        <v>1.0832132681730115E-3</v>
      </c>
      <c r="M97" s="304">
        <f t="shared" si="17"/>
        <v>1.0875183723936136E-3</v>
      </c>
      <c r="N97" s="304">
        <f t="shared" si="17"/>
        <v>1.0783391904107165E-3</v>
      </c>
      <c r="O97" s="304">
        <f t="shared" si="17"/>
        <v>1.1015444918919955E-3</v>
      </c>
      <c r="P97" s="304">
        <f t="shared" si="17"/>
        <v>1.1637455692075211E-3</v>
      </c>
      <c r="Q97" s="304">
        <f t="shared" si="17"/>
        <v>1.1513559500035651E-3</v>
      </c>
      <c r="R97" s="304">
        <f t="shared" si="17"/>
        <v>1.1275082190468091E-3</v>
      </c>
      <c r="S97" s="304">
        <f t="shared" si="17"/>
        <v>1.1782499297545725E-3</v>
      </c>
      <c r="T97" s="304">
        <f t="shared" si="17"/>
        <v>1.1502578883869632E-3</v>
      </c>
      <c r="U97" s="304">
        <f t="shared" si="17"/>
        <v>1.1492895637309518E-3</v>
      </c>
      <c r="V97" s="304">
        <f t="shared" si="17"/>
        <v>9.6801741667002894E-4</v>
      </c>
      <c r="W97" s="304">
        <f t="shared" si="17"/>
        <v>9.7486575677113751E-4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0.3500939380758184</v>
      </c>
      <c r="C98" s="303">
        <f t="shared" si="18"/>
        <v>0.3606077179730891</v>
      </c>
      <c r="D98" s="303">
        <f t="shared" si="18"/>
        <v>0.37551415152204282</v>
      </c>
      <c r="E98" s="303">
        <f t="shared" si="18"/>
        <v>0.4000794103981134</v>
      </c>
      <c r="F98" s="303">
        <f t="shared" si="18"/>
        <v>0.38117349424510649</v>
      </c>
      <c r="G98" s="303">
        <f t="shared" si="18"/>
        <v>0.34120158073082052</v>
      </c>
      <c r="H98" s="303">
        <f t="shared" si="18"/>
        <v>0.34392720170938579</v>
      </c>
      <c r="I98" s="303">
        <f t="shared" si="18"/>
        <v>0.31808602090178667</v>
      </c>
      <c r="J98" s="303">
        <f t="shared" si="18"/>
        <v>0.32714874080379136</v>
      </c>
      <c r="K98" s="303">
        <f t="shared" si="18"/>
        <v>0.34053017240105204</v>
      </c>
      <c r="L98" s="303">
        <f t="shared" si="18"/>
        <v>0.32948997119490464</v>
      </c>
      <c r="M98" s="303">
        <f t="shared" si="18"/>
        <v>0.32780275306113127</v>
      </c>
      <c r="N98" s="303">
        <f t="shared" si="18"/>
        <v>0.33230630461614652</v>
      </c>
      <c r="O98" s="303">
        <f t="shared" si="18"/>
        <v>0.31974206932880106</v>
      </c>
      <c r="P98" s="303">
        <f t="shared" si="18"/>
        <v>0.29016107423060672</v>
      </c>
      <c r="Q98" s="303">
        <f t="shared" si="18"/>
        <v>0.29309529447026489</v>
      </c>
      <c r="R98" s="303">
        <f t="shared" si="18"/>
        <v>0.3052005239037282</v>
      </c>
      <c r="S98" s="303">
        <f t="shared" si="18"/>
        <v>0.27626582402960825</v>
      </c>
      <c r="T98" s="303">
        <f t="shared" si="18"/>
        <v>0.29244109991561118</v>
      </c>
      <c r="U98" s="303">
        <f t="shared" si="18"/>
        <v>0.29215470837702429</v>
      </c>
      <c r="V98" s="303">
        <f t="shared" si="18"/>
        <v>0.3793830456618103</v>
      </c>
      <c r="W98" s="303">
        <f t="shared" si="18"/>
        <v>0.37488103555730534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6.8138822855841344E-2</v>
      </c>
      <c r="C99" s="303">
        <f t="shared" si="19"/>
        <v>6.9229591810484617E-2</v>
      </c>
      <c r="D99" s="303">
        <f t="shared" si="19"/>
        <v>7.0824077379035691E-2</v>
      </c>
      <c r="E99" s="303">
        <f t="shared" si="19"/>
        <v>7.3397414238341244E-2</v>
      </c>
      <c r="F99" s="303">
        <f t="shared" si="19"/>
        <v>7.1372909346478927E-2</v>
      </c>
      <c r="G99" s="303">
        <f t="shared" si="19"/>
        <v>6.7214638983534372E-2</v>
      </c>
      <c r="H99" s="303">
        <f t="shared" si="19"/>
        <v>6.7516434431866196E-2</v>
      </c>
      <c r="I99" s="303">
        <f t="shared" si="19"/>
        <v>6.4721345498339605E-2</v>
      </c>
      <c r="J99" s="303">
        <f t="shared" si="19"/>
        <v>6.5697999431599055E-2</v>
      </c>
      <c r="K99" s="303">
        <f t="shared" si="19"/>
        <v>6.7157724644520259E-2</v>
      </c>
      <c r="L99" s="303">
        <f t="shared" si="19"/>
        <v>6.5974933433208094E-2</v>
      </c>
      <c r="M99" s="303">
        <f t="shared" si="19"/>
        <v>6.5801142637308796E-2</v>
      </c>
      <c r="N99" s="303">
        <f t="shared" si="19"/>
        <v>6.6304680486869605E-2</v>
      </c>
      <c r="O99" s="303">
        <f t="shared" si="19"/>
        <v>6.4938336398181348E-2</v>
      </c>
      <c r="P99" s="303">
        <f t="shared" si="19"/>
        <v>6.166161459670063E-2</v>
      </c>
      <c r="Q99" s="303">
        <f t="shared" si="19"/>
        <v>6.2044702769437701E-2</v>
      </c>
      <c r="R99" s="303">
        <f t="shared" si="19"/>
        <v>6.3390826147309301E-2</v>
      </c>
      <c r="S99" s="303">
        <f t="shared" si="19"/>
        <v>6.0168011907389518E-2</v>
      </c>
      <c r="T99" s="303">
        <f t="shared" si="19"/>
        <v>6.1999932508791808E-2</v>
      </c>
      <c r="U99" s="303">
        <f t="shared" si="19"/>
        <v>6.197959444804272E-2</v>
      </c>
      <c r="V99" s="303">
        <f t="shared" si="19"/>
        <v>6.967697342468622E-2</v>
      </c>
      <c r="W99" s="303">
        <f t="shared" si="19"/>
        <v>6.8856573515516342E-2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2.577524398527151E-2</v>
      </c>
      <c r="C100" s="304">
        <f t="shared" si="20"/>
        <v>2.6497415911701169E-2</v>
      </c>
      <c r="D100" s="304">
        <f t="shared" si="20"/>
        <v>2.7618122274610333E-2</v>
      </c>
      <c r="E100" s="304">
        <f t="shared" si="20"/>
        <v>2.9430444760913096E-2</v>
      </c>
      <c r="F100" s="304">
        <f t="shared" si="20"/>
        <v>2.8007864794332833E-2</v>
      </c>
      <c r="G100" s="304">
        <f t="shared" si="20"/>
        <v>2.5124186563818034E-2</v>
      </c>
      <c r="H100" s="304">
        <f t="shared" si="20"/>
        <v>2.5353651975480482E-2</v>
      </c>
      <c r="I100" s="304">
        <f t="shared" si="20"/>
        <v>2.3471271503526063E-2</v>
      </c>
      <c r="J100" s="304">
        <f t="shared" si="20"/>
        <v>2.4170742150510936E-2</v>
      </c>
      <c r="K100" s="304">
        <f t="shared" si="20"/>
        <v>2.5181379180083154E-2</v>
      </c>
      <c r="L100" s="304">
        <f t="shared" si="20"/>
        <v>2.4383955931381849E-2</v>
      </c>
      <c r="M100" s="304">
        <f t="shared" si="20"/>
        <v>2.4250811408794756E-2</v>
      </c>
      <c r="N100" s="304">
        <f t="shared" si="20"/>
        <v>2.4605412959320765E-2</v>
      </c>
      <c r="O100" s="304">
        <f t="shared" si="20"/>
        <v>2.3696616130251997E-2</v>
      </c>
      <c r="P100" s="304">
        <f t="shared" si="20"/>
        <v>2.1364774443521285E-2</v>
      </c>
      <c r="Q100" s="304">
        <f t="shared" si="20"/>
        <v>2.1762932051937842E-2</v>
      </c>
      <c r="R100" s="304">
        <f t="shared" si="20"/>
        <v>2.2694289725810772E-2</v>
      </c>
      <c r="S100" s="304">
        <f t="shared" si="20"/>
        <v>2.0572386200066399E-2</v>
      </c>
      <c r="T100" s="304">
        <f t="shared" si="20"/>
        <v>2.178232716259676E-2</v>
      </c>
      <c r="U100" s="304">
        <f t="shared" si="20"/>
        <v>2.1798608607889892E-2</v>
      </c>
      <c r="V100" s="304">
        <f t="shared" si="20"/>
        <v>2.6672187642562281E-2</v>
      </c>
      <c r="W100" s="304">
        <f t="shared" si="20"/>
        <v>2.6041388920235813E-2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2.4059500416054536E-2</v>
      </c>
      <c r="C101" s="304">
        <f t="shared" si="21"/>
        <v>2.4782038753059139E-2</v>
      </c>
      <c r="D101" s="304">
        <f t="shared" si="21"/>
        <v>2.5806453360590197E-2</v>
      </c>
      <c r="E101" s="304">
        <f t="shared" si="21"/>
        <v>2.7494651275120532E-2</v>
      </c>
      <c r="F101" s="304">
        <f t="shared" si="21"/>
        <v>2.6195380285027995E-2</v>
      </c>
      <c r="G101" s="304">
        <f t="shared" si="21"/>
        <v>2.3448391076608198E-2</v>
      </c>
      <c r="H101" s="304">
        <f t="shared" si="21"/>
        <v>2.3635703885930819E-2</v>
      </c>
      <c r="I101" s="304">
        <f t="shared" si="21"/>
        <v>2.1859820807780733E-2</v>
      </c>
      <c r="J101" s="304">
        <f t="shared" si="21"/>
        <v>2.2482637970657863E-2</v>
      </c>
      <c r="K101" s="304">
        <f t="shared" si="21"/>
        <v>2.3402249892107291E-2</v>
      </c>
      <c r="L101" s="304">
        <f t="shared" si="21"/>
        <v>2.2643534311447621E-2</v>
      </c>
      <c r="M101" s="304">
        <f t="shared" si="21"/>
        <v>2.2527583645136153E-2</v>
      </c>
      <c r="N101" s="304">
        <f t="shared" si="21"/>
        <v>2.2837081150597505E-2</v>
      </c>
      <c r="O101" s="304">
        <f t="shared" si="21"/>
        <v>2.1973629398805608E-2</v>
      </c>
      <c r="P101" s="304">
        <f t="shared" si="21"/>
        <v>1.9940735119675923E-2</v>
      </c>
      <c r="Q101" s="304">
        <f t="shared" si="21"/>
        <v>2.0142383492866435E-2</v>
      </c>
      <c r="R101" s="304">
        <f t="shared" si="21"/>
        <v>2.0974290992298132E-2</v>
      </c>
      <c r="S101" s="304">
        <f t="shared" si="21"/>
        <v>1.8985812050086214E-2</v>
      </c>
      <c r="T101" s="304">
        <f t="shared" si="21"/>
        <v>2.0097425290372624E-2</v>
      </c>
      <c r="U101" s="304">
        <f t="shared" si="21"/>
        <v>2.007774360899402E-2</v>
      </c>
      <c r="V101" s="304">
        <f t="shared" si="21"/>
        <v>2.6072335314093909E-2</v>
      </c>
      <c r="W101" s="304">
        <f t="shared" si="21"/>
        <v>2.5762943741712667E-2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7.1641361801918976E-3</v>
      </c>
      <c r="C102" s="304">
        <f t="shared" si="22"/>
        <v>7.0256051013246916E-3</v>
      </c>
      <c r="D102" s="304">
        <f t="shared" si="22"/>
        <v>6.8100888154558788E-3</v>
      </c>
      <c r="E102" s="304">
        <f t="shared" si="22"/>
        <v>6.4471932360885735E-3</v>
      </c>
      <c r="F102" s="304">
        <f t="shared" si="22"/>
        <v>6.7201314331924479E-3</v>
      </c>
      <c r="G102" s="304">
        <f t="shared" si="22"/>
        <v>7.2964212032522405E-3</v>
      </c>
      <c r="H102" s="304">
        <f t="shared" si="22"/>
        <v>7.2514174493778791E-3</v>
      </c>
      <c r="I102" s="304">
        <f t="shared" si="22"/>
        <v>7.5892602157217708E-3</v>
      </c>
      <c r="J102" s="304">
        <f t="shared" si="22"/>
        <v>7.4539806294469744E-3</v>
      </c>
      <c r="K102" s="304">
        <f t="shared" si="22"/>
        <v>7.2698196980927445E-3</v>
      </c>
      <c r="L102" s="304">
        <f t="shared" si="22"/>
        <v>7.4159463214514866E-3</v>
      </c>
      <c r="M102" s="304">
        <f t="shared" si="22"/>
        <v>7.4454201312231212E-3</v>
      </c>
      <c r="N102" s="304">
        <f t="shared" si="22"/>
        <v>7.3825771778914884E-3</v>
      </c>
      <c r="O102" s="304">
        <f t="shared" si="22"/>
        <v>7.5414464192630629E-3</v>
      </c>
      <c r="P102" s="304">
        <f t="shared" si="22"/>
        <v>7.9672904003716006E-3</v>
      </c>
      <c r="Q102" s="304">
        <f t="shared" si="22"/>
        <v>7.8824679986715784E-3</v>
      </c>
      <c r="R102" s="304">
        <f t="shared" si="22"/>
        <v>7.7192005259955837E-3</v>
      </c>
      <c r="S102" s="304">
        <f t="shared" si="22"/>
        <v>8.0665908450802681E-3</v>
      </c>
      <c r="T102" s="304">
        <f t="shared" si="22"/>
        <v>7.8749503968791844E-3</v>
      </c>
      <c r="U102" s="304">
        <f t="shared" si="22"/>
        <v>7.868321006451913E-3</v>
      </c>
      <c r="V102" s="304">
        <f t="shared" si="22"/>
        <v>6.627286990643173E-3</v>
      </c>
      <c r="W102" s="304">
        <f t="shared" si="22"/>
        <v>6.6741724231550205E-3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8.323294752923132E-3</v>
      </c>
      <c r="C103" s="304">
        <f t="shared" si="23"/>
        <v>8.1623493196076365E-3</v>
      </c>
      <c r="D103" s="304">
        <f t="shared" si="23"/>
        <v>7.9119624584112948E-3</v>
      </c>
      <c r="E103" s="304">
        <f t="shared" si="23"/>
        <v>7.4903503064873535E-3</v>
      </c>
      <c r="F103" s="304">
        <f t="shared" si="23"/>
        <v>7.8074499548871313E-3</v>
      </c>
      <c r="G103" s="304">
        <f t="shared" si="23"/>
        <v>8.4769835174349981E-3</v>
      </c>
      <c r="H103" s="304">
        <f t="shared" si="23"/>
        <v>8.4246981477738292E-3</v>
      </c>
      <c r="I103" s="304">
        <f t="shared" si="23"/>
        <v>8.8172039368455014E-3</v>
      </c>
      <c r="J103" s="304">
        <f t="shared" si="23"/>
        <v>8.6600360882314806E-3</v>
      </c>
      <c r="K103" s="304">
        <f t="shared" si="23"/>
        <v>8.4460778837696163E-3</v>
      </c>
      <c r="L103" s="304">
        <f t="shared" si="23"/>
        <v>8.6158478220947805E-3</v>
      </c>
      <c r="M103" s="304">
        <f t="shared" si="23"/>
        <v>8.6500904997952894E-3</v>
      </c>
      <c r="N103" s="304">
        <f t="shared" si="23"/>
        <v>8.5770795448710125E-3</v>
      </c>
      <c r="O103" s="304">
        <f t="shared" si="23"/>
        <v>8.7616538591847159E-3</v>
      </c>
      <c r="P103" s="304">
        <f t="shared" si="23"/>
        <v>9.2563994760149135E-3</v>
      </c>
      <c r="Q103" s="304">
        <f t="shared" si="23"/>
        <v>9.1578527938689005E-3</v>
      </c>
      <c r="R103" s="304">
        <f t="shared" si="23"/>
        <v>8.9681686136038156E-3</v>
      </c>
      <c r="S103" s="304">
        <f t="shared" si="23"/>
        <v>9.3717667512339155E-3</v>
      </c>
      <c r="T103" s="304">
        <f t="shared" si="23"/>
        <v>9.1491188427016683E-3</v>
      </c>
      <c r="U103" s="304">
        <f t="shared" si="23"/>
        <v>9.1414168156644191E-3</v>
      </c>
      <c r="V103" s="304">
        <f t="shared" si="23"/>
        <v>7.6995832641833638E-3</v>
      </c>
      <c r="W103" s="304">
        <f t="shared" si="23"/>
        <v>7.7540547684372E-3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2.8166475214002605E-3</v>
      </c>
      <c r="C104" s="304">
        <f t="shared" si="24"/>
        <v>2.7621827247919723E-3</v>
      </c>
      <c r="D104" s="304">
        <f t="shared" si="24"/>
        <v>2.6774504699679821E-3</v>
      </c>
      <c r="E104" s="304">
        <f t="shared" si="24"/>
        <v>2.5347746597316886E-3</v>
      </c>
      <c r="F104" s="304">
        <f t="shared" si="24"/>
        <v>2.6420828790385265E-3</v>
      </c>
      <c r="G104" s="304">
        <f t="shared" si="24"/>
        <v>2.8686566224209089E-3</v>
      </c>
      <c r="H104" s="304">
        <f t="shared" si="24"/>
        <v>2.8509629733031836E-3</v>
      </c>
      <c r="I104" s="304">
        <f t="shared" si="24"/>
        <v>2.9837890344655265E-3</v>
      </c>
      <c r="J104" s="304">
        <f t="shared" si="24"/>
        <v>2.9306025927518021E-3</v>
      </c>
      <c r="K104" s="304">
        <f t="shared" si="24"/>
        <v>2.8581979904674609E-3</v>
      </c>
      <c r="L104" s="304">
        <f t="shared" si="24"/>
        <v>2.9156490468323555E-3</v>
      </c>
      <c r="M104" s="304">
        <f t="shared" si="24"/>
        <v>2.9272369523594775E-3</v>
      </c>
      <c r="N104" s="304">
        <f t="shared" si="24"/>
        <v>2.9025296541888455E-3</v>
      </c>
      <c r="O104" s="304">
        <f t="shared" si="24"/>
        <v>2.9649905906759559E-3</v>
      </c>
      <c r="P104" s="304">
        <f t="shared" si="24"/>
        <v>3.1324151571169106E-3</v>
      </c>
      <c r="Q104" s="304">
        <f t="shared" si="24"/>
        <v>3.099066432092931E-3</v>
      </c>
      <c r="R104" s="304">
        <f t="shared" si="24"/>
        <v>3.0348762896009948E-3</v>
      </c>
      <c r="S104" s="304">
        <f t="shared" si="24"/>
        <v>3.1714560609227243E-3</v>
      </c>
      <c r="T104" s="304">
        <f t="shared" si="24"/>
        <v>3.0961108162415756E-3</v>
      </c>
      <c r="U104" s="304">
        <f t="shared" si="24"/>
        <v>3.0935044090424787E-3</v>
      </c>
      <c r="V104" s="304">
        <f t="shared" si="24"/>
        <v>2.6055802132034954E-3</v>
      </c>
      <c r="W104" s="304">
        <f t="shared" si="24"/>
        <v>2.6240136619756459E-3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0.14535324143615308</v>
      </c>
      <c r="C105" s="303">
        <f t="shared" si="25"/>
        <v>0.14326299117099814</v>
      </c>
      <c r="D105" s="303">
        <f t="shared" si="25"/>
        <v>0.14011504339172809</v>
      </c>
      <c r="E105" s="303">
        <f t="shared" si="25"/>
        <v>0.13477972967228874</v>
      </c>
      <c r="F105" s="303">
        <f t="shared" si="25"/>
        <v>0.13871682336366284</v>
      </c>
      <c r="G105" s="303">
        <f t="shared" si="25"/>
        <v>0.14720788096505644</v>
      </c>
      <c r="H105" s="303">
        <f t="shared" si="25"/>
        <v>0.14649400323155251</v>
      </c>
      <c r="I105" s="303">
        <f t="shared" si="25"/>
        <v>0.15130411698281376</v>
      </c>
      <c r="J105" s="303">
        <f t="shared" si="25"/>
        <v>0.14931839177428152</v>
      </c>
      <c r="K105" s="303">
        <f t="shared" si="25"/>
        <v>0.14663893712898429</v>
      </c>
      <c r="L105" s="303">
        <f t="shared" si="25"/>
        <v>0.14872789101147657</v>
      </c>
      <c r="M105" s="303">
        <f t="shared" si="25"/>
        <v>0.14913003547434531</v>
      </c>
      <c r="N105" s="303">
        <f t="shared" si="25"/>
        <v>0.1482109649996734</v>
      </c>
      <c r="O105" s="303">
        <f t="shared" si="25"/>
        <v>0.1504780180614142</v>
      </c>
      <c r="P105" s="303">
        <f t="shared" si="25"/>
        <v>0.15664762657376102</v>
      </c>
      <c r="Q105" s="303">
        <f t="shared" si="25"/>
        <v>0.15530286054532744</v>
      </c>
      <c r="R105" s="303">
        <f t="shared" si="25"/>
        <v>0.15292541891211481</v>
      </c>
      <c r="S105" s="303">
        <f t="shared" si="25"/>
        <v>0.1578498353300235</v>
      </c>
      <c r="T105" s="303">
        <f t="shared" si="25"/>
        <v>0.1551163853366487</v>
      </c>
      <c r="U105" s="303">
        <f t="shared" si="25"/>
        <v>0.15500808798561977</v>
      </c>
      <c r="V105" s="303">
        <f t="shared" si="25"/>
        <v>0.13607979464707542</v>
      </c>
      <c r="W105" s="303">
        <f t="shared" si="25"/>
        <v>0.13655530603941676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1.2255272997838067E-2</v>
      </c>
      <c r="C106" s="304">
        <f t="shared" si="26"/>
        <v>1.2514969074784816E-2</v>
      </c>
      <c r="D106" s="304">
        <f t="shared" si="26"/>
        <v>1.3041663817528361E-2</v>
      </c>
      <c r="E106" s="304">
        <f t="shared" si="26"/>
        <v>1.3900794471745685E-2</v>
      </c>
      <c r="F106" s="304">
        <f t="shared" si="26"/>
        <v>1.3184538371128148E-2</v>
      </c>
      <c r="G106" s="304">
        <f t="shared" si="26"/>
        <v>1.1851067108990681E-2</v>
      </c>
      <c r="H106" s="304">
        <f t="shared" si="26"/>
        <v>1.1909533374078882E-2</v>
      </c>
      <c r="I106" s="304">
        <f t="shared" si="26"/>
        <v>1.0991311801791855E-2</v>
      </c>
      <c r="J106" s="304">
        <f t="shared" si="26"/>
        <v>1.1315966420669151E-2</v>
      </c>
      <c r="K106" s="304">
        <f t="shared" si="26"/>
        <v>1.1768199346924852E-2</v>
      </c>
      <c r="L106" s="304">
        <f t="shared" si="26"/>
        <v>1.1377713495354706E-2</v>
      </c>
      <c r="M106" s="304">
        <f t="shared" si="26"/>
        <v>1.1272768685294469E-2</v>
      </c>
      <c r="N106" s="304">
        <f t="shared" si="26"/>
        <v>1.1423165091492207E-2</v>
      </c>
      <c r="O106" s="304">
        <f t="shared" si="26"/>
        <v>1.1001830944410785E-2</v>
      </c>
      <c r="P106" s="304">
        <f t="shared" si="26"/>
        <v>9.9122661046806559E-3</v>
      </c>
      <c r="Q106" s="304">
        <f t="shared" si="26"/>
        <v>1.0051720291843822E-2</v>
      </c>
      <c r="R106" s="304">
        <f t="shared" si="26"/>
        <v>1.0447537396009241E-2</v>
      </c>
      <c r="S106" s="304">
        <f t="shared" si="26"/>
        <v>9.5123260033873995E-3</v>
      </c>
      <c r="T106" s="304">
        <f t="shared" si="26"/>
        <v>1.0008622864016738E-2</v>
      </c>
      <c r="U106" s="304">
        <f t="shared" si="26"/>
        <v>1.0023002423055771E-2</v>
      </c>
      <c r="V106" s="304">
        <f t="shared" si="26"/>
        <v>1.2236852693492298E-2</v>
      </c>
      <c r="W106" s="304">
        <f t="shared" si="26"/>
        <v>1.1929247349094455E-2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4.5319834578717707E-3</v>
      </c>
      <c r="C107" s="304">
        <f t="shared" si="27"/>
        <v>4.6680848620720816E-3</v>
      </c>
      <c r="D107" s="304">
        <f t="shared" si="27"/>
        <v>4.8610493864823627E-3</v>
      </c>
      <c r="E107" s="304">
        <f t="shared" si="27"/>
        <v>5.1790478856182688E-3</v>
      </c>
      <c r="F107" s="304">
        <f t="shared" si="27"/>
        <v>4.9343098597836657E-3</v>
      </c>
      <c r="G107" s="304">
        <f t="shared" si="27"/>
        <v>4.4168714493334022E-3</v>
      </c>
      <c r="H107" s="304">
        <f t="shared" si="27"/>
        <v>4.4521547485963878E-3</v>
      </c>
      <c r="I107" s="304">
        <f t="shared" si="27"/>
        <v>4.1176393765348721E-3</v>
      </c>
      <c r="J107" s="304">
        <f t="shared" si="27"/>
        <v>4.2349567368552216E-3</v>
      </c>
      <c r="K107" s="304">
        <f t="shared" si="27"/>
        <v>4.4081800350783806E-3</v>
      </c>
      <c r="L107" s="304">
        <f t="shared" si="27"/>
        <v>4.2652640808266973E-3</v>
      </c>
      <c r="M107" s="304">
        <f t="shared" si="27"/>
        <v>4.2434229580865851E-3</v>
      </c>
      <c r="N107" s="304">
        <f t="shared" si="27"/>
        <v>4.3017216571762619E-3</v>
      </c>
      <c r="O107" s="304">
        <f t="shared" si="27"/>
        <v>4.1390770058692006E-3</v>
      </c>
      <c r="P107" s="304">
        <f t="shared" si="27"/>
        <v>3.7561495516287057E-3</v>
      </c>
      <c r="Q107" s="304">
        <f t="shared" si="27"/>
        <v>3.7941331787116816E-3</v>
      </c>
      <c r="R107" s="304">
        <f t="shared" si="27"/>
        <v>3.950835976388567E-3</v>
      </c>
      <c r="S107" s="304">
        <f t="shared" si="27"/>
        <v>3.5762748459996201E-3</v>
      </c>
      <c r="T107" s="304">
        <f t="shared" si="27"/>
        <v>3.7856645976325131E-3</v>
      </c>
      <c r="U107" s="304">
        <f t="shared" si="27"/>
        <v>3.7819572449074605E-3</v>
      </c>
      <c r="V107" s="304">
        <f t="shared" si="27"/>
        <v>4.9111324137351437E-3</v>
      </c>
      <c r="W107" s="304">
        <f t="shared" si="27"/>
        <v>4.8528536687990611E-3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0.12856598498044325</v>
      </c>
      <c r="C108" s="304">
        <f t="shared" si="28"/>
        <v>0.12607993723414124</v>
      </c>
      <c r="D108" s="304">
        <f t="shared" si="28"/>
        <v>0.12221233018771736</v>
      </c>
      <c r="E108" s="304">
        <f t="shared" si="28"/>
        <v>0.11569988731492477</v>
      </c>
      <c r="F108" s="304">
        <f t="shared" si="28"/>
        <v>0.12059797513275104</v>
      </c>
      <c r="G108" s="304">
        <f t="shared" si="28"/>
        <v>0.13093994240673237</v>
      </c>
      <c r="H108" s="304">
        <f t="shared" si="28"/>
        <v>0.13013231510887727</v>
      </c>
      <c r="I108" s="304">
        <f t="shared" si="28"/>
        <v>0.13619516580448704</v>
      </c>
      <c r="J108" s="304">
        <f t="shared" si="28"/>
        <v>0.13376746861675715</v>
      </c>
      <c r="K108" s="304">
        <f t="shared" si="28"/>
        <v>0.13046255774698107</v>
      </c>
      <c r="L108" s="304">
        <f t="shared" si="28"/>
        <v>0.13308491343529519</v>
      </c>
      <c r="M108" s="304">
        <f t="shared" si="28"/>
        <v>0.13361384383096425</v>
      </c>
      <c r="N108" s="304">
        <f t="shared" si="28"/>
        <v>0.13248607825100495</v>
      </c>
      <c r="O108" s="304">
        <f t="shared" si="28"/>
        <v>0.13533711011113422</v>
      </c>
      <c r="P108" s="304">
        <f t="shared" si="28"/>
        <v>0.14297921091745167</v>
      </c>
      <c r="Q108" s="304">
        <f t="shared" si="28"/>
        <v>0.14145700707477191</v>
      </c>
      <c r="R108" s="304">
        <f t="shared" si="28"/>
        <v>0.13852704553971701</v>
      </c>
      <c r="S108" s="304">
        <f t="shared" si="28"/>
        <v>0.14476123448063646</v>
      </c>
      <c r="T108" s="304">
        <f t="shared" si="28"/>
        <v>0.14132209787499947</v>
      </c>
      <c r="U108" s="304">
        <f t="shared" si="28"/>
        <v>0.14120312831765652</v>
      </c>
      <c r="V108" s="304">
        <f t="shared" si="28"/>
        <v>0.11893180953984797</v>
      </c>
      <c r="W108" s="304">
        <f t="shared" si="28"/>
        <v>0.11977320502152326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0.12489629735437097</v>
      </c>
      <c r="C109" s="237">
        <f t="shared" si="29"/>
        <v>0.12248120942418073</v>
      </c>
      <c r="D109" s="237">
        <f t="shared" si="29"/>
        <v>0.11872399634955991</v>
      </c>
      <c r="E109" s="237">
        <f t="shared" si="29"/>
        <v>0.11239743958831873</v>
      </c>
      <c r="F109" s="237">
        <f t="shared" si="29"/>
        <v>0.11715572019151332</v>
      </c>
      <c r="G109" s="237">
        <f t="shared" si="29"/>
        <v>0.1272024943835893</v>
      </c>
      <c r="H109" s="237">
        <f t="shared" si="29"/>
        <v>0.12641791937209029</v>
      </c>
      <c r="I109" s="237">
        <f t="shared" si="29"/>
        <v>0.13230771676608383</v>
      </c>
      <c r="J109" s="237">
        <f t="shared" si="29"/>
        <v>0.12994931388143904</v>
      </c>
      <c r="K109" s="237">
        <f t="shared" si="29"/>
        <v>0.12673873582081094</v>
      </c>
      <c r="L109" s="237">
        <f t="shared" si="29"/>
        <v>0.12928624102497846</v>
      </c>
      <c r="M109" s="237">
        <f t="shared" si="29"/>
        <v>0.12980007404222094</v>
      </c>
      <c r="N109" s="237">
        <f t="shared" si="29"/>
        <v>0.12870449852711058</v>
      </c>
      <c r="O109" s="237">
        <f t="shared" si="29"/>
        <v>0.13147415274804358</v>
      </c>
      <c r="P109" s="237">
        <f t="shared" si="29"/>
        <v>0.13889812336409021</v>
      </c>
      <c r="Q109" s="237">
        <f t="shared" si="29"/>
        <v>0.13741936812569475</v>
      </c>
      <c r="R109" s="237">
        <f t="shared" si="29"/>
        <v>0.13457303713717739</v>
      </c>
      <c r="S109" s="237">
        <f t="shared" si="29"/>
        <v>0.14062928223067436</v>
      </c>
      <c r="T109" s="237">
        <f t="shared" si="29"/>
        <v>0.13728830966934502</v>
      </c>
      <c r="U109" s="237">
        <f t="shared" si="29"/>
        <v>0.13717273588665063</v>
      </c>
      <c r="V109" s="237">
        <f t="shared" si="29"/>
        <v>0.11553711233528682</v>
      </c>
      <c r="W109" s="237">
        <f t="shared" si="29"/>
        <v>0.11635449167779272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0.47598738019544867</v>
      </c>
      <c r="C113" s="324">
        <f>IF(C$5=0,0,C$5/FBT_fec!C$5)</f>
        <v>0.47601922287495213</v>
      </c>
      <c r="D113" s="324">
        <f>IF(D$5=0,0,D$5/FBT_fec!D$5)</f>
        <v>0.47299935128180221</v>
      </c>
      <c r="E113" s="324">
        <f>IF(E$5=0,0,E$5/FBT_fec!E$5)</f>
        <v>0.46744394231069014</v>
      </c>
      <c r="F113" s="324">
        <f>IF(F$5=0,0,F$5/FBT_fec!F$5)</f>
        <v>0.47143201844557925</v>
      </c>
      <c r="G113" s="324">
        <f>IF(G$5=0,0,G$5/FBT_fec!G$5)</f>
        <v>0.48052665292869984</v>
      </c>
      <c r="H113" s="324">
        <f>IF(H$5=0,0,H$5/FBT_fec!H$5)</f>
        <v>0.48081350759653568</v>
      </c>
      <c r="I113" s="324">
        <f>IF(I$5=0,0,I$5/FBT_fec!I$5)</f>
        <v>0.48505980714729341</v>
      </c>
      <c r="J113" s="324">
        <f>IF(J$5=0,0,J$5/FBT_fec!J$5)</f>
        <v>0.48256926801267042</v>
      </c>
      <c r="K113" s="324">
        <f>IF(K$5=0,0,K$5/FBT_fec!K$5)</f>
        <v>0.48064596341307847</v>
      </c>
      <c r="L113" s="324">
        <f>IF(L$5=0,0,L$5/FBT_fec!L$5)</f>
        <v>0.4827892042408351</v>
      </c>
      <c r="M113" s="324">
        <f>IF(M$5=0,0,M$5/FBT_fec!M$5)</f>
        <v>0.48468311033835604</v>
      </c>
      <c r="N113" s="324">
        <f>IF(N$5=0,0,N$5/FBT_fec!N$5)</f>
        <v>0.48429852032534226</v>
      </c>
      <c r="O113" s="324">
        <f>IF(O$5=0,0,O$5/FBT_fec!O$5)</f>
        <v>0.48550802562430267</v>
      </c>
      <c r="P113" s="324">
        <f>IF(P$5=0,0,P$5/FBT_fec!P$5)</f>
        <v>0.49325120793932731</v>
      </c>
      <c r="Q113" s="324">
        <f>IF(Q$5=0,0,Q$5/FBT_fec!Q$5)</f>
        <v>0.49041563209330757</v>
      </c>
      <c r="R113" s="324">
        <f>IF(R$5=0,0,R$5/FBT_fec!R$5)</f>
        <v>0.48891004462025917</v>
      </c>
      <c r="S113" s="324">
        <f>IF(S$5=0,0,S$5/FBT_fec!S$5)</f>
        <v>0.49039823444303093</v>
      </c>
      <c r="T113" s="324">
        <f>IF(T$5=0,0,T$5/FBT_fec!T$5)</f>
        <v>0.49056517908599717</v>
      </c>
      <c r="U113" s="324">
        <f>IF(U$5=0,0,U$5/FBT_fec!U$5)</f>
        <v>0.4898764798569698</v>
      </c>
      <c r="V113" s="324">
        <f>IF(V$5=0,0,V$5/FBT_fec!V$5)</f>
        <v>0.48073120554924526</v>
      </c>
      <c r="W113" s="324">
        <f>IF(W$5=0,0,W$5/FBT_fec!W$5)</f>
        <v>0.48328293366821645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0.45586451728534</v>
      </c>
      <c r="C114" s="336">
        <f>IF(C$6=0,0,C$6/FBT_fec!C$6)</f>
        <v>0.45586451728534011</v>
      </c>
      <c r="D114" s="336">
        <f>IF(D$6=0,0,D$6/FBT_fec!D$6)</f>
        <v>0.45586451728534011</v>
      </c>
      <c r="E114" s="336">
        <f>IF(E$6=0,0,E$6/FBT_fec!E$6)</f>
        <v>0.45586451728534005</v>
      </c>
      <c r="F114" s="336">
        <f>IF(F$6=0,0,F$6/FBT_fec!F$6)</f>
        <v>0.45586451728534005</v>
      </c>
      <c r="G114" s="336">
        <f>IF(G$6=0,0,G$6/FBT_fec!G$6)</f>
        <v>0.45586451728534005</v>
      </c>
      <c r="H114" s="336">
        <f>IF(H$6=0,0,H$6/FBT_fec!H$6)</f>
        <v>0.45586451728534</v>
      </c>
      <c r="I114" s="336">
        <f>IF(I$6=0,0,I$6/FBT_fec!I$6)</f>
        <v>0.45586451728534</v>
      </c>
      <c r="J114" s="336">
        <f>IF(J$6=0,0,J$6/FBT_fec!J$6)</f>
        <v>0.45586451728534005</v>
      </c>
      <c r="K114" s="336">
        <f>IF(K$6=0,0,K$6/FBT_fec!K$6)</f>
        <v>0.45586451728534</v>
      </c>
      <c r="L114" s="336">
        <f>IF(L$6=0,0,L$6/FBT_fec!L$6)</f>
        <v>0.45586451728534005</v>
      </c>
      <c r="M114" s="336">
        <f>IF(M$6=0,0,M$6/FBT_fec!M$6)</f>
        <v>0.45586451728533994</v>
      </c>
      <c r="N114" s="336">
        <f>IF(N$6=0,0,N$6/FBT_fec!N$6)</f>
        <v>0.45586451728534</v>
      </c>
      <c r="O114" s="336">
        <f>IF(O$6=0,0,O$6/FBT_fec!O$6)</f>
        <v>0.45586451728534011</v>
      </c>
      <c r="P114" s="336">
        <f>IF(P$6=0,0,P$6/FBT_fec!P$6)</f>
        <v>0.45586451728534005</v>
      </c>
      <c r="Q114" s="336">
        <f>IF(Q$6=0,0,Q$6/FBT_fec!Q$6)</f>
        <v>0.45586451728534</v>
      </c>
      <c r="R114" s="336">
        <f>IF(R$6=0,0,R$6/FBT_fec!R$6)</f>
        <v>0.45586451728534</v>
      </c>
      <c r="S114" s="336">
        <f>IF(S$6=0,0,S$6/FBT_fec!S$6)</f>
        <v>0.45586451728533994</v>
      </c>
      <c r="T114" s="336">
        <f>IF(T$6=0,0,T$6/FBT_fec!T$6)</f>
        <v>0.45586451728534011</v>
      </c>
      <c r="U114" s="336">
        <f>IF(U$6=0,0,U$6/FBT_fec!U$6)</f>
        <v>0.45586451728534</v>
      </c>
      <c r="V114" s="336">
        <f>IF(V$6=0,0,V$6/FBT_fec!V$6)</f>
        <v>0.45586451728533994</v>
      </c>
      <c r="W114" s="336">
        <f>IF(W$6=0,0,W$6/FBT_fec!W$6)</f>
        <v>0.45586451728533994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0.11814017460316144</v>
      </c>
      <c r="C115" s="337">
        <f>IF(C$7=0,0,C$7/FBT_fec!C$7)</f>
        <v>0.11814017460316145</v>
      </c>
      <c r="D115" s="337">
        <f>IF(D$7=0,0,D$7/FBT_fec!D$7)</f>
        <v>0.11814017460316138</v>
      </c>
      <c r="E115" s="337">
        <f>IF(E$7=0,0,E$7/FBT_fec!E$7)</f>
        <v>0.11814017460316142</v>
      </c>
      <c r="F115" s="337">
        <f>IF(F$7=0,0,F$7/FBT_fec!F$7)</f>
        <v>0.11814017460316142</v>
      </c>
      <c r="G115" s="337">
        <f>IF(G$7=0,0,G$7/FBT_fec!G$7)</f>
        <v>0.11814017460316142</v>
      </c>
      <c r="H115" s="337">
        <f>IF(H$7=0,0,H$7/FBT_fec!H$7)</f>
        <v>0.11814017460316141</v>
      </c>
      <c r="I115" s="337">
        <f>IF(I$7=0,0,I$7/FBT_fec!I$7)</f>
        <v>0.1181401746031614</v>
      </c>
      <c r="J115" s="337">
        <f>IF(J$7=0,0,J$7/FBT_fec!J$7)</f>
        <v>0.11814017460316144</v>
      </c>
      <c r="K115" s="337">
        <f>IF(K$7=0,0,K$7/FBT_fec!K$7)</f>
        <v>0.1181401746031614</v>
      </c>
      <c r="L115" s="337">
        <f>IF(L$7=0,0,L$7/FBT_fec!L$7)</f>
        <v>0.11814017460316134</v>
      </c>
      <c r="M115" s="337">
        <f>IF(M$7=0,0,M$7/FBT_fec!M$7)</f>
        <v>0.11814017460316138</v>
      </c>
      <c r="N115" s="337">
        <f>IF(N$7=0,0,N$7/FBT_fec!N$7)</f>
        <v>0.11814017460316144</v>
      </c>
      <c r="O115" s="337">
        <f>IF(O$7=0,0,O$7/FBT_fec!O$7)</f>
        <v>0.11814017460316137</v>
      </c>
      <c r="P115" s="337">
        <f>IF(P$7=0,0,P$7/FBT_fec!P$7)</f>
        <v>0.11814017460316138</v>
      </c>
      <c r="Q115" s="337">
        <f>IF(Q$7=0,0,Q$7/FBT_fec!Q$7)</f>
        <v>0.11814017460316141</v>
      </c>
      <c r="R115" s="337">
        <f>IF(R$7=0,0,R$7/FBT_fec!R$7)</f>
        <v>0.11814017460316145</v>
      </c>
      <c r="S115" s="337">
        <f>IF(S$7=0,0,S$7/FBT_fec!S$7)</f>
        <v>0.1181401746031614</v>
      </c>
      <c r="T115" s="337">
        <f>IF(T$7=0,0,T$7/FBT_fec!T$7)</f>
        <v>0.11814017460316151</v>
      </c>
      <c r="U115" s="337">
        <f>IF(U$7=0,0,U$7/FBT_fec!U$7)</f>
        <v>0.1181401746031614</v>
      </c>
      <c r="V115" s="337">
        <f>IF(V$7=0,0,V$7/FBT_fec!V$7)</f>
        <v>0.11814017460316138</v>
      </c>
      <c r="W115" s="337">
        <f>IF(W$7=0,0,W$7/FBT_fec!W$7)</f>
        <v>0.11814017460316141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0.64561686833843257</v>
      </c>
      <c r="C116" s="337">
        <f>IF(C$8=0,0,C$8/FBT_fec!C$8)</f>
        <v>0.64561686833843257</v>
      </c>
      <c r="D116" s="337">
        <f>IF(D$8=0,0,D$8/FBT_fec!D$8)</f>
        <v>0.64561686833843268</v>
      </c>
      <c r="E116" s="337">
        <f>IF(E$8=0,0,E$8/FBT_fec!E$8)</f>
        <v>0.64561686833843257</v>
      </c>
      <c r="F116" s="337">
        <f>IF(F$8=0,0,F$8/FBT_fec!F$8)</f>
        <v>0.64561686833843268</v>
      </c>
      <c r="G116" s="337">
        <f>IF(G$8=0,0,G$8/FBT_fec!G$8)</f>
        <v>0.64561686833843246</v>
      </c>
      <c r="H116" s="337">
        <f>IF(H$8=0,0,H$8/FBT_fec!H$8)</f>
        <v>0.64561686833843257</v>
      </c>
      <c r="I116" s="337">
        <f>IF(I$8=0,0,I$8/FBT_fec!I$8)</f>
        <v>0.64561686833843246</v>
      </c>
      <c r="J116" s="337">
        <f>IF(J$8=0,0,J$8/FBT_fec!J$8)</f>
        <v>0.64561686833843279</v>
      </c>
      <c r="K116" s="337">
        <f>IF(K$8=0,0,K$8/FBT_fec!K$8)</f>
        <v>0.64561686833843257</v>
      </c>
      <c r="L116" s="337">
        <f>IF(L$8=0,0,L$8/FBT_fec!L$8)</f>
        <v>0.64561686833843246</v>
      </c>
      <c r="M116" s="337">
        <f>IF(M$8=0,0,M$8/FBT_fec!M$8)</f>
        <v>0.64561686833843246</v>
      </c>
      <c r="N116" s="337">
        <f>IF(N$8=0,0,N$8/FBT_fec!N$8)</f>
        <v>0.64561686833843257</v>
      </c>
      <c r="O116" s="337">
        <f>IF(O$8=0,0,O$8/FBT_fec!O$8)</f>
        <v>0.64561686833843279</v>
      </c>
      <c r="P116" s="337">
        <f>IF(P$8=0,0,P$8/FBT_fec!P$8)</f>
        <v>0.64561686833843257</v>
      </c>
      <c r="Q116" s="337">
        <f>IF(Q$8=0,0,Q$8/FBT_fec!Q$8)</f>
        <v>0.64561686833843257</v>
      </c>
      <c r="R116" s="337">
        <f>IF(R$8=0,0,R$8/FBT_fec!R$8)</f>
        <v>0.64561686833843279</v>
      </c>
      <c r="S116" s="337">
        <f>IF(S$8=0,0,S$8/FBT_fec!S$8)</f>
        <v>0.64561686833843257</v>
      </c>
      <c r="T116" s="337">
        <f>IF(T$8=0,0,T$8/FBT_fec!T$8)</f>
        <v>0.64561686833843257</v>
      </c>
      <c r="U116" s="337">
        <f>IF(U$8=0,0,U$8/FBT_fec!U$8)</f>
        <v>0.64561686833843257</v>
      </c>
      <c r="V116" s="337">
        <f>IF(V$8=0,0,V$8/FBT_fec!V$8)</f>
        <v>0.64561686833843235</v>
      </c>
      <c r="W116" s="337">
        <f>IF(W$8=0,0,W$8/FBT_fec!W$8)</f>
        <v>0.64561686833843235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0.45626078260107844</v>
      </c>
      <c r="C117" s="337">
        <f>IF(C$9=0,0,C$9/FBT_fec!C$9)</f>
        <v>0.45626078260107833</v>
      </c>
      <c r="D117" s="337">
        <f>IF(D$9=0,0,D$9/FBT_fec!D$9)</f>
        <v>0.45626078260107822</v>
      </c>
      <c r="E117" s="337">
        <f>IF(E$9=0,0,E$9/FBT_fec!E$9)</f>
        <v>0.45626078260107805</v>
      </c>
      <c r="F117" s="337">
        <f>IF(F$9=0,0,F$9/FBT_fec!F$9)</f>
        <v>0.45626078260107839</v>
      </c>
      <c r="G117" s="337">
        <f>IF(G$9=0,0,G$9/FBT_fec!G$9)</f>
        <v>0.45626078260107811</v>
      </c>
      <c r="H117" s="337">
        <f>IF(H$9=0,0,H$9/FBT_fec!H$9)</f>
        <v>0.45626078260107816</v>
      </c>
      <c r="I117" s="337">
        <f>IF(I$9=0,0,I$9/FBT_fec!I$9)</f>
        <v>0.45626078260107827</v>
      </c>
      <c r="J117" s="337">
        <f>IF(J$9=0,0,J$9/FBT_fec!J$9)</f>
        <v>0.45626078260107816</v>
      </c>
      <c r="K117" s="337">
        <f>IF(K$9=0,0,K$9/FBT_fec!K$9)</f>
        <v>0.45626078260107822</v>
      </c>
      <c r="L117" s="337">
        <f>IF(L$9=0,0,L$9/FBT_fec!L$9)</f>
        <v>0.45626078260107816</v>
      </c>
      <c r="M117" s="337">
        <f>IF(M$9=0,0,M$9/FBT_fec!M$9)</f>
        <v>0.45626078260107805</v>
      </c>
      <c r="N117" s="337">
        <f>IF(N$9=0,0,N$9/FBT_fec!N$9)</f>
        <v>0.45626078260107805</v>
      </c>
      <c r="O117" s="337">
        <f>IF(O$9=0,0,O$9/FBT_fec!O$9)</f>
        <v>0.45626078260107833</v>
      </c>
      <c r="P117" s="337">
        <f>IF(P$9=0,0,P$9/FBT_fec!P$9)</f>
        <v>0.45626078260107833</v>
      </c>
      <c r="Q117" s="337">
        <f>IF(Q$9=0,0,Q$9/FBT_fec!Q$9)</f>
        <v>0.45626078260107822</v>
      </c>
      <c r="R117" s="337">
        <f>IF(R$9=0,0,R$9/FBT_fec!R$9)</f>
        <v>0.45626078260107811</v>
      </c>
      <c r="S117" s="337">
        <f>IF(S$9=0,0,S$9/FBT_fec!S$9)</f>
        <v>0.45626078260107816</v>
      </c>
      <c r="T117" s="337">
        <f>IF(T$9=0,0,T$9/FBT_fec!T$9)</f>
        <v>0.45626078260107805</v>
      </c>
      <c r="U117" s="337">
        <f>IF(U$9=0,0,U$9/FBT_fec!U$9)</f>
        <v>0.45626078260107833</v>
      </c>
      <c r="V117" s="337">
        <f>IF(V$9=0,0,V$9/FBT_fec!V$9)</f>
        <v>0.45626078260107805</v>
      </c>
      <c r="W117" s="337">
        <f>IF(W$9=0,0,W$9/FBT_fec!W$9)</f>
        <v>0.45626078260107833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0.7730717919285891</v>
      </c>
      <c r="C118" s="338">
        <f>IF(C$10=0,0,C$10/FBT_fec!C$10)</f>
        <v>0.76676059548976938</v>
      </c>
      <c r="D118" s="338">
        <f>IF(D$10=0,0,D$10/FBT_fec!D$10)</f>
        <v>0.7622074443879957</v>
      </c>
      <c r="E118" s="338">
        <f>IF(E$10=0,0,E$10/FBT_fec!E$10)</f>
        <v>0.7504826088087253</v>
      </c>
      <c r="F118" s="338">
        <f>IF(F$10=0,0,F$10/FBT_fec!F$10)</f>
        <v>0.76300820373986566</v>
      </c>
      <c r="G118" s="338">
        <f>IF(G$10=0,0,G$10/FBT_fec!G$10)</f>
        <v>0.77405115451210516</v>
      </c>
      <c r="H118" s="338">
        <f>IF(H$10=0,0,H$10/FBT_fec!H$10)</f>
        <v>0.772731410091681</v>
      </c>
      <c r="I118" s="338">
        <f>IF(I$10=0,0,I$10/FBT_fec!I$10)</f>
        <v>0.78108120344654874</v>
      </c>
      <c r="J118" s="338">
        <f>IF(J$10=0,0,J$10/FBT_fec!J$10)</f>
        <v>0.77893278707464109</v>
      </c>
      <c r="K118" s="338">
        <f>IF(K$10=0,0,K$10/FBT_fec!K$10)</f>
        <v>0.77552231992457132</v>
      </c>
      <c r="L118" s="338">
        <f>IF(L$10=0,0,L$10/FBT_fec!L$10)</f>
        <v>0.77914494058590078</v>
      </c>
      <c r="M118" s="338">
        <f>IF(M$10=0,0,M$10/FBT_fec!M$10)</f>
        <v>0.77918286473911724</v>
      </c>
      <c r="N118" s="338">
        <f>IF(N$10=0,0,N$10/FBT_fec!N$10)</f>
        <v>0.77823625932148932</v>
      </c>
      <c r="O118" s="338">
        <f>IF(O$10=0,0,O$10/FBT_fec!O$10)</f>
        <v>0.78193391072077434</v>
      </c>
      <c r="P118" s="338">
        <f>IF(P$10=0,0,P$10/FBT_fec!P$10)</f>
        <v>0.78774992721126336</v>
      </c>
      <c r="Q118" s="338">
        <f>IF(Q$10=0,0,Q$10/FBT_fec!Q$10)</f>
        <v>0.7879642645877547</v>
      </c>
      <c r="R118" s="338">
        <f>IF(R$10=0,0,R$10/FBT_fec!R$10)</f>
        <v>0.78567663454973902</v>
      </c>
      <c r="S118" s="338">
        <f>IF(S$10=0,0,S$10/FBT_fec!S$10)</f>
        <v>0.79178240381884446</v>
      </c>
      <c r="T118" s="338">
        <f>IF(T$10=0,0,T$10/FBT_fec!T$10)</f>
        <v>0.78845116705812357</v>
      </c>
      <c r="U118" s="338">
        <f>IF(U$10=0,0,U$10/FBT_fec!U$10)</f>
        <v>0.78913375369869998</v>
      </c>
      <c r="V118" s="338">
        <f>IF(V$10=0,0,V$10/FBT_fec!V$10)</f>
        <v>0.77339212185445971</v>
      </c>
      <c r="W118" s="338">
        <f>IF(W$10=0,0,W$10/FBT_fec!W$10)</f>
        <v>0.77808928701931623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0.59654635685971136</v>
      </c>
      <c r="C119" s="351">
        <f>IF(C$16=0,0,C$16/FBT_fec!C$16)</f>
        <v>0.59315354256770958</v>
      </c>
      <c r="D119" s="351">
        <f>IF(D$16=0,0,D$16/FBT_fec!D$16)</f>
        <v>0.58556846327496903</v>
      </c>
      <c r="E119" s="351">
        <f>IF(E$16=0,0,E$16/FBT_fec!E$16)</f>
        <v>0.5707585501578365</v>
      </c>
      <c r="F119" s="351">
        <f>IF(F$16=0,0,F$16/FBT_fec!F$16)</f>
        <v>0.58228337038374722</v>
      </c>
      <c r="G119" s="351">
        <f>IF(G$16=0,0,G$16/FBT_fec!G$16)</f>
        <v>0.60189877047146312</v>
      </c>
      <c r="H119" s="351">
        <f>IF(H$16=0,0,H$16/FBT_fec!H$16)</f>
        <v>0.6024794991760023</v>
      </c>
      <c r="I119" s="351">
        <f>IF(I$16=0,0,I$16/FBT_fec!I$16)</f>
        <v>0.61146687050972448</v>
      </c>
      <c r="J119" s="351">
        <f>IF(J$16=0,0,J$16/FBT_fec!J$16)</f>
        <v>0.60946458425417649</v>
      </c>
      <c r="K119" s="351">
        <f>IF(K$16=0,0,K$16/FBT_fec!K$16)</f>
        <v>0.60567277076315251</v>
      </c>
      <c r="L119" s="351">
        <f>IF(L$16=0,0,L$16/FBT_fec!L$16)</f>
        <v>0.60951515025063718</v>
      </c>
      <c r="M119" s="351">
        <f>IF(M$16=0,0,M$16/FBT_fec!M$16)</f>
        <v>0.61050782969556205</v>
      </c>
      <c r="N119" s="351">
        <f>IF(N$16=0,0,N$16/FBT_fec!N$16)</f>
        <v>0.60958994295662927</v>
      </c>
      <c r="O119" s="351">
        <f>IF(O$16=0,0,O$16/FBT_fec!O$16)</f>
        <v>0.61317771870347304</v>
      </c>
      <c r="P119" s="351">
        <f>IF(P$16=0,0,P$16/FBT_fec!P$16)</f>
        <v>0.61877105925814202</v>
      </c>
      <c r="Q119" s="351">
        <f>IF(Q$16=0,0,Q$16/FBT_fec!Q$16)</f>
        <v>0.61961928416395839</v>
      </c>
      <c r="R119" s="351">
        <f>IF(R$16=0,0,R$16/FBT_fec!R$16)</f>
        <v>0.61787577312027686</v>
      </c>
      <c r="S119" s="351">
        <f>IF(S$16=0,0,S$16/FBT_fec!S$16)</f>
        <v>0.62249886051916825</v>
      </c>
      <c r="T119" s="351">
        <f>IF(T$16=0,0,T$16/FBT_fec!T$16)</f>
        <v>0.62053518637091687</v>
      </c>
      <c r="U119" s="351">
        <f>IF(U$16=0,0,U$16/FBT_fec!U$16)</f>
        <v>0.62069199746498283</v>
      </c>
      <c r="V119" s="351">
        <f>IF(V$16=0,0,V$16/FBT_fec!V$16)</f>
        <v>0.6078225350526133</v>
      </c>
      <c r="W119" s="351">
        <f>IF(W$16=0,0,W$16/FBT_fec!W$16)</f>
        <v>0.61120858587126725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0.3253889219234789</v>
      </c>
      <c r="C120" s="351">
        <f>IF(C$25=0,0,C$25/FBT_fec!C$25)</f>
        <v>0.32353829594602335</v>
      </c>
      <c r="D120" s="351">
        <f>IF(D$25=0,0,D$25/FBT_fec!D$25)</f>
        <v>0.3194009799681648</v>
      </c>
      <c r="E120" s="351">
        <f>IF(E$25=0,0,E$25/FBT_fec!E$25)</f>
        <v>0.3113228455406381</v>
      </c>
      <c r="F120" s="351">
        <f>IF(F$25=0,0,F$25/FBT_fec!F$25)</f>
        <v>0.31760911111840767</v>
      </c>
      <c r="G120" s="351">
        <f>IF(G$25=0,0,G$25/FBT_fec!G$25)</f>
        <v>0.32830842025716178</v>
      </c>
      <c r="H120" s="351">
        <f>IF(H$25=0,0,H$25/FBT_fec!H$25)</f>
        <v>0.32862518136872837</v>
      </c>
      <c r="I120" s="351">
        <f>IF(I$25=0,0,I$25/FBT_fec!I$25)</f>
        <v>0.33352738391439518</v>
      </c>
      <c r="J120" s="351">
        <f>IF(J$25=0,0,J$25/FBT_fec!J$25)</f>
        <v>0.33243522777500528</v>
      </c>
      <c r="K120" s="351">
        <f>IF(K$25=0,0,K$25/FBT_fec!K$25)</f>
        <v>0.33036696587081038</v>
      </c>
      <c r="L120" s="351">
        <f>IF(L$25=0,0,L$25/FBT_fec!L$25)</f>
        <v>0.33246280922762017</v>
      </c>
      <c r="M120" s="351">
        <f>IF(M$25=0,0,M$25/FBT_fec!M$25)</f>
        <v>0.33300427074303379</v>
      </c>
      <c r="N120" s="351">
        <f>IF(N$25=0,0,N$25/FBT_fec!N$25)</f>
        <v>0.33250360524907036</v>
      </c>
      <c r="O120" s="351">
        <f>IF(O$25=0,0,O$25/FBT_fec!O$25)</f>
        <v>0.33446057383825817</v>
      </c>
      <c r="P120" s="351">
        <f>IF(P$25=0,0,P$25/FBT_fec!P$25)</f>
        <v>0.33751148686807753</v>
      </c>
      <c r="Q120" s="351">
        <f>IF(Q$25=0,0,Q$25/FBT_fec!Q$25)</f>
        <v>0.33797415499852262</v>
      </c>
      <c r="R120" s="351">
        <f>IF(R$25=0,0,R$25/FBT_fec!R$25)</f>
        <v>0.3370231489746966</v>
      </c>
      <c r="S120" s="351">
        <f>IF(S$25=0,0,S$25/FBT_fec!S$25)</f>
        <v>0.33954483301045529</v>
      </c>
      <c r="T120" s="351">
        <f>IF(T$25=0,0,T$25/FBT_fec!T$25)</f>
        <v>0.33847373802050018</v>
      </c>
      <c r="U120" s="351">
        <f>IF(U$25=0,0,U$25/FBT_fec!U$25)</f>
        <v>0.33855927134453601</v>
      </c>
      <c r="V120" s="351">
        <f>IF(V$25=0,0,V$25/FBT_fec!V$25)</f>
        <v>0.33153956457415273</v>
      </c>
      <c r="W120" s="351">
        <f>IF(W$25=0,0,W$25/FBT_fec!W$25)</f>
        <v>0.33338650138432774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0.42596831459062673</v>
      </c>
      <c r="C121" s="351">
        <f>IF(C$34=0,0,C$34/FBT_fec!C$34)</f>
        <v>0.42959195295750263</v>
      </c>
      <c r="D121" s="351">
        <f>IF(D$34=0,0,D$34/FBT_fec!D$34)</f>
        <v>0.42872589335932704</v>
      </c>
      <c r="E121" s="351">
        <f>IF(E$34=0,0,E$34/FBT_fec!E$34)</f>
        <v>0.42678473277935064</v>
      </c>
      <c r="F121" s="351">
        <f>IF(F$34=0,0,F$34/FBT_fec!F$34)</f>
        <v>0.42750871396568169</v>
      </c>
      <c r="G121" s="351">
        <f>IF(G$34=0,0,G$34/FBT_fec!G$34)</f>
        <v>0.43187231696473533</v>
      </c>
      <c r="H121" s="351">
        <f>IF(H$34=0,0,H$34/FBT_fec!H$34)</f>
        <v>0.43304489366316684</v>
      </c>
      <c r="I121" s="351">
        <f>IF(I$34=0,0,I$34/FBT_fec!I$34)</f>
        <v>0.4329384508540704</v>
      </c>
      <c r="J121" s="351">
        <f>IF(J$34=0,0,J$34/FBT_fec!J$34)</f>
        <v>0.43049505684874401</v>
      </c>
      <c r="K121" s="351">
        <f>IF(K$34=0,0,K$34/FBT_fec!K$34)</f>
        <v>0.43085531870829175</v>
      </c>
      <c r="L121" s="351">
        <f>IF(L$34=0,0,L$34/FBT_fec!L$34)</f>
        <v>0.43145961801726934</v>
      </c>
      <c r="M121" s="351">
        <f>IF(M$34=0,0,M$34/FBT_fec!M$34)</f>
        <v>0.43486315386270197</v>
      </c>
      <c r="N121" s="351">
        <f>IF(N$34=0,0,N$34/FBT_fec!N$34)</f>
        <v>0.43540631493580306</v>
      </c>
      <c r="O121" s="351">
        <f>IF(O$34=0,0,O$34/FBT_fec!O$34)</f>
        <v>0.43368875509310351</v>
      </c>
      <c r="P121" s="351">
        <f>IF(P$34=0,0,P$34/FBT_fec!P$34)</f>
        <v>0.44174288441725462</v>
      </c>
      <c r="Q121" s="351">
        <f>IF(Q$34=0,0,Q$34/FBT_fec!Q$34)</f>
        <v>0.4352845487783617</v>
      </c>
      <c r="R121" s="351">
        <f>IF(R$34=0,0,R$34/FBT_fec!R$34)</f>
        <v>0.43580310895323787</v>
      </c>
      <c r="S121" s="351">
        <f>IF(S$34=0,0,S$34/FBT_fec!S$34)</f>
        <v>0.42869529778353493</v>
      </c>
      <c r="T121" s="351">
        <f>IF(T$34=0,0,T$34/FBT_fec!T$34)</f>
        <v>0.43502184640314878</v>
      </c>
      <c r="U121" s="351">
        <f>IF(U$34=0,0,U$34/FBT_fec!U$34)</f>
        <v>0.43312506597194567</v>
      </c>
      <c r="V121" s="351">
        <f>IF(V$34=0,0,V$34/FBT_fec!V$34)</f>
        <v>0.43923331056504078</v>
      </c>
      <c r="W121" s="351">
        <f>IF(W$34=0,0,W$34/FBT_fec!W$34)</f>
        <v>0.44234371456508209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0.38370933067522234</v>
      </c>
      <c r="C122" s="351">
        <f>IF(C$45=0,0,C$45/FBT_fec!C$45)</f>
        <v>0.38575394212100755</v>
      </c>
      <c r="D122" s="351">
        <f>IF(D$45=0,0,D$45/FBT_fec!D$45)</f>
        <v>0.38537109784464862</v>
      </c>
      <c r="E122" s="351">
        <f>IF(E$45=0,0,E$45/FBT_fec!E$45)</f>
        <v>0.38415734713412542</v>
      </c>
      <c r="F122" s="351">
        <f>IF(F$45=0,0,F$45/FBT_fec!F$45)</f>
        <v>0.38458013646341926</v>
      </c>
      <c r="G122" s="351">
        <f>IF(G$45=0,0,G$45/FBT_fec!G$45)</f>
        <v>0.38725022075776783</v>
      </c>
      <c r="H122" s="351">
        <f>IF(H$45=0,0,H$45/FBT_fec!H$45)</f>
        <v>0.38858260468048422</v>
      </c>
      <c r="I122" s="351">
        <f>IF(I$45=0,0,I$45/FBT_fec!I$45)</f>
        <v>0.38864790916828973</v>
      </c>
      <c r="J122" s="351">
        <f>IF(J$45=0,0,J$45/FBT_fec!J$45)</f>
        <v>0.38799389602688594</v>
      </c>
      <c r="K122" s="351">
        <f>IF(K$45=0,0,K$45/FBT_fec!K$45)</f>
        <v>0.38862639314508346</v>
      </c>
      <c r="L122" s="351">
        <f>IF(L$45=0,0,L$45/FBT_fec!L$45)</f>
        <v>0.38903097673372383</v>
      </c>
      <c r="M122" s="351">
        <f>IF(M$45=0,0,M$45/FBT_fec!M$45)</f>
        <v>0.39086251474336714</v>
      </c>
      <c r="N122" s="351">
        <f>IF(N$45=0,0,N$45/FBT_fec!N$45)</f>
        <v>0.39147976601713252</v>
      </c>
      <c r="O122" s="351">
        <f>IF(O$45=0,0,O$45/FBT_fec!O$45)</f>
        <v>0.3906174286174644</v>
      </c>
      <c r="P122" s="351">
        <f>IF(P$45=0,0,P$45/FBT_fec!P$45)</f>
        <v>0.39260385806352061</v>
      </c>
      <c r="Q122" s="351">
        <f>IF(Q$45=0,0,Q$45/FBT_fec!Q$45)</f>
        <v>0.39151542898412695</v>
      </c>
      <c r="R122" s="351">
        <f>IF(R$45=0,0,R$45/FBT_fec!R$45)</f>
        <v>0.39254840352327391</v>
      </c>
      <c r="S122" s="351">
        <f>IF(S$45=0,0,S$45/FBT_fec!S$45)</f>
        <v>0.38857916381978214</v>
      </c>
      <c r="T122" s="351">
        <f>IF(T$45=0,0,T$45/FBT_fec!T$45)</f>
        <v>0.39231748404529565</v>
      </c>
      <c r="U122" s="351">
        <f>IF(U$45=0,0,U$45/FBT_fec!U$45)</f>
        <v>0.39170493168191295</v>
      </c>
      <c r="V122" s="351">
        <f>IF(V$45=0,0,V$45/FBT_fec!V$45)</f>
        <v>0.39514605406390962</v>
      </c>
      <c r="W122" s="351">
        <f>IF(W$45=0,0,W$45/FBT_fec!W$45)</f>
        <v>0.39645760074930936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0.65237963981892877</v>
      </c>
      <c r="C123" s="351">
        <f>IF(C$66=0,0,C$66/FBT_fec!C$66)</f>
        <v>0.65098599441283489</v>
      </c>
      <c r="D123" s="351">
        <f>IF(D$66=0,0,D$66/FBT_fec!D$66)</f>
        <v>0.64802396652296246</v>
      </c>
      <c r="E123" s="351">
        <f>IF(E$66=0,0,E$66/FBT_fec!E$66)</f>
        <v>0.64281094913346104</v>
      </c>
      <c r="F123" s="351">
        <f>IF(F$66=0,0,F$66/FBT_fec!F$66)</f>
        <v>0.64686539871644066</v>
      </c>
      <c r="G123" s="351">
        <f>IF(G$66=0,0,G$66/FBT_fec!G$66)</f>
        <v>0.65467022891234861</v>
      </c>
      <c r="H123" s="351">
        <f>IF(H$66=0,0,H$66/FBT_fec!H$66)</f>
        <v>0.65431083657575628</v>
      </c>
      <c r="I123" s="351">
        <f>IF(I$66=0,0,I$66/FBT_fec!I$66)</f>
        <v>0.65873660267608658</v>
      </c>
      <c r="J123" s="351">
        <f>IF(J$66=0,0,J$66/FBT_fec!J$66)</f>
        <v>0.6569542328903194</v>
      </c>
      <c r="K123" s="351">
        <f>IF(K$66=0,0,K$66/FBT_fec!K$66)</f>
        <v>0.65466067541406381</v>
      </c>
      <c r="L123" s="351">
        <f>IF(L$66=0,0,L$66/FBT_fec!L$66)</f>
        <v>0.65662970536787824</v>
      </c>
      <c r="M123" s="351">
        <f>IF(M$66=0,0,M$66/FBT_fec!M$66)</f>
        <v>0.65728414341276253</v>
      </c>
      <c r="N123" s="351">
        <f>IF(N$66=0,0,N$66/FBT_fec!N$66)</f>
        <v>0.65655274456333235</v>
      </c>
      <c r="O123" s="351">
        <f>IF(O$66=0,0,O$66/FBT_fec!O$66)</f>
        <v>0.65849321366053915</v>
      </c>
      <c r="P123" s="351">
        <f>IF(P$66=0,0,P$66/FBT_fec!P$66)</f>
        <v>0.6640260534655984</v>
      </c>
      <c r="Q123" s="351">
        <f>IF(Q$66=0,0,Q$66/FBT_fec!Q$66)</f>
        <v>0.6629337775982479</v>
      </c>
      <c r="R123" s="351">
        <f>IF(R$66=0,0,R$66/FBT_fec!R$66)</f>
        <v>0.66106475160884604</v>
      </c>
      <c r="S123" s="351">
        <f>IF(S$66=0,0,S$66/FBT_fec!S$66)</f>
        <v>0.66495049381153093</v>
      </c>
      <c r="T123" s="351">
        <f>IF(T$66=0,0,T$66/FBT_fec!T$66)</f>
        <v>0.66300134653407772</v>
      </c>
      <c r="U123" s="351">
        <f>IF(U$66=0,0,U$66/FBT_fec!U$66)</f>
        <v>0.66284099431388066</v>
      </c>
      <c r="V123" s="351">
        <f>IF(V$66=0,0,V$66/FBT_fec!V$66)</f>
        <v>0.64940612390271846</v>
      </c>
      <c r="W123" s="351">
        <f>IF(W$66=0,0,W$66/FBT_fec!W$66)</f>
        <v>0.65077551999103123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0.49523506088075481</v>
      </c>
      <c r="C124" s="339">
        <f>IF(C$80=0,0,C$80/FBT_fec!C$80)</f>
        <v>0.49523506088075481</v>
      </c>
      <c r="D124" s="339">
        <f>IF(D$80=0,0,D$80/FBT_fec!D$80)</f>
        <v>0.49523506088075475</v>
      </c>
      <c r="E124" s="339">
        <f>IF(E$80=0,0,E$80/FBT_fec!E$80)</f>
        <v>0.49523506088075486</v>
      </c>
      <c r="F124" s="339">
        <f>IF(F$80=0,0,F$80/FBT_fec!F$80)</f>
        <v>0.49523506088075475</v>
      </c>
      <c r="G124" s="339">
        <f>IF(G$80=0,0,G$80/FBT_fec!G$80)</f>
        <v>0.49523506088075486</v>
      </c>
      <c r="H124" s="339">
        <f>IF(H$80=0,0,H$80/FBT_fec!H$80)</f>
        <v>0.49523506088075481</v>
      </c>
      <c r="I124" s="339">
        <f>IF(I$80=0,0,I$80/FBT_fec!I$80)</f>
        <v>0.4952350608807547</v>
      </c>
      <c r="J124" s="339">
        <f>IF(J$80=0,0,J$80/FBT_fec!J$80)</f>
        <v>0.49523506088075475</v>
      </c>
      <c r="K124" s="339">
        <f>IF(K$80=0,0,K$80/FBT_fec!K$80)</f>
        <v>0.49523506088075486</v>
      </c>
      <c r="L124" s="339">
        <f>IF(L$80=0,0,L$80/FBT_fec!L$80)</f>
        <v>0.49523506088075475</v>
      </c>
      <c r="M124" s="339">
        <f>IF(M$80=0,0,M$80/FBT_fec!M$80)</f>
        <v>0.4952350608807547</v>
      </c>
      <c r="N124" s="339">
        <f>IF(N$80=0,0,N$80/FBT_fec!N$80)</f>
        <v>0.49523506088075459</v>
      </c>
      <c r="O124" s="339">
        <f>IF(O$80=0,0,O$80/FBT_fec!O$80)</f>
        <v>0.49523506088075475</v>
      </c>
      <c r="P124" s="339">
        <f>IF(P$80=0,0,P$80/FBT_fec!P$80)</f>
        <v>0.49523506088075475</v>
      </c>
      <c r="Q124" s="339">
        <f>IF(Q$80=0,0,Q$80/FBT_fec!Q$80)</f>
        <v>0.49523506088075475</v>
      </c>
      <c r="R124" s="339">
        <f>IF(R$80=0,0,R$80/FBT_fec!R$80)</f>
        <v>0.49523506088075481</v>
      </c>
      <c r="S124" s="339">
        <f>IF(S$80=0,0,S$80/FBT_fec!S$80)</f>
        <v>0.49523506088075475</v>
      </c>
      <c r="T124" s="339">
        <f>IF(T$80=0,0,T$80/FBT_fec!T$80)</f>
        <v>0.49523506088075475</v>
      </c>
      <c r="U124" s="339">
        <f>IF(U$80=0,0,U$80/FBT_fec!U$80)</f>
        <v>0.49523506088075481</v>
      </c>
      <c r="V124" s="339">
        <f>IF(V$80=0,0,V$80/FBT_fec!V$80)</f>
        <v>0.49523506088075481</v>
      </c>
      <c r="W124" s="339">
        <f>IF(W$80=0,0,W$80/FBT_fec!W$80)</f>
        <v>0.49523506088075464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SE: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735.6815323227778</v>
      </c>
      <c r="C5" s="225">
        <v>735.96961512199709</v>
      </c>
      <c r="D5" s="225">
        <v>761.2963524012456</v>
      </c>
      <c r="E5" s="225">
        <v>828.66542796136582</v>
      </c>
      <c r="F5" s="225">
        <v>741.41173836234998</v>
      </c>
      <c r="G5" s="225">
        <v>549.0495864012945</v>
      </c>
      <c r="H5" s="225">
        <v>534.9697362012198</v>
      </c>
      <c r="I5" s="225">
        <v>449.7927350424967</v>
      </c>
      <c r="J5" s="225">
        <v>463.44933468202402</v>
      </c>
      <c r="K5" s="225">
        <v>470.18673288134949</v>
      </c>
      <c r="L5" s="225">
        <v>469.27051200197212</v>
      </c>
      <c r="M5" s="225">
        <v>448.42118220200229</v>
      </c>
      <c r="N5" s="225">
        <v>447.78023424175558</v>
      </c>
      <c r="O5" s="225">
        <v>399.61143216110429</v>
      </c>
      <c r="P5" s="225">
        <v>379.56378564229482</v>
      </c>
      <c r="Q5" s="225">
        <v>330.91272000209977</v>
      </c>
      <c r="R5" s="225">
        <v>339.21961560158257</v>
      </c>
      <c r="S5" s="225">
        <v>282.7728082814038</v>
      </c>
      <c r="T5" s="225">
        <v>296.67641400204172</v>
      </c>
      <c r="U5" s="225">
        <v>286.05081168095683</v>
      </c>
      <c r="V5" s="225">
        <v>267.14907396059021</v>
      </c>
      <c r="W5" s="225">
        <v>233.4956882407354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4.9042870929320319</v>
      </c>
      <c r="C10" s="262">
        <v>5.7512534452355499</v>
      </c>
      <c r="D10" s="262">
        <v>6.3143324756556964</v>
      </c>
      <c r="E10" s="262">
        <v>7.9360873507081289</v>
      </c>
      <c r="F10" s="262">
        <v>5.8955559069202543</v>
      </c>
      <c r="G10" s="262">
        <v>3.7679127580442549</v>
      </c>
      <c r="H10" s="262">
        <v>3.9548592868635679</v>
      </c>
      <c r="I10" s="262">
        <v>2.7301664033605588</v>
      </c>
      <c r="J10" s="262">
        <v>3.095343860105618</v>
      </c>
      <c r="K10" s="262">
        <v>3.476995565991531</v>
      </c>
      <c r="L10" s="262">
        <v>3.1800266341209</v>
      </c>
      <c r="M10" s="262">
        <v>3.060568205123849</v>
      </c>
      <c r="N10" s="262">
        <v>3.1691599573616802</v>
      </c>
      <c r="O10" s="262">
        <v>2.5520128784729761</v>
      </c>
      <c r="P10" s="262">
        <v>1.74180498896363</v>
      </c>
      <c r="Q10" s="262">
        <v>1.692482404990741</v>
      </c>
      <c r="R10" s="262">
        <v>1.992652581928128</v>
      </c>
      <c r="S10" s="262">
        <v>1.123608360542695</v>
      </c>
      <c r="T10" s="262">
        <v>1.5319942555559061</v>
      </c>
      <c r="U10" s="262">
        <v>1.412345129193272</v>
      </c>
      <c r="V10" s="262">
        <v>2.8155063297433589</v>
      </c>
      <c r="W10" s="262">
        <v>2.2564065408242802</v>
      </c>
      <c r="DA10" s="68" t="s">
        <v>2307</v>
      </c>
    </row>
    <row r="11" spans="1:105" ht="12" customHeight="1" x14ac:dyDescent="0.25">
      <c r="A11" s="37" t="s">
        <v>160</v>
      </c>
      <c r="B11" s="228">
        <v>1.863752874540423</v>
      </c>
      <c r="C11" s="228">
        <v>2.6460094682973412</v>
      </c>
      <c r="D11" s="228">
        <v>2.7317765936379712</v>
      </c>
      <c r="E11" s="228">
        <v>3.6491119899222002</v>
      </c>
      <c r="F11" s="228">
        <v>2.642647194262024</v>
      </c>
      <c r="G11" s="228">
        <v>1.4477483688227499</v>
      </c>
      <c r="H11" s="228">
        <v>1.4531437601577331</v>
      </c>
      <c r="I11" s="228">
        <v>1.039398421485038</v>
      </c>
      <c r="J11" s="228">
        <v>1.1951287646763169</v>
      </c>
      <c r="K11" s="228">
        <v>1.211624862489687</v>
      </c>
      <c r="L11" s="228">
        <v>1.049377455601197</v>
      </c>
      <c r="M11" s="228">
        <v>0.94598680493730558</v>
      </c>
      <c r="N11" s="228">
        <v>0.83709522371786671</v>
      </c>
      <c r="O11" s="228">
        <v>0.73685938915076565</v>
      </c>
      <c r="P11" s="228">
        <v>0.48119558714165311</v>
      </c>
      <c r="Q11" s="228">
        <v>0.44789475821139829</v>
      </c>
      <c r="R11" s="228">
        <v>0.47232110707468122</v>
      </c>
      <c r="S11" s="228">
        <v>0.33345306476475561</v>
      </c>
      <c r="T11" s="228">
        <v>0.36910346400064498</v>
      </c>
      <c r="U11" s="228">
        <v>0.27811040843142892</v>
      </c>
      <c r="V11" s="228">
        <v>0.5402060114661299</v>
      </c>
      <c r="W11" s="228">
        <v>0.34198524704349059</v>
      </c>
      <c r="DA11" s="69" t="s">
        <v>2308</v>
      </c>
    </row>
    <row r="12" spans="1:105" ht="12" customHeight="1" x14ac:dyDescent="0.25">
      <c r="A12" s="37" t="s">
        <v>162</v>
      </c>
      <c r="B12" s="228">
        <v>3.0405342183916089</v>
      </c>
      <c r="C12" s="228">
        <v>3.1052439769382101</v>
      </c>
      <c r="D12" s="228">
        <v>3.5825558820177261</v>
      </c>
      <c r="E12" s="228">
        <v>4.2869753607859291</v>
      </c>
      <c r="F12" s="228">
        <v>3.2529087126582308</v>
      </c>
      <c r="G12" s="228">
        <v>2.3201643892215049</v>
      </c>
      <c r="H12" s="228">
        <v>2.5017155267058349</v>
      </c>
      <c r="I12" s="228">
        <v>1.6907679818755219</v>
      </c>
      <c r="J12" s="228">
        <v>1.9002150954293</v>
      </c>
      <c r="K12" s="228">
        <v>2.2653707035018442</v>
      </c>
      <c r="L12" s="228">
        <v>2.130649178519703</v>
      </c>
      <c r="M12" s="228">
        <v>2.1145814001865428</v>
      </c>
      <c r="N12" s="228">
        <v>2.3320647336438132</v>
      </c>
      <c r="O12" s="228">
        <v>1.8151534893222101</v>
      </c>
      <c r="P12" s="228">
        <v>1.2606094018219769</v>
      </c>
      <c r="Q12" s="228">
        <v>1.244587646779342</v>
      </c>
      <c r="R12" s="228">
        <v>1.520331474853446</v>
      </c>
      <c r="S12" s="228">
        <v>0.79015529577793897</v>
      </c>
      <c r="T12" s="228">
        <v>1.1628907915552611</v>
      </c>
      <c r="U12" s="228">
        <v>1.1342347207618431</v>
      </c>
      <c r="V12" s="228">
        <v>2.27530031827723</v>
      </c>
      <c r="W12" s="228">
        <v>1.914421293780789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23.74800894026103</v>
      </c>
      <c r="C16" s="263">
        <f t="shared" si="0"/>
        <v>25.143140956438859</v>
      </c>
      <c r="D16" s="263">
        <f t="shared" si="0"/>
        <v>28.778336985479381</v>
      </c>
      <c r="E16" s="263">
        <f t="shared" si="0"/>
        <v>36.485708056972541</v>
      </c>
      <c r="F16" s="263">
        <f t="shared" si="0"/>
        <v>29.058834306386899</v>
      </c>
      <c r="G16" s="263">
        <f t="shared" si="0"/>
        <v>16.331337848822209</v>
      </c>
      <c r="H16" s="263">
        <f t="shared" si="0"/>
        <v>16.285899526377548</v>
      </c>
      <c r="I16" s="263">
        <f t="shared" si="0"/>
        <v>11.31513990190374</v>
      </c>
      <c r="J16" s="263">
        <f t="shared" si="0"/>
        <v>12.70726962334143</v>
      </c>
      <c r="K16" s="263">
        <f t="shared" si="0"/>
        <v>14.282917228279979</v>
      </c>
      <c r="L16" s="263">
        <f t="shared" si="0"/>
        <v>13.09636301868702</v>
      </c>
      <c r="M16" s="263">
        <f t="shared" si="0"/>
        <v>12.157848576086179</v>
      </c>
      <c r="N16" s="263">
        <f t="shared" si="0"/>
        <v>12.55419599492337</v>
      </c>
      <c r="O16" s="263">
        <f t="shared" si="0"/>
        <v>10.26148163303785</v>
      </c>
      <c r="P16" s="263">
        <f t="shared" si="0"/>
        <v>7.2705042325329217</v>
      </c>
      <c r="Q16" s="263">
        <f t="shared" si="0"/>
        <v>6.7774792106882273</v>
      </c>
      <c r="R16" s="263">
        <f t="shared" si="0"/>
        <v>7.7027538151288351</v>
      </c>
      <c r="S16" s="263">
        <f t="shared" si="0"/>
        <v>5.1674462762919067</v>
      </c>
      <c r="T16" s="263">
        <f t="shared" si="0"/>
        <v>6.0797459153957192</v>
      </c>
      <c r="U16" s="263">
        <f t="shared" si="0"/>
        <v>5.9103625352583133</v>
      </c>
      <c r="V16" s="263">
        <f t="shared" si="0"/>
        <v>10.974867143762109</v>
      </c>
      <c r="W16" s="263">
        <f t="shared" si="0"/>
        <v>9.2679561179216705</v>
      </c>
      <c r="DA16" s="70"/>
    </row>
    <row r="17" spans="1:105" ht="12" customHeight="1" x14ac:dyDescent="0.25">
      <c r="A17" s="60" t="s">
        <v>2150</v>
      </c>
      <c r="B17" s="331">
        <v>23.74800894026103</v>
      </c>
      <c r="C17" s="331">
        <v>25.143140956438859</v>
      </c>
      <c r="D17" s="331">
        <v>28.778336985479381</v>
      </c>
      <c r="E17" s="331">
        <v>36.485708056972541</v>
      </c>
      <c r="F17" s="331">
        <v>29.058834306386899</v>
      </c>
      <c r="G17" s="331">
        <v>16.331337848822209</v>
      </c>
      <c r="H17" s="331">
        <v>16.285899526377548</v>
      </c>
      <c r="I17" s="331">
        <v>11.31513990190374</v>
      </c>
      <c r="J17" s="331">
        <v>12.70726962334143</v>
      </c>
      <c r="K17" s="331">
        <v>14.282917228279979</v>
      </c>
      <c r="L17" s="331">
        <v>13.09636301868702</v>
      </c>
      <c r="M17" s="331">
        <v>12.157848576086179</v>
      </c>
      <c r="N17" s="331">
        <v>12.55419599492337</v>
      </c>
      <c r="O17" s="331">
        <v>10.26148163303785</v>
      </c>
      <c r="P17" s="331">
        <v>7.2705042325329217</v>
      </c>
      <c r="Q17" s="331">
        <v>6.7774792106882273</v>
      </c>
      <c r="R17" s="331">
        <v>7.7027538151288351</v>
      </c>
      <c r="S17" s="331">
        <v>5.1674462762919067</v>
      </c>
      <c r="T17" s="331">
        <v>6.0797459153957192</v>
      </c>
      <c r="U17" s="331">
        <v>5.9103625352583133</v>
      </c>
      <c r="V17" s="331">
        <v>10.974867143762109</v>
      </c>
      <c r="W17" s="331">
        <v>9.2679561179216705</v>
      </c>
      <c r="DA17" s="72" t="s">
        <v>2313</v>
      </c>
    </row>
    <row r="18" spans="1:105" ht="12" customHeight="1" x14ac:dyDescent="0.25">
      <c r="A18" s="59" t="s">
        <v>30</v>
      </c>
      <c r="B18" s="232">
        <v>2.096540980245476</v>
      </c>
      <c r="C18" s="232">
        <v>0.53422471422454165</v>
      </c>
      <c r="D18" s="232">
        <v>0.59060539748788221</v>
      </c>
      <c r="E18" s="232">
        <v>0.55022684748448047</v>
      </c>
      <c r="F18" s="232">
        <v>0.36948820530028181</v>
      </c>
      <c r="G18" s="232">
        <v>0.27685942532941682</v>
      </c>
      <c r="H18" s="232">
        <v>0.56641237859668991</v>
      </c>
      <c r="I18" s="232">
        <v>0.2338467816815947</v>
      </c>
      <c r="J18" s="232">
        <v>0.42596456454617321</v>
      </c>
      <c r="K18" s="232">
        <v>0.37745414395100108</v>
      </c>
      <c r="L18" s="232">
        <v>0.26003724572020831</v>
      </c>
      <c r="M18" s="232">
        <v>0.16842136552434811</v>
      </c>
      <c r="N18" s="232">
        <v>0.26139115582403583</v>
      </c>
      <c r="O18" s="232">
        <v>0.23937608266146221</v>
      </c>
      <c r="P18" s="232">
        <v>0.17779445932396701</v>
      </c>
      <c r="Q18" s="232">
        <v>0</v>
      </c>
      <c r="R18" s="232">
        <v>0</v>
      </c>
      <c r="S18" s="232">
        <v>0.34060710773330471</v>
      </c>
      <c r="T18" s="232">
        <v>0.12749424812912941</v>
      </c>
      <c r="U18" s="232">
        <v>0.19281876502811071</v>
      </c>
      <c r="V18" s="232">
        <v>0.39189911770128177</v>
      </c>
      <c r="W18" s="232">
        <v>0.5027619112853442</v>
      </c>
      <c r="DA18" s="71" t="s">
        <v>2314</v>
      </c>
    </row>
    <row r="19" spans="1:105" ht="12" customHeight="1" x14ac:dyDescent="0.25">
      <c r="A19" s="59" t="s">
        <v>33</v>
      </c>
      <c r="B19" s="232">
        <v>1.602292851015126</v>
      </c>
      <c r="C19" s="232">
        <v>2.2288631770795941</v>
      </c>
      <c r="D19" s="232">
        <v>3.168113924342673</v>
      </c>
      <c r="E19" s="232">
        <v>4.2359767970134081</v>
      </c>
      <c r="F19" s="232">
        <v>4.5267943688639338</v>
      </c>
      <c r="G19" s="232">
        <v>1.423702511625567</v>
      </c>
      <c r="H19" s="232">
        <v>1.526670379354323</v>
      </c>
      <c r="I19" s="232">
        <v>1.351648146121164</v>
      </c>
      <c r="J19" s="232">
        <v>1.426569331538911</v>
      </c>
      <c r="K19" s="232">
        <v>1.8079188552705321</v>
      </c>
      <c r="L19" s="232">
        <v>1.7916544835573069</v>
      </c>
      <c r="M19" s="232">
        <v>1.855654537772796</v>
      </c>
      <c r="N19" s="232">
        <v>1.919037496471474</v>
      </c>
      <c r="O19" s="232">
        <v>1.6597599117850761</v>
      </c>
      <c r="P19" s="232">
        <v>1.4613738609457461</v>
      </c>
      <c r="Q19" s="232">
        <v>1.3776664821975659</v>
      </c>
      <c r="R19" s="232">
        <v>1.6052201585806729</v>
      </c>
      <c r="S19" s="232">
        <v>1.3004357403432589</v>
      </c>
      <c r="T19" s="232">
        <v>1.4565573579652329</v>
      </c>
      <c r="U19" s="232">
        <v>1.464654658303933</v>
      </c>
      <c r="V19" s="232">
        <v>2.2798369450544751</v>
      </c>
      <c r="W19" s="232">
        <v>2.1098392462714548</v>
      </c>
      <c r="DA19" s="71" t="s">
        <v>2315</v>
      </c>
    </row>
    <row r="20" spans="1:105" ht="12" customHeight="1" x14ac:dyDescent="0.25">
      <c r="A20" s="59" t="s">
        <v>160</v>
      </c>
      <c r="B20" s="232">
        <v>4.7484177016227491</v>
      </c>
      <c r="C20" s="232">
        <v>6.8176793365080606</v>
      </c>
      <c r="D20" s="232">
        <v>6.7822281310906556</v>
      </c>
      <c r="E20" s="232">
        <v>8.5855730779401984</v>
      </c>
      <c r="F20" s="232">
        <v>6.2916930813024887</v>
      </c>
      <c r="G20" s="232">
        <v>3.8294691237960961</v>
      </c>
      <c r="H20" s="232">
        <v>3.9112785118654458</v>
      </c>
      <c r="I20" s="232">
        <v>2.8461833365560119</v>
      </c>
      <c r="J20" s="232">
        <v>3.2734090406674849</v>
      </c>
      <c r="K20" s="232">
        <v>3.2865161312380771</v>
      </c>
      <c r="L20" s="232">
        <v>2.8681209073461158</v>
      </c>
      <c r="M20" s="232">
        <v>2.6081453362821381</v>
      </c>
      <c r="N20" s="232">
        <v>2.3073639944029529</v>
      </c>
      <c r="O20" s="232">
        <v>2.0406349213336612</v>
      </c>
      <c r="P20" s="232">
        <v>1.3339219872190751</v>
      </c>
      <c r="Q20" s="232">
        <v>1.2572298781408959</v>
      </c>
      <c r="R20" s="232">
        <v>1.3301757845293141</v>
      </c>
      <c r="S20" s="232">
        <v>0.92868034173847336</v>
      </c>
      <c r="T20" s="232">
        <v>1.0431637706037</v>
      </c>
      <c r="U20" s="232">
        <v>0.78230314207101415</v>
      </c>
      <c r="V20" s="232">
        <v>1.533289297508212</v>
      </c>
      <c r="W20" s="232">
        <v>0.96930856436027091</v>
      </c>
      <c r="DA20" s="71" t="s">
        <v>2316</v>
      </c>
    </row>
    <row r="21" spans="1:105" ht="12" customHeight="1" x14ac:dyDescent="0.25">
      <c r="A21" s="59" t="s">
        <v>70</v>
      </c>
      <c r="B21" s="232">
        <v>7.5541689501711096</v>
      </c>
      <c r="C21" s="232">
        <v>7.5614357312238836</v>
      </c>
      <c r="D21" s="232">
        <v>9.3429172170650805</v>
      </c>
      <c r="E21" s="232">
        <v>13.02760338817253</v>
      </c>
      <c r="F21" s="232">
        <v>10.126236786155641</v>
      </c>
      <c r="G21" s="232">
        <v>4.6641920228306111</v>
      </c>
      <c r="H21" s="232">
        <v>3.5479263107322998</v>
      </c>
      <c r="I21" s="232">
        <v>2.2536338866801171</v>
      </c>
      <c r="J21" s="232">
        <v>2.376714885386213</v>
      </c>
      <c r="K21" s="232">
        <v>2.6662405560771609</v>
      </c>
      <c r="L21" s="232">
        <v>2.3531362973466821</v>
      </c>
      <c r="M21" s="232">
        <v>1.69559293401754</v>
      </c>
      <c r="N21" s="232">
        <v>1.6383148266731169</v>
      </c>
      <c r="O21" s="232">
        <v>1.294882461516071</v>
      </c>
      <c r="P21" s="232">
        <v>0.80287938790506286</v>
      </c>
      <c r="Q21" s="232">
        <v>0.6490550811376723</v>
      </c>
      <c r="R21" s="232">
        <v>0.48571963477607882</v>
      </c>
      <c r="S21" s="232">
        <v>0.39710846436445002</v>
      </c>
      <c r="T21" s="232">
        <v>0.1659573654992956</v>
      </c>
      <c r="U21" s="232">
        <v>0.28007112755726948</v>
      </c>
      <c r="V21" s="232">
        <v>0.31176180552247801</v>
      </c>
      <c r="W21" s="232">
        <v>0.25989140277647937</v>
      </c>
      <c r="DA21" s="71" t="s">
        <v>2317</v>
      </c>
    </row>
    <row r="22" spans="1:105" ht="12" customHeight="1" x14ac:dyDescent="0.25">
      <c r="A22" s="59" t="s">
        <v>162</v>
      </c>
      <c r="B22" s="232">
        <v>7.7465884572065669</v>
      </c>
      <c r="C22" s="232">
        <v>8.0009379974027848</v>
      </c>
      <c r="D22" s="232">
        <v>8.8944723154930827</v>
      </c>
      <c r="E22" s="232">
        <v>10.086327946361919</v>
      </c>
      <c r="F22" s="232">
        <v>7.7446218647645573</v>
      </c>
      <c r="G22" s="232">
        <v>6.137114765240522</v>
      </c>
      <c r="H22" s="232">
        <v>6.7336119458287902</v>
      </c>
      <c r="I22" s="232">
        <v>4.6298277508648491</v>
      </c>
      <c r="J22" s="232">
        <v>5.2046118012026437</v>
      </c>
      <c r="K22" s="232">
        <v>6.1447875417432112</v>
      </c>
      <c r="L22" s="232">
        <v>5.8234140847167071</v>
      </c>
      <c r="M22" s="232">
        <v>5.8300344024893631</v>
      </c>
      <c r="N22" s="232">
        <v>6.4280885215517891</v>
      </c>
      <c r="O22" s="232">
        <v>5.02682825574158</v>
      </c>
      <c r="P22" s="232">
        <v>3.4945345371390708</v>
      </c>
      <c r="Q22" s="232">
        <v>3.4935277692120938</v>
      </c>
      <c r="R22" s="232">
        <v>4.2816382372427686</v>
      </c>
      <c r="S22" s="232">
        <v>2.2006146221124192</v>
      </c>
      <c r="T22" s="232">
        <v>3.2865731731983612</v>
      </c>
      <c r="U22" s="232">
        <v>3.1905148422979859</v>
      </c>
      <c r="V22" s="232">
        <v>6.4580799779756628</v>
      </c>
      <c r="W22" s="232">
        <v>5.4261549932281206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19.79000745021753</v>
      </c>
      <c r="C25" s="263">
        <f t="shared" si="1"/>
        <v>20.95261746369906</v>
      </c>
      <c r="D25" s="263">
        <f t="shared" si="1"/>
        <v>23.981947487899479</v>
      </c>
      <c r="E25" s="263">
        <f t="shared" si="1"/>
        <v>30.40475671414379</v>
      </c>
      <c r="F25" s="263">
        <f t="shared" si="1"/>
        <v>24.215695255322419</v>
      </c>
      <c r="G25" s="263">
        <f t="shared" si="1"/>
        <v>13.609448207351839</v>
      </c>
      <c r="H25" s="263">
        <f t="shared" si="1"/>
        <v>13.571582938647961</v>
      </c>
      <c r="I25" s="263">
        <f t="shared" si="1"/>
        <v>9.4292832515864511</v>
      </c>
      <c r="J25" s="263">
        <f t="shared" si="1"/>
        <v>10.589391352784521</v>
      </c>
      <c r="K25" s="263">
        <f t="shared" si="1"/>
        <v>11.902431023566651</v>
      </c>
      <c r="L25" s="263">
        <f t="shared" si="1"/>
        <v>10.91363584890585</v>
      </c>
      <c r="M25" s="263">
        <f t="shared" si="1"/>
        <v>10.13154048007182</v>
      </c>
      <c r="N25" s="263">
        <f t="shared" si="1"/>
        <v>10.46182999576947</v>
      </c>
      <c r="O25" s="263">
        <f t="shared" si="1"/>
        <v>8.5512346941982074</v>
      </c>
      <c r="P25" s="263">
        <f t="shared" si="1"/>
        <v>6.0587535271107686</v>
      </c>
      <c r="Q25" s="263">
        <f t="shared" si="1"/>
        <v>5.6478993422401906</v>
      </c>
      <c r="R25" s="263">
        <f t="shared" si="1"/>
        <v>6.4189615126073623</v>
      </c>
      <c r="S25" s="263">
        <f t="shared" si="1"/>
        <v>4.306205230243255</v>
      </c>
      <c r="T25" s="263">
        <f t="shared" si="1"/>
        <v>5.0664549294964338</v>
      </c>
      <c r="U25" s="263">
        <f t="shared" si="1"/>
        <v>4.9253021127152614</v>
      </c>
      <c r="V25" s="263">
        <f t="shared" si="1"/>
        <v>9.1457226198017558</v>
      </c>
      <c r="W25" s="263">
        <f t="shared" si="1"/>
        <v>7.7232967649347257</v>
      </c>
      <c r="DA25" s="70"/>
    </row>
    <row r="26" spans="1:105" ht="12" customHeight="1" x14ac:dyDescent="0.25">
      <c r="A26" s="60" t="s">
        <v>2162</v>
      </c>
      <c r="B26" s="331">
        <v>19.79000745021753</v>
      </c>
      <c r="C26" s="331">
        <v>20.95261746369906</v>
      </c>
      <c r="D26" s="331">
        <v>23.981947487899479</v>
      </c>
      <c r="E26" s="331">
        <v>30.40475671414379</v>
      </c>
      <c r="F26" s="331">
        <v>24.215695255322419</v>
      </c>
      <c r="G26" s="331">
        <v>13.609448207351839</v>
      </c>
      <c r="H26" s="331">
        <v>13.571582938647961</v>
      </c>
      <c r="I26" s="331">
        <v>9.4292832515864511</v>
      </c>
      <c r="J26" s="331">
        <v>10.589391352784521</v>
      </c>
      <c r="K26" s="331">
        <v>11.902431023566651</v>
      </c>
      <c r="L26" s="331">
        <v>10.91363584890585</v>
      </c>
      <c r="M26" s="331">
        <v>10.13154048007182</v>
      </c>
      <c r="N26" s="331">
        <v>10.46182999576947</v>
      </c>
      <c r="O26" s="331">
        <v>8.5512346941982074</v>
      </c>
      <c r="P26" s="331">
        <v>6.0587535271107686</v>
      </c>
      <c r="Q26" s="331">
        <v>5.6478993422401906</v>
      </c>
      <c r="R26" s="331">
        <v>6.4189615126073623</v>
      </c>
      <c r="S26" s="331">
        <v>4.306205230243255</v>
      </c>
      <c r="T26" s="331">
        <v>5.0664549294964338</v>
      </c>
      <c r="U26" s="331">
        <v>4.9253021127152614</v>
      </c>
      <c r="V26" s="331">
        <v>9.1457226198017558</v>
      </c>
      <c r="W26" s="331">
        <v>7.7232967649347257</v>
      </c>
      <c r="DA26" s="72" t="s">
        <v>2321</v>
      </c>
    </row>
    <row r="27" spans="1:105" ht="12" customHeight="1" x14ac:dyDescent="0.25">
      <c r="A27" s="59" t="s">
        <v>30</v>
      </c>
      <c r="B27" s="232">
        <v>1.7471174835378971</v>
      </c>
      <c r="C27" s="232">
        <v>0.44518726185378471</v>
      </c>
      <c r="D27" s="232">
        <v>0.49217116457323518</v>
      </c>
      <c r="E27" s="232">
        <v>0.45852237290373388</v>
      </c>
      <c r="F27" s="232">
        <v>0.30790683775023492</v>
      </c>
      <c r="G27" s="232">
        <v>0.230716187774514</v>
      </c>
      <c r="H27" s="232">
        <v>0.47201031549724171</v>
      </c>
      <c r="I27" s="232">
        <v>0.19487231806799571</v>
      </c>
      <c r="J27" s="232">
        <v>0.35497047045514452</v>
      </c>
      <c r="K27" s="232">
        <v>0.31454511995916767</v>
      </c>
      <c r="L27" s="232">
        <v>0.21669770476684019</v>
      </c>
      <c r="M27" s="232">
        <v>0.14035113793695669</v>
      </c>
      <c r="N27" s="232">
        <v>0.21782596318669639</v>
      </c>
      <c r="O27" s="232">
        <v>0.1994800688845518</v>
      </c>
      <c r="P27" s="232">
        <v>0.14816204943663919</v>
      </c>
      <c r="Q27" s="232">
        <v>0</v>
      </c>
      <c r="R27" s="232">
        <v>0</v>
      </c>
      <c r="S27" s="232">
        <v>0.2838392564444206</v>
      </c>
      <c r="T27" s="232">
        <v>0.1062452067742746</v>
      </c>
      <c r="U27" s="232">
        <v>0.16068230419009219</v>
      </c>
      <c r="V27" s="232">
        <v>0.32658259808440149</v>
      </c>
      <c r="W27" s="232">
        <v>0.41896825940445348</v>
      </c>
      <c r="DA27" s="71" t="s">
        <v>2322</v>
      </c>
    </row>
    <row r="28" spans="1:105" ht="12" customHeight="1" x14ac:dyDescent="0.25">
      <c r="A28" s="59" t="s">
        <v>33</v>
      </c>
      <c r="B28" s="232">
        <v>1.3352440425126051</v>
      </c>
      <c r="C28" s="232">
        <v>1.857385980899662</v>
      </c>
      <c r="D28" s="232">
        <v>2.6400949369522282</v>
      </c>
      <c r="E28" s="232">
        <v>3.5299806641778408</v>
      </c>
      <c r="F28" s="232">
        <v>3.7723286407199468</v>
      </c>
      <c r="G28" s="232">
        <v>1.1864187596879721</v>
      </c>
      <c r="H28" s="232">
        <v>1.272225316128603</v>
      </c>
      <c r="I28" s="232">
        <v>1.126373455100971</v>
      </c>
      <c r="J28" s="232">
        <v>1.1888077762824261</v>
      </c>
      <c r="K28" s="232">
        <v>1.5065990460587759</v>
      </c>
      <c r="L28" s="232">
        <v>1.4930454029644229</v>
      </c>
      <c r="M28" s="232">
        <v>1.54637878147733</v>
      </c>
      <c r="N28" s="232">
        <v>1.599197913726228</v>
      </c>
      <c r="O28" s="232">
        <v>1.383133259820897</v>
      </c>
      <c r="P28" s="232">
        <v>1.2178115507881211</v>
      </c>
      <c r="Q28" s="232">
        <v>1.1480554018313049</v>
      </c>
      <c r="R28" s="232">
        <v>1.3376834654838949</v>
      </c>
      <c r="S28" s="232">
        <v>1.0836964502860491</v>
      </c>
      <c r="T28" s="232">
        <v>1.2137977983043611</v>
      </c>
      <c r="U28" s="232">
        <v>1.2205455485866099</v>
      </c>
      <c r="V28" s="232">
        <v>1.899864120878729</v>
      </c>
      <c r="W28" s="232">
        <v>1.758199371892879</v>
      </c>
      <c r="DA28" s="71" t="s">
        <v>2323</v>
      </c>
    </row>
    <row r="29" spans="1:105" ht="12" customHeight="1" x14ac:dyDescent="0.25">
      <c r="A29" s="59" t="s">
        <v>160</v>
      </c>
      <c r="B29" s="232">
        <v>3.957014751352292</v>
      </c>
      <c r="C29" s="232">
        <v>5.6813994470900502</v>
      </c>
      <c r="D29" s="232">
        <v>5.6518567759088816</v>
      </c>
      <c r="E29" s="232">
        <v>7.1546442316168344</v>
      </c>
      <c r="F29" s="232">
        <v>5.243077567752076</v>
      </c>
      <c r="G29" s="232">
        <v>3.1912242698300801</v>
      </c>
      <c r="H29" s="232">
        <v>3.2593987598878722</v>
      </c>
      <c r="I29" s="232">
        <v>2.3718194471300111</v>
      </c>
      <c r="J29" s="232">
        <v>2.7278408672229042</v>
      </c>
      <c r="K29" s="232">
        <v>2.738763442698398</v>
      </c>
      <c r="L29" s="232">
        <v>2.3901007561217642</v>
      </c>
      <c r="M29" s="232">
        <v>2.1734544469017818</v>
      </c>
      <c r="N29" s="232">
        <v>1.9228033286691271</v>
      </c>
      <c r="O29" s="232">
        <v>1.7005291011113839</v>
      </c>
      <c r="P29" s="232">
        <v>1.1116016560158959</v>
      </c>
      <c r="Q29" s="232">
        <v>1.047691565117413</v>
      </c>
      <c r="R29" s="232">
        <v>1.1084798204410951</v>
      </c>
      <c r="S29" s="232">
        <v>0.77390028478206119</v>
      </c>
      <c r="T29" s="232">
        <v>0.86930314216975002</v>
      </c>
      <c r="U29" s="232">
        <v>0.65191928505917851</v>
      </c>
      <c r="V29" s="232">
        <v>1.277741081256843</v>
      </c>
      <c r="W29" s="232">
        <v>0.80775713696689255</v>
      </c>
      <c r="DA29" s="71" t="s">
        <v>2324</v>
      </c>
    </row>
    <row r="30" spans="1:105" ht="12" customHeight="1" x14ac:dyDescent="0.25">
      <c r="A30" s="59" t="s">
        <v>70</v>
      </c>
      <c r="B30" s="232">
        <v>6.295140791809259</v>
      </c>
      <c r="C30" s="232">
        <v>6.301196442686571</v>
      </c>
      <c r="D30" s="232">
        <v>7.7857643475542346</v>
      </c>
      <c r="E30" s="232">
        <v>10.856336156810441</v>
      </c>
      <c r="F30" s="232">
        <v>8.4385306551296981</v>
      </c>
      <c r="G30" s="232">
        <v>3.886826685692176</v>
      </c>
      <c r="H30" s="232">
        <v>2.9566052589435832</v>
      </c>
      <c r="I30" s="232">
        <v>1.878028238900098</v>
      </c>
      <c r="J30" s="232">
        <v>1.9805957378218451</v>
      </c>
      <c r="K30" s="232">
        <v>2.221867130064302</v>
      </c>
      <c r="L30" s="232">
        <v>1.9609469144555689</v>
      </c>
      <c r="M30" s="232">
        <v>1.4129941116812841</v>
      </c>
      <c r="N30" s="232">
        <v>1.36526235556093</v>
      </c>
      <c r="O30" s="232">
        <v>1.0790687179300591</v>
      </c>
      <c r="P30" s="232">
        <v>0.66906615658755242</v>
      </c>
      <c r="Q30" s="232">
        <v>0.54087923428139373</v>
      </c>
      <c r="R30" s="232">
        <v>0.40476636231339902</v>
      </c>
      <c r="S30" s="232">
        <v>0.33092372030370842</v>
      </c>
      <c r="T30" s="232">
        <v>0.13829780458274629</v>
      </c>
      <c r="U30" s="232">
        <v>0.2333926062977246</v>
      </c>
      <c r="V30" s="232">
        <v>0.25980150460206503</v>
      </c>
      <c r="W30" s="232">
        <v>0.2165761689803995</v>
      </c>
      <c r="DA30" s="71" t="s">
        <v>2325</v>
      </c>
    </row>
    <row r="31" spans="1:105" ht="12" customHeight="1" x14ac:dyDescent="0.25">
      <c r="A31" s="59" t="s">
        <v>162</v>
      </c>
      <c r="B31" s="232">
        <v>6.4554903810054736</v>
      </c>
      <c r="C31" s="232">
        <v>6.6674483311689876</v>
      </c>
      <c r="D31" s="232">
        <v>7.4120602629109031</v>
      </c>
      <c r="E31" s="232">
        <v>8.4052732886349393</v>
      </c>
      <c r="F31" s="232">
        <v>6.4538515539704653</v>
      </c>
      <c r="G31" s="232">
        <v>5.1142623043671014</v>
      </c>
      <c r="H31" s="232">
        <v>5.6113432881906578</v>
      </c>
      <c r="I31" s="232">
        <v>3.8581897923873769</v>
      </c>
      <c r="J31" s="232">
        <v>4.3371765010022036</v>
      </c>
      <c r="K31" s="232">
        <v>5.1206562847860102</v>
      </c>
      <c r="L31" s="232">
        <v>4.8528450705972572</v>
      </c>
      <c r="M31" s="232">
        <v>4.8583620020744709</v>
      </c>
      <c r="N31" s="232">
        <v>5.3567404346264897</v>
      </c>
      <c r="O31" s="232">
        <v>4.1890235464513159</v>
      </c>
      <c r="P31" s="232">
        <v>2.912112114282559</v>
      </c>
      <c r="Q31" s="232">
        <v>2.9112731410100778</v>
      </c>
      <c r="R31" s="232">
        <v>3.5680318643689741</v>
      </c>
      <c r="S31" s="232">
        <v>1.8338455184270159</v>
      </c>
      <c r="T31" s="232">
        <v>2.738810977665302</v>
      </c>
      <c r="U31" s="232">
        <v>2.6587623685816548</v>
      </c>
      <c r="V31" s="232">
        <v>5.3817333149797184</v>
      </c>
      <c r="W31" s="232">
        <v>4.5217958276901014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572.43028833690539</v>
      </c>
      <c r="C34" s="263">
        <v>570.12109745572502</v>
      </c>
      <c r="D34" s="263">
        <v>585.25323484267892</v>
      </c>
      <c r="E34" s="263">
        <v>628.47495330241838</v>
      </c>
      <c r="F34" s="263">
        <v>568.57897765808173</v>
      </c>
      <c r="G34" s="263">
        <v>429.37488573972149</v>
      </c>
      <c r="H34" s="263">
        <v>416.14118899757142</v>
      </c>
      <c r="I34" s="263">
        <v>353.08127317492119</v>
      </c>
      <c r="J34" s="263">
        <v>360.2869740114117</v>
      </c>
      <c r="K34" s="263">
        <v>362.69487741204881</v>
      </c>
      <c r="L34" s="263">
        <v>363.71099098034551</v>
      </c>
      <c r="M34" s="263">
        <v>348.63747265863651</v>
      </c>
      <c r="N34" s="263">
        <v>347.13827276390128</v>
      </c>
      <c r="O34" s="263">
        <v>310.67521886146892</v>
      </c>
      <c r="P34" s="263">
        <v>303.29120667467203</v>
      </c>
      <c r="Q34" s="263">
        <v>259.64482814843768</v>
      </c>
      <c r="R34" s="263">
        <v>264.05882641791942</v>
      </c>
      <c r="S34" s="263">
        <v>221.35824776579429</v>
      </c>
      <c r="T34" s="263">
        <v>231.5840679622666</v>
      </c>
      <c r="U34" s="263">
        <v>222.73700373802461</v>
      </c>
      <c r="V34" s="263">
        <v>188.0530564935689</v>
      </c>
      <c r="W34" s="263">
        <v>163.24455377888941</v>
      </c>
      <c r="DA34" s="70" t="s">
        <v>2329</v>
      </c>
    </row>
    <row r="35" spans="1:105" ht="12" customHeight="1" x14ac:dyDescent="0.25">
      <c r="A35" s="64" t="s">
        <v>30</v>
      </c>
      <c r="B35" s="231">
        <v>49.967221187013962</v>
      </c>
      <c r="C35" s="231">
        <v>11.97359483305182</v>
      </c>
      <c r="D35" s="231">
        <v>11.88704357036889</v>
      </c>
      <c r="E35" s="231">
        <v>9.3889941680319353</v>
      </c>
      <c r="F35" s="231">
        <v>7.1032457257967874</v>
      </c>
      <c r="G35" s="231">
        <v>7.2590788919578104</v>
      </c>
      <c r="H35" s="231">
        <v>14.46611358783737</v>
      </c>
      <c r="I35" s="231">
        <v>7.2967977021134578</v>
      </c>
      <c r="J35" s="231">
        <v>12.059082253232701</v>
      </c>
      <c r="K35" s="231">
        <v>9.5844752891129019</v>
      </c>
      <c r="L35" s="231">
        <v>7.221338190663972</v>
      </c>
      <c r="M35" s="231">
        <v>4.8295991282065369</v>
      </c>
      <c r="N35" s="231">
        <v>7.2276530517058779</v>
      </c>
      <c r="O35" s="231">
        <v>7.2471836548092101</v>
      </c>
      <c r="P35" s="231">
        <v>7.4160567250760474</v>
      </c>
      <c r="Q35" s="231">
        <v>0</v>
      </c>
      <c r="R35" s="231">
        <v>0</v>
      </c>
      <c r="S35" s="231">
        <v>14.58632420409889</v>
      </c>
      <c r="T35" s="231">
        <v>4.8556801353577663</v>
      </c>
      <c r="U35" s="231">
        <v>7.2646941682094699</v>
      </c>
      <c r="V35" s="231">
        <v>6.6808242713181576</v>
      </c>
      <c r="W35" s="231">
        <v>8.8551206975518504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38.18772065388859</v>
      </c>
      <c r="C37" s="231">
        <v>49.955578448664923</v>
      </c>
      <c r="D37" s="231">
        <v>63.764246677624357</v>
      </c>
      <c r="E37" s="231">
        <v>72.28211713933004</v>
      </c>
      <c r="F37" s="231">
        <v>87.025599981091418</v>
      </c>
      <c r="G37" s="231">
        <v>37.328578712000898</v>
      </c>
      <c r="H37" s="231">
        <v>38.991003645864637</v>
      </c>
      <c r="I37" s="231">
        <v>42.175919701609828</v>
      </c>
      <c r="J37" s="231">
        <v>40.386262944889047</v>
      </c>
      <c r="K37" s="231">
        <v>45.907440336146131</v>
      </c>
      <c r="L37" s="231">
        <v>49.754960720156753</v>
      </c>
      <c r="M37" s="231">
        <v>53.212177148536348</v>
      </c>
      <c r="N37" s="231">
        <v>53.06276401733809</v>
      </c>
      <c r="O37" s="231">
        <v>50.249735770836438</v>
      </c>
      <c r="P37" s="231">
        <v>60.95595717957287</v>
      </c>
      <c r="Q37" s="231">
        <v>52.772577291712487</v>
      </c>
      <c r="R37" s="231">
        <v>55.024585347926433</v>
      </c>
      <c r="S37" s="231">
        <v>55.690491726604023</v>
      </c>
      <c r="T37" s="231">
        <v>55.473691816415801</v>
      </c>
      <c r="U37" s="231">
        <v>55.182741954965799</v>
      </c>
      <c r="V37" s="231">
        <v>38.86507856028777</v>
      </c>
      <c r="W37" s="231">
        <v>37.160494378743877</v>
      </c>
      <c r="DA37" s="73" t="s">
        <v>2332</v>
      </c>
    </row>
    <row r="38" spans="1:105" ht="12" customHeight="1" x14ac:dyDescent="0.25">
      <c r="A38" s="64" t="s">
        <v>160</v>
      </c>
      <c r="B38" s="231">
        <v>113.1698544511807</v>
      </c>
      <c r="C38" s="231">
        <v>152.80485515446591</v>
      </c>
      <c r="D38" s="231">
        <v>136.50508722299699</v>
      </c>
      <c r="E38" s="231">
        <v>146.5030213020753</v>
      </c>
      <c r="F38" s="231">
        <v>120.95498948732759</v>
      </c>
      <c r="G38" s="231">
        <v>100.4062565357019</v>
      </c>
      <c r="H38" s="231">
        <v>99.893648804948057</v>
      </c>
      <c r="I38" s="231">
        <v>88.810390635408552</v>
      </c>
      <c r="J38" s="231">
        <v>92.67040537031771</v>
      </c>
      <c r="K38" s="231">
        <v>83.452607825154416</v>
      </c>
      <c r="L38" s="231">
        <v>79.648863324546227</v>
      </c>
      <c r="M38" s="231">
        <v>74.790371180805792</v>
      </c>
      <c r="N38" s="231">
        <v>63.800270376283649</v>
      </c>
      <c r="O38" s="231">
        <v>61.780842442130442</v>
      </c>
      <c r="P38" s="231">
        <v>55.63976043830128</v>
      </c>
      <c r="Q38" s="231">
        <v>48.159160272091214</v>
      </c>
      <c r="R38" s="231">
        <v>45.596468865862278</v>
      </c>
      <c r="S38" s="231">
        <v>39.770257986445962</v>
      </c>
      <c r="T38" s="231">
        <v>39.729396997698728</v>
      </c>
      <c r="U38" s="231">
        <v>29.474273798749309</v>
      </c>
      <c r="V38" s="231">
        <v>26.138452196142151</v>
      </c>
      <c r="W38" s="231">
        <v>17.072383841960139</v>
      </c>
      <c r="DA38" s="73" t="s">
        <v>2333</v>
      </c>
    </row>
    <row r="39" spans="1:105" ht="12" customHeight="1" x14ac:dyDescent="0.25">
      <c r="A39" s="64" t="s">
        <v>70</v>
      </c>
      <c r="B39" s="231">
        <v>180.03980574378161</v>
      </c>
      <c r="C39" s="231">
        <v>169.47468994064849</v>
      </c>
      <c r="D39" s="231">
        <v>188.04376747315609</v>
      </c>
      <c r="E39" s="231">
        <v>222.30120684620891</v>
      </c>
      <c r="F39" s="231">
        <v>194.67237962632561</v>
      </c>
      <c r="G39" s="231">
        <v>122.2921626044791</v>
      </c>
      <c r="H39" s="231">
        <v>90.613671155085427</v>
      </c>
      <c r="I39" s="231">
        <v>70.320876120172713</v>
      </c>
      <c r="J39" s="231">
        <v>67.284940299882877</v>
      </c>
      <c r="K39" s="231">
        <v>67.702308039488727</v>
      </c>
      <c r="L39" s="231">
        <v>65.347534984088014</v>
      </c>
      <c r="M39" s="231">
        <v>48.622299970251809</v>
      </c>
      <c r="N39" s="231">
        <v>45.300580730551687</v>
      </c>
      <c r="O39" s="231">
        <v>39.202960068780413</v>
      </c>
      <c r="P39" s="231">
        <v>33.489227430022872</v>
      </c>
      <c r="Q39" s="231">
        <v>24.862555544851048</v>
      </c>
      <c r="R39" s="231">
        <v>16.649754462672242</v>
      </c>
      <c r="S39" s="231">
        <v>17.005965741463999</v>
      </c>
      <c r="T39" s="231">
        <v>6.3205665729725053</v>
      </c>
      <c r="U39" s="231">
        <v>10.552038784983001</v>
      </c>
      <c r="V39" s="231">
        <v>5.3146989700347849</v>
      </c>
      <c r="W39" s="231">
        <v>4.5774544335671399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3.6759721922626797E-2</v>
      </c>
      <c r="H40" s="231">
        <v>1.700137138921361E-2</v>
      </c>
      <c r="I40" s="231">
        <v>1.12576648388432E-2</v>
      </c>
      <c r="J40" s="231">
        <v>6.5018758150789085E-2</v>
      </c>
      <c r="K40" s="231">
        <v>1.7001371389224879E-2</v>
      </c>
      <c r="L40" s="231">
        <v>1.975835053345195E-2</v>
      </c>
      <c r="M40" s="231">
        <v>2.7569791442033529E-3</v>
      </c>
      <c r="N40" s="231">
        <v>5.7437065504203078E-3</v>
      </c>
      <c r="O40" s="231">
        <v>5.7437065504128224E-3</v>
      </c>
      <c r="P40" s="231">
        <v>2.8259036228127529E-2</v>
      </c>
      <c r="Q40" s="231">
        <v>2.8259036228137899E-2</v>
      </c>
      <c r="R40" s="231">
        <v>1.9758350533460142E-2</v>
      </c>
      <c r="S40" s="231">
        <v>6.5018758150819617E-2</v>
      </c>
      <c r="T40" s="231">
        <v>3.4002742778592152E-2</v>
      </c>
      <c r="U40" s="231">
        <v>5.6518072456094241E-2</v>
      </c>
      <c r="V40" s="231">
        <v>3.9516701066824873E-2</v>
      </c>
      <c r="W40" s="231">
        <v>8.5006856946170748E-3</v>
      </c>
      <c r="DA40" s="73" t="s">
        <v>2335</v>
      </c>
    </row>
    <row r="41" spans="1:105" ht="12" customHeight="1" x14ac:dyDescent="0.25">
      <c r="A41" s="64" t="s">
        <v>162</v>
      </c>
      <c r="B41" s="231">
        <v>184.62577289602461</v>
      </c>
      <c r="C41" s="231">
        <v>179.3252676531994</v>
      </c>
      <c r="D41" s="231">
        <v>179.01797105041749</v>
      </c>
      <c r="E41" s="231">
        <v>172.11169301934279</v>
      </c>
      <c r="F41" s="231">
        <v>148.8868964412359</v>
      </c>
      <c r="G41" s="231">
        <v>160.91126461334389</v>
      </c>
      <c r="H41" s="231">
        <v>171.97575290658929</v>
      </c>
      <c r="I41" s="231">
        <v>144.4660313507778</v>
      </c>
      <c r="J41" s="231">
        <v>147.34287081770859</v>
      </c>
      <c r="K41" s="231">
        <v>156.0310445507574</v>
      </c>
      <c r="L41" s="231">
        <v>161.71853541035711</v>
      </c>
      <c r="M41" s="231">
        <v>167.18026825169181</v>
      </c>
      <c r="N41" s="231">
        <v>177.74126088147159</v>
      </c>
      <c r="O41" s="231">
        <v>152.18875321836191</v>
      </c>
      <c r="P41" s="231">
        <v>145.76194586547081</v>
      </c>
      <c r="Q41" s="231">
        <v>133.8222760035548</v>
      </c>
      <c r="R41" s="231">
        <v>146.76825939092501</v>
      </c>
      <c r="S41" s="231">
        <v>94.240189349030629</v>
      </c>
      <c r="T41" s="231">
        <v>125.1707296970432</v>
      </c>
      <c r="U41" s="231">
        <v>120.2067369586609</v>
      </c>
      <c r="V41" s="231">
        <v>110.0928670522305</v>
      </c>
      <c r="W41" s="231">
        <v>95.570599741371737</v>
      </c>
      <c r="DA41" s="73" t="s">
        <v>2336</v>
      </c>
    </row>
    <row r="42" spans="1:105" ht="12" customHeight="1" x14ac:dyDescent="0.25">
      <c r="A42" s="64" t="s">
        <v>36</v>
      </c>
      <c r="B42" s="231">
        <v>6.439913405015969</v>
      </c>
      <c r="C42" s="231">
        <v>6.5871114256943821</v>
      </c>
      <c r="D42" s="231">
        <v>6.0351188481150393</v>
      </c>
      <c r="E42" s="231">
        <v>5.8879208274295527</v>
      </c>
      <c r="F42" s="231">
        <v>9.9358663963043714</v>
      </c>
      <c r="G42" s="231">
        <v>1.140784660315286</v>
      </c>
      <c r="H42" s="231">
        <v>0.18399752585729021</v>
      </c>
      <c r="I42" s="231">
        <v>0</v>
      </c>
      <c r="J42" s="231">
        <v>0.47839356723004239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0.9216187424887391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91.007192095053938</v>
      </c>
      <c r="C45" s="263">
        <f t="shared" si="2"/>
        <v>90.218729518467768</v>
      </c>
      <c r="D45" s="263">
        <f t="shared" si="2"/>
        <v>92.586298704458414</v>
      </c>
      <c r="E45" s="263">
        <f t="shared" si="2"/>
        <v>99.405653897324214</v>
      </c>
      <c r="F45" s="263">
        <f t="shared" si="2"/>
        <v>90.086894051240762</v>
      </c>
      <c r="G45" s="263">
        <f t="shared" si="2"/>
        <v>67.815238657730333</v>
      </c>
      <c r="H45" s="263">
        <f t="shared" si="2"/>
        <v>66.890248020423982</v>
      </c>
      <c r="I45" s="263">
        <f t="shared" si="2"/>
        <v>57.524679911828358</v>
      </c>
      <c r="J45" s="263">
        <f t="shared" si="2"/>
        <v>60.258195493495634</v>
      </c>
      <c r="K45" s="263">
        <f t="shared" si="2"/>
        <v>60.97261748940754</v>
      </c>
      <c r="L45" s="263">
        <f t="shared" si="2"/>
        <v>61.308825811207818</v>
      </c>
      <c r="M45" s="263">
        <f t="shared" si="2"/>
        <v>58.110908365552888</v>
      </c>
      <c r="N45" s="263">
        <f t="shared" si="2"/>
        <v>58.03875182724807</v>
      </c>
      <c r="O45" s="263">
        <f t="shared" si="2"/>
        <v>52.68393359818598</v>
      </c>
      <c r="P45" s="263">
        <f t="shared" si="2"/>
        <v>47.87557048689311</v>
      </c>
      <c r="Q45" s="263">
        <f t="shared" si="2"/>
        <v>44.383481228559404</v>
      </c>
      <c r="R45" s="263">
        <f t="shared" si="2"/>
        <v>45.731899692548325</v>
      </c>
      <c r="S45" s="263">
        <f t="shared" si="2"/>
        <v>39.723429597428527</v>
      </c>
      <c r="T45" s="263">
        <f t="shared" si="2"/>
        <v>40.707519321200465</v>
      </c>
      <c r="U45" s="263">
        <f t="shared" si="2"/>
        <v>39.747649794544714</v>
      </c>
      <c r="V45" s="263">
        <f t="shared" si="2"/>
        <v>42.731957613501287</v>
      </c>
      <c r="W45" s="263">
        <f t="shared" si="2"/>
        <v>39.09638544318598</v>
      </c>
      <c r="DA45" s="70"/>
    </row>
    <row r="46" spans="1:105" ht="12" customHeight="1" x14ac:dyDescent="0.25">
      <c r="A46" s="165" t="s">
        <v>2186</v>
      </c>
      <c r="B46" s="348">
        <v>49.637182667890769</v>
      </c>
      <c r="C46" s="348">
        <v>49.015607222314188</v>
      </c>
      <c r="D46" s="348">
        <v>50.289564349148797</v>
      </c>
      <c r="E46" s="348">
        <v>53.985250273338089</v>
      </c>
      <c r="F46" s="348">
        <v>48.995222025742287</v>
      </c>
      <c r="G46" s="348">
        <v>36.783961255468228</v>
      </c>
      <c r="H46" s="348">
        <v>36.815380804928139</v>
      </c>
      <c r="I46" s="348">
        <v>32.00720486305125</v>
      </c>
      <c r="J46" s="348">
        <v>34.219958497615757</v>
      </c>
      <c r="K46" s="348">
        <v>34.760359327258719</v>
      </c>
      <c r="L46" s="348">
        <v>35.023132282768998</v>
      </c>
      <c r="M46" s="348">
        <v>32.914590448040158</v>
      </c>
      <c r="N46" s="348">
        <v>32.95078232358081</v>
      </c>
      <c r="O46" s="348">
        <v>30.231179096976739</v>
      </c>
      <c r="P46" s="348">
        <v>25.95646464125306</v>
      </c>
      <c r="Q46" s="348">
        <v>25.618735185119629</v>
      </c>
      <c r="R46" s="348">
        <v>26.648150350819641</v>
      </c>
      <c r="S46" s="348">
        <v>23.72568632032662</v>
      </c>
      <c r="T46" s="348">
        <v>23.970747578016489</v>
      </c>
      <c r="U46" s="348">
        <v>23.650262685292269</v>
      </c>
      <c r="V46" s="348">
        <v>29.141208000044429</v>
      </c>
      <c r="W46" s="348">
        <v>27.29856679807796</v>
      </c>
      <c r="DA46" s="167" t="s">
        <v>2340</v>
      </c>
    </row>
    <row r="47" spans="1:105" ht="12" customHeight="1" x14ac:dyDescent="0.25">
      <c r="A47" s="59" t="s">
        <v>30</v>
      </c>
      <c r="B47" s="232">
        <v>4.382110006314476</v>
      </c>
      <c r="C47" s="232">
        <v>1.0414509788673569</v>
      </c>
      <c r="D47" s="232">
        <v>1.0320710386047589</v>
      </c>
      <c r="E47" s="232">
        <v>0.81413067336329115</v>
      </c>
      <c r="F47" s="232">
        <v>0.622982892696471</v>
      </c>
      <c r="G47" s="232">
        <v>0.62358555488844525</v>
      </c>
      <c r="H47" s="232">
        <v>1.2804136103681649</v>
      </c>
      <c r="I47" s="232">
        <v>0.66148380954518582</v>
      </c>
      <c r="J47" s="232">
        <v>1.1470984839615039</v>
      </c>
      <c r="K47" s="232">
        <v>0.9186107756279186</v>
      </c>
      <c r="L47" s="232">
        <v>0.69540824748906649</v>
      </c>
      <c r="M47" s="232">
        <v>0.45596227278544871</v>
      </c>
      <c r="N47" s="232">
        <v>0.68606887134388506</v>
      </c>
      <c r="O47" s="232">
        <v>0.70522186612626736</v>
      </c>
      <c r="P47" s="232">
        <v>0.63474491579320536</v>
      </c>
      <c r="Q47" s="232">
        <v>0</v>
      </c>
      <c r="R47" s="232">
        <v>0</v>
      </c>
      <c r="S47" s="232">
        <v>1.56385513549122</v>
      </c>
      <c r="T47" s="232">
        <v>0.50267436864644777</v>
      </c>
      <c r="U47" s="232">
        <v>0.77156255921095684</v>
      </c>
      <c r="V47" s="232">
        <v>1.04059698895381</v>
      </c>
      <c r="W47" s="232">
        <v>1.480874471579831</v>
      </c>
      <c r="DA47" s="71" t="s">
        <v>2341</v>
      </c>
    </row>
    <row r="48" spans="1:105" ht="12" customHeight="1" x14ac:dyDescent="0.25">
      <c r="A48" s="59" t="s">
        <v>33</v>
      </c>
      <c r="B48" s="232">
        <v>3.3490514145148831</v>
      </c>
      <c r="C48" s="232">
        <v>4.3450848972803184</v>
      </c>
      <c r="D48" s="232">
        <v>5.5362152838801801</v>
      </c>
      <c r="E48" s="232">
        <v>6.2676669774843621</v>
      </c>
      <c r="F48" s="232">
        <v>7.6324911326061171</v>
      </c>
      <c r="G48" s="232">
        <v>3.2066826681149361</v>
      </c>
      <c r="H48" s="232">
        <v>3.4511419702977308</v>
      </c>
      <c r="I48" s="232">
        <v>3.8234153082265259</v>
      </c>
      <c r="J48" s="232">
        <v>3.8416705371201809</v>
      </c>
      <c r="K48" s="232">
        <v>4.3999351140465768</v>
      </c>
      <c r="L48" s="232">
        <v>4.7913571037323539</v>
      </c>
      <c r="M48" s="232">
        <v>5.0237596513560892</v>
      </c>
      <c r="N48" s="232">
        <v>5.036864713804956</v>
      </c>
      <c r="O48" s="232">
        <v>4.8897908650548816</v>
      </c>
      <c r="P48" s="232">
        <v>5.2172583545934872</v>
      </c>
      <c r="Q48" s="232">
        <v>5.2075516108076378</v>
      </c>
      <c r="R48" s="232">
        <v>5.5533578196421756</v>
      </c>
      <c r="S48" s="232">
        <v>5.9707888201338228</v>
      </c>
      <c r="T48" s="232">
        <v>5.7428006443941459</v>
      </c>
      <c r="U48" s="232">
        <v>5.8608024813170072</v>
      </c>
      <c r="V48" s="232">
        <v>6.0535769364442711</v>
      </c>
      <c r="W48" s="232">
        <v>6.2144864374329289</v>
      </c>
      <c r="DA48" s="71" t="s">
        <v>2342</v>
      </c>
    </row>
    <row r="49" spans="1:105" ht="12" customHeight="1" x14ac:dyDescent="0.25">
      <c r="A49" s="59" t="s">
        <v>160</v>
      </c>
      <c r="B49" s="232">
        <v>9.9249616012778752</v>
      </c>
      <c r="C49" s="232">
        <v>13.2908093346384</v>
      </c>
      <c r="D49" s="232">
        <v>11.85180707979014</v>
      </c>
      <c r="E49" s="232">
        <v>12.70344844696141</v>
      </c>
      <c r="F49" s="232">
        <v>10.608233495742409</v>
      </c>
      <c r="G49" s="232">
        <v>8.6253217698809834</v>
      </c>
      <c r="H49" s="232">
        <v>8.8417104388514982</v>
      </c>
      <c r="I49" s="232">
        <v>8.0510160652652658</v>
      </c>
      <c r="J49" s="232">
        <v>8.8151054347351234</v>
      </c>
      <c r="K49" s="232">
        <v>7.9983997548115102</v>
      </c>
      <c r="L49" s="232">
        <v>7.6701125188441166</v>
      </c>
      <c r="M49" s="232">
        <v>7.0609561416603714</v>
      </c>
      <c r="N49" s="232">
        <v>6.0560985945722221</v>
      </c>
      <c r="O49" s="232">
        <v>6.0118803487172183</v>
      </c>
      <c r="P49" s="232">
        <v>4.7622417631657932</v>
      </c>
      <c r="Q49" s="232">
        <v>4.752303668319354</v>
      </c>
      <c r="R49" s="232">
        <v>4.6018248992375153</v>
      </c>
      <c r="S49" s="232">
        <v>4.2639201845271542</v>
      </c>
      <c r="T49" s="232">
        <v>4.1129046798406588</v>
      </c>
      <c r="U49" s="232">
        <v>3.130379007909772</v>
      </c>
      <c r="V49" s="232">
        <v>4.0712932336793797</v>
      </c>
      <c r="W49" s="232">
        <v>2.8550776735951691</v>
      </c>
      <c r="DA49" s="71" t="s">
        <v>2343</v>
      </c>
    </row>
    <row r="50" spans="1:105" ht="12" customHeight="1" x14ac:dyDescent="0.25">
      <c r="A50" s="59" t="s">
        <v>70</v>
      </c>
      <c r="B50" s="232">
        <v>15.78943586500227</v>
      </c>
      <c r="C50" s="232">
        <v>14.740734440480811</v>
      </c>
      <c r="D50" s="232">
        <v>16.326559690833999</v>
      </c>
      <c r="E50" s="232">
        <v>19.275997831098099</v>
      </c>
      <c r="F50" s="232">
        <v>17.073541711681379</v>
      </c>
      <c r="G50" s="232">
        <v>10.5054135946516</v>
      </c>
      <c r="H50" s="232">
        <v>8.0203281363658654</v>
      </c>
      <c r="I50" s="232">
        <v>6.3748678427872409</v>
      </c>
      <c r="J50" s="232">
        <v>6.4003587827544264</v>
      </c>
      <c r="K50" s="232">
        <v>6.4888340596589149</v>
      </c>
      <c r="L50" s="232">
        <v>6.2929077106187723</v>
      </c>
      <c r="M50" s="232">
        <v>4.5904295188831989</v>
      </c>
      <c r="N50" s="232">
        <v>4.3000567501917866</v>
      </c>
      <c r="O50" s="232">
        <v>3.814831522729873</v>
      </c>
      <c r="P50" s="232">
        <v>2.8663638417398172</v>
      </c>
      <c r="Q50" s="232">
        <v>2.4534151603150178</v>
      </c>
      <c r="R50" s="232">
        <v>1.6803769361596379</v>
      </c>
      <c r="S50" s="232">
        <v>1.8232740810260359</v>
      </c>
      <c r="T50" s="232">
        <v>0.65432374517863545</v>
      </c>
      <c r="U50" s="232">
        <v>1.12070210545992</v>
      </c>
      <c r="V50" s="232">
        <v>0.8278109887064764</v>
      </c>
      <c r="W50" s="232">
        <v>0.76550457605434541</v>
      </c>
      <c r="DA50" s="71" t="s">
        <v>2344</v>
      </c>
    </row>
    <row r="51" spans="1:105" ht="12" customHeight="1" x14ac:dyDescent="0.25">
      <c r="A51" s="59" t="s">
        <v>162</v>
      </c>
      <c r="B51" s="232">
        <v>16.19162378078126</v>
      </c>
      <c r="C51" s="232">
        <v>15.5975275710473</v>
      </c>
      <c r="D51" s="232">
        <v>15.542911256039719</v>
      </c>
      <c r="E51" s="232">
        <v>14.92400634443093</v>
      </c>
      <c r="F51" s="232">
        <v>13.057972793015921</v>
      </c>
      <c r="G51" s="232">
        <v>13.822957667932259</v>
      </c>
      <c r="H51" s="232">
        <v>15.22178664904488</v>
      </c>
      <c r="I51" s="232">
        <v>13.09642183722703</v>
      </c>
      <c r="J51" s="232">
        <v>14.01572525904453</v>
      </c>
      <c r="K51" s="232">
        <v>14.9545796231138</v>
      </c>
      <c r="L51" s="232">
        <v>15.57334670208469</v>
      </c>
      <c r="M51" s="232">
        <v>15.783482863355051</v>
      </c>
      <c r="N51" s="232">
        <v>16.871693393667961</v>
      </c>
      <c r="O51" s="232">
        <v>14.80945449434849</v>
      </c>
      <c r="P51" s="232">
        <v>12.47585576596075</v>
      </c>
      <c r="Q51" s="232">
        <v>13.20546474567761</v>
      </c>
      <c r="R51" s="232">
        <v>14.81259069578031</v>
      </c>
      <c r="S51" s="232">
        <v>10.103848099148379</v>
      </c>
      <c r="T51" s="232">
        <v>12.9580441399566</v>
      </c>
      <c r="U51" s="232">
        <v>12.76681653139461</v>
      </c>
      <c r="V51" s="232">
        <v>17.1479298522605</v>
      </c>
      <c r="W51" s="232">
        <v>15.98262363941569</v>
      </c>
      <c r="DA51" s="71" t="s">
        <v>2345</v>
      </c>
    </row>
    <row r="52" spans="1:105" ht="12" customHeight="1" x14ac:dyDescent="0.25">
      <c r="A52" s="165" t="s">
        <v>2193</v>
      </c>
      <c r="B52" s="348">
        <v>41.370009427163168</v>
      </c>
      <c r="C52" s="348">
        <v>41.203122296153573</v>
      </c>
      <c r="D52" s="348">
        <v>42.296734355309617</v>
      </c>
      <c r="E52" s="348">
        <v>45.420403623986118</v>
      </c>
      <c r="F52" s="348">
        <v>41.091672025498482</v>
      </c>
      <c r="G52" s="348">
        <v>31.031277402262109</v>
      </c>
      <c r="H52" s="348">
        <v>30.074867215495839</v>
      </c>
      <c r="I52" s="348">
        <v>25.517475048777111</v>
      </c>
      <c r="J52" s="348">
        <v>26.038236995879881</v>
      </c>
      <c r="K52" s="348">
        <v>26.212258162148821</v>
      </c>
      <c r="L52" s="348">
        <v>26.28569352843882</v>
      </c>
      <c r="M52" s="348">
        <v>25.196317917512729</v>
      </c>
      <c r="N52" s="348">
        <v>25.08796950366726</v>
      </c>
      <c r="O52" s="348">
        <v>22.452754501209242</v>
      </c>
      <c r="P52" s="348">
        <v>21.91910584564005</v>
      </c>
      <c r="Q52" s="348">
        <v>18.764746043439779</v>
      </c>
      <c r="R52" s="348">
        <v>19.08374934172868</v>
      </c>
      <c r="S52" s="348">
        <v>15.997743277101909</v>
      </c>
      <c r="T52" s="348">
        <v>16.736771743183979</v>
      </c>
      <c r="U52" s="348">
        <v>16.097387109252441</v>
      </c>
      <c r="V52" s="348">
        <v>13.590749613456859</v>
      </c>
      <c r="W52" s="348">
        <v>11.79781864510802</v>
      </c>
      <c r="DA52" s="167" t="s">
        <v>2346</v>
      </c>
    </row>
    <row r="53" spans="1:105" ht="12" customHeight="1" x14ac:dyDescent="0.25">
      <c r="A53" s="64" t="s">
        <v>30</v>
      </c>
      <c r="B53" s="231">
        <v>3.611172318574611</v>
      </c>
      <c r="C53" s="231">
        <v>0.86534158169640407</v>
      </c>
      <c r="D53" s="231">
        <v>0.85908645050212584</v>
      </c>
      <c r="E53" s="231">
        <v>0.67855035828302313</v>
      </c>
      <c r="F53" s="231">
        <v>0.5133574316855799</v>
      </c>
      <c r="G53" s="231">
        <v>0.52461962323011935</v>
      </c>
      <c r="H53" s="231">
        <v>1.045477969451921</v>
      </c>
      <c r="I53" s="231">
        <v>0.52734559277350956</v>
      </c>
      <c r="J53" s="231">
        <v>0.87151982811495299</v>
      </c>
      <c r="K53" s="231">
        <v>0.69267794025540175</v>
      </c>
      <c r="L53" s="231">
        <v>0.52189207159610329</v>
      </c>
      <c r="M53" s="231">
        <v>0.34903911538959392</v>
      </c>
      <c r="N53" s="231">
        <v>0.52234845181594391</v>
      </c>
      <c r="O53" s="231">
        <v>0.5237599446229555</v>
      </c>
      <c r="P53" s="231">
        <v>0.53596454080047518</v>
      </c>
      <c r="Q53" s="231">
        <v>0</v>
      </c>
      <c r="R53" s="231">
        <v>0</v>
      </c>
      <c r="S53" s="231">
        <v>1.0541656899120531</v>
      </c>
      <c r="T53" s="231">
        <v>0.35092401130390871</v>
      </c>
      <c r="U53" s="231">
        <v>0.52502544387972594</v>
      </c>
      <c r="V53" s="231">
        <v>0.48282868449998112</v>
      </c>
      <c r="W53" s="231">
        <v>0.63996688190751283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2.7598580921410538</v>
      </c>
      <c r="C55" s="231">
        <v>3.6103308882641061</v>
      </c>
      <c r="D55" s="231">
        <v>4.6082947389686666</v>
      </c>
      <c r="E55" s="231">
        <v>5.2238882679622316</v>
      </c>
      <c r="F55" s="231">
        <v>6.2894119423382913</v>
      </c>
      <c r="G55" s="231">
        <v>2.6977671948574251</v>
      </c>
      <c r="H55" s="231">
        <v>2.817912017008096</v>
      </c>
      <c r="I55" s="231">
        <v>3.048088529214859</v>
      </c>
      <c r="J55" s="231">
        <v>2.9187485582080321</v>
      </c>
      <c r="K55" s="231">
        <v>3.3177686055031428</v>
      </c>
      <c r="L55" s="231">
        <v>3.595832079433162</v>
      </c>
      <c r="M55" s="231">
        <v>3.8456879643293691</v>
      </c>
      <c r="N55" s="231">
        <v>3.8348897540107401</v>
      </c>
      <c r="O55" s="231">
        <v>3.6315898807375149</v>
      </c>
      <c r="P55" s="231">
        <v>4.4053373389573407</v>
      </c>
      <c r="Q55" s="231">
        <v>3.8139177198270731</v>
      </c>
      <c r="R55" s="231">
        <v>3.976672200877148</v>
      </c>
      <c r="S55" s="231">
        <v>4.0247978045092294</v>
      </c>
      <c r="T55" s="231">
        <v>4.0091294960513526</v>
      </c>
      <c r="U55" s="231">
        <v>3.988102309411754</v>
      </c>
      <c r="V55" s="231">
        <v>2.8088113071337681</v>
      </c>
      <c r="W55" s="231">
        <v>2.685619601354635</v>
      </c>
      <c r="DA55" s="73" t="s">
        <v>2349</v>
      </c>
    </row>
    <row r="56" spans="1:105" ht="12" customHeight="1" x14ac:dyDescent="0.25">
      <c r="A56" s="64" t="s">
        <v>160</v>
      </c>
      <c r="B56" s="231">
        <v>8.1788787925919877</v>
      </c>
      <c r="C56" s="231">
        <v>11.04333300850077</v>
      </c>
      <c r="D56" s="231">
        <v>9.8653353261199843</v>
      </c>
      <c r="E56" s="231">
        <v>10.587894274398749</v>
      </c>
      <c r="F56" s="231">
        <v>8.7415169275740752</v>
      </c>
      <c r="G56" s="231">
        <v>7.2564430360530094</v>
      </c>
      <c r="H56" s="231">
        <v>7.2193964522404466</v>
      </c>
      <c r="I56" s="231">
        <v>6.4184002361078818</v>
      </c>
      <c r="J56" s="231">
        <v>6.6973666870902848</v>
      </c>
      <c r="K56" s="231">
        <v>6.0311888500491957</v>
      </c>
      <c r="L56" s="231">
        <v>5.7562890953456769</v>
      </c>
      <c r="M56" s="231">
        <v>5.405161857874897</v>
      </c>
      <c r="N56" s="231">
        <v>4.6108982014050559</v>
      </c>
      <c r="O56" s="231">
        <v>4.464952477750014</v>
      </c>
      <c r="P56" s="231">
        <v>4.0211314124295354</v>
      </c>
      <c r="Q56" s="231">
        <v>3.480502263863571</v>
      </c>
      <c r="R56" s="231">
        <v>3.295294440667111</v>
      </c>
      <c r="S56" s="231">
        <v>2.874229371405375</v>
      </c>
      <c r="T56" s="231">
        <v>2.8712763140215909</v>
      </c>
      <c r="U56" s="231">
        <v>2.1301300957635481</v>
      </c>
      <c r="V56" s="231">
        <v>1.889047515126286</v>
      </c>
      <c r="W56" s="231">
        <v>1.233835271956039</v>
      </c>
      <c r="DA56" s="73" t="s">
        <v>2350</v>
      </c>
    </row>
    <row r="57" spans="1:105" ht="12" customHeight="1" x14ac:dyDescent="0.25">
      <c r="A57" s="64" t="s">
        <v>70</v>
      </c>
      <c r="B57" s="231">
        <v>13.011625367561241</v>
      </c>
      <c r="C57" s="231">
        <v>12.248075727928191</v>
      </c>
      <c r="D57" s="231">
        <v>13.59007828828439</v>
      </c>
      <c r="E57" s="231">
        <v>16.065891708170291</v>
      </c>
      <c r="F57" s="231">
        <v>14.069133559909419</v>
      </c>
      <c r="G57" s="231">
        <v>8.8381555324652101</v>
      </c>
      <c r="H57" s="231">
        <v>6.548724807708723</v>
      </c>
      <c r="I57" s="231">
        <v>5.082147760681937</v>
      </c>
      <c r="J57" s="231">
        <v>4.8627381730611434</v>
      </c>
      <c r="K57" s="231">
        <v>4.8929016841015054</v>
      </c>
      <c r="L57" s="231">
        <v>4.7227202917370583</v>
      </c>
      <c r="M57" s="231">
        <v>3.5139737521292682</v>
      </c>
      <c r="N57" s="231">
        <v>3.2739103608995128</v>
      </c>
      <c r="O57" s="231">
        <v>2.833230282642937</v>
      </c>
      <c r="P57" s="231">
        <v>2.420294108674153</v>
      </c>
      <c r="Q57" s="231">
        <v>1.796837411001027</v>
      </c>
      <c r="R57" s="231">
        <v>1.2032914978728511</v>
      </c>
      <c r="S57" s="231">
        <v>1.2290351810110911</v>
      </c>
      <c r="T57" s="231">
        <v>0.45679256328063</v>
      </c>
      <c r="U57" s="231">
        <v>0.76260455273745509</v>
      </c>
      <c r="V57" s="231">
        <v>0.38409768136424832</v>
      </c>
      <c r="W57" s="231">
        <v>0.33081641018552921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2.6566554451499021E-3</v>
      </c>
      <c r="H58" s="231">
        <v>1.2287031433817371E-3</v>
      </c>
      <c r="I58" s="231">
        <v>8.1360073007995736E-4</v>
      </c>
      <c r="J58" s="231">
        <v>4.6989593186192178E-3</v>
      </c>
      <c r="K58" s="231">
        <v>1.2287031433825511E-3</v>
      </c>
      <c r="L58" s="231">
        <v>1.4279523017709671E-3</v>
      </c>
      <c r="M58" s="231">
        <v>1.9924915838670111E-4</v>
      </c>
      <c r="N58" s="231">
        <v>4.1510241330538561E-4</v>
      </c>
      <c r="O58" s="231">
        <v>4.1510241330484449E-4</v>
      </c>
      <c r="P58" s="231">
        <v>2.0423038734668059E-3</v>
      </c>
      <c r="Q58" s="231">
        <v>2.042303873467554E-3</v>
      </c>
      <c r="R58" s="231">
        <v>1.427952301771558E-3</v>
      </c>
      <c r="S58" s="231">
        <v>4.6989593186214252E-3</v>
      </c>
      <c r="T58" s="231">
        <v>2.4574062867753939E-3</v>
      </c>
      <c r="U58" s="231">
        <v>4.0846077469219866E-3</v>
      </c>
      <c r="V58" s="231">
        <v>2.8559046035362208E-3</v>
      </c>
      <c r="W58" s="231">
        <v>6.1435157169161046E-4</v>
      </c>
      <c r="DA58" s="73" t="s">
        <v>2352</v>
      </c>
    </row>
    <row r="59" spans="1:105" ht="12" customHeight="1" x14ac:dyDescent="0.25">
      <c r="A59" s="64" t="s">
        <v>162</v>
      </c>
      <c r="B59" s="231">
        <v>13.343056998951941</v>
      </c>
      <c r="C59" s="231">
        <v>12.95998510996877</v>
      </c>
      <c r="D59" s="231">
        <v>12.93777653084037</v>
      </c>
      <c r="E59" s="231">
        <v>12.438654117031239</v>
      </c>
      <c r="F59" s="231">
        <v>10.760178898377641</v>
      </c>
      <c r="G59" s="231">
        <v>11.6291899111964</v>
      </c>
      <c r="H59" s="231">
        <v>12.42882961287637</v>
      </c>
      <c r="I59" s="231">
        <v>10.440679329268839</v>
      </c>
      <c r="J59" s="231">
        <v>10.64859089211282</v>
      </c>
      <c r="K59" s="231">
        <v>11.27649237909619</v>
      </c>
      <c r="L59" s="231">
        <v>11.687532038025051</v>
      </c>
      <c r="M59" s="231">
        <v>12.08225597863122</v>
      </c>
      <c r="N59" s="231">
        <v>12.8455076331227</v>
      </c>
      <c r="O59" s="231">
        <v>10.998806813042521</v>
      </c>
      <c r="P59" s="231">
        <v>10.534336140905079</v>
      </c>
      <c r="Q59" s="231">
        <v>9.6714463448746351</v>
      </c>
      <c r="R59" s="231">
        <v>10.6070632500098</v>
      </c>
      <c r="S59" s="231">
        <v>6.8108162709455362</v>
      </c>
      <c r="T59" s="231">
        <v>9.0461919522397203</v>
      </c>
      <c r="U59" s="231">
        <v>8.6874400997130312</v>
      </c>
      <c r="V59" s="231">
        <v>7.9565023734970692</v>
      </c>
      <c r="W59" s="231">
        <v>6.9069661281326074</v>
      </c>
      <c r="DA59" s="73" t="s">
        <v>2353</v>
      </c>
    </row>
    <row r="60" spans="1:105" ht="12" customHeight="1" x14ac:dyDescent="0.25">
      <c r="A60" s="64" t="s">
        <v>36</v>
      </c>
      <c r="B60" s="231">
        <v>0.46541785734234842</v>
      </c>
      <c r="C60" s="231">
        <v>0.47605597979533371</v>
      </c>
      <c r="D60" s="231">
        <v>0.43616302059408812</v>
      </c>
      <c r="E60" s="231">
        <v>0.42552489814059141</v>
      </c>
      <c r="F60" s="231">
        <v>0.71807326561347706</v>
      </c>
      <c r="G60" s="231">
        <v>8.2445449014798139E-2</v>
      </c>
      <c r="H60" s="231">
        <v>1.3297653066901919E-2</v>
      </c>
      <c r="I60" s="231">
        <v>0</v>
      </c>
      <c r="J60" s="231">
        <v>3.457389797402359E-2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6.6606147231974305E-2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23.801748407407899</v>
      </c>
      <c r="C66" s="263">
        <f t="shared" si="3"/>
        <v>23.782776282430987</v>
      </c>
      <c r="D66" s="263">
        <f t="shared" si="3"/>
        <v>24.38220190507371</v>
      </c>
      <c r="E66" s="263">
        <f t="shared" si="3"/>
        <v>25.958268639798572</v>
      </c>
      <c r="F66" s="263">
        <f t="shared" si="3"/>
        <v>23.575781184397872</v>
      </c>
      <c r="G66" s="263">
        <f t="shared" si="3"/>
        <v>18.15076318962436</v>
      </c>
      <c r="H66" s="263">
        <f t="shared" si="3"/>
        <v>18.125957431335415</v>
      </c>
      <c r="I66" s="263">
        <f t="shared" si="3"/>
        <v>15.712192398896404</v>
      </c>
      <c r="J66" s="263">
        <f t="shared" si="3"/>
        <v>16.512160340885071</v>
      </c>
      <c r="K66" s="263">
        <f t="shared" si="3"/>
        <v>16.856894162054985</v>
      </c>
      <c r="L66" s="263">
        <f t="shared" si="3"/>
        <v>17.060669708704935</v>
      </c>
      <c r="M66" s="263">
        <f t="shared" si="3"/>
        <v>16.322843916530999</v>
      </c>
      <c r="N66" s="263">
        <f t="shared" si="3"/>
        <v>16.418023702551697</v>
      </c>
      <c r="O66" s="263">
        <f t="shared" si="3"/>
        <v>14.887550495740491</v>
      </c>
      <c r="P66" s="263">
        <f t="shared" si="3"/>
        <v>13.325945732122404</v>
      </c>
      <c r="Q66" s="263">
        <f t="shared" si="3"/>
        <v>12.766549667183504</v>
      </c>
      <c r="R66" s="263">
        <f t="shared" si="3"/>
        <v>13.314521581450489</v>
      </c>
      <c r="S66" s="263">
        <f t="shared" si="3"/>
        <v>11.093871051103097</v>
      </c>
      <c r="T66" s="263">
        <f t="shared" si="3"/>
        <v>11.706631618126517</v>
      </c>
      <c r="U66" s="263">
        <f t="shared" si="3"/>
        <v>11.318148371220701</v>
      </c>
      <c r="V66" s="263">
        <f t="shared" si="3"/>
        <v>13.427963760212769</v>
      </c>
      <c r="W66" s="263">
        <f t="shared" si="3"/>
        <v>11.907089594979405</v>
      </c>
      <c r="DA66" s="70"/>
    </row>
    <row r="67" spans="1:105" ht="12" customHeight="1" x14ac:dyDescent="0.25">
      <c r="A67" s="165" t="s">
        <v>2212</v>
      </c>
      <c r="B67" s="348">
        <v>16.009059651044751</v>
      </c>
      <c r="C67" s="348">
        <v>16.021523329138901</v>
      </c>
      <c r="D67" s="348">
        <v>16.414950004350569</v>
      </c>
      <c r="E67" s="348">
        <v>17.402624743867669</v>
      </c>
      <c r="F67" s="348">
        <v>15.83552163388846</v>
      </c>
      <c r="G67" s="348">
        <v>12.305536421331221</v>
      </c>
      <c r="H67" s="348">
        <v>12.46088549046639</v>
      </c>
      <c r="I67" s="348">
        <v>10.90557660023479</v>
      </c>
      <c r="J67" s="348">
        <v>11.60745087905728</v>
      </c>
      <c r="K67" s="348">
        <v>11.91940508996047</v>
      </c>
      <c r="L67" s="348">
        <v>12.10934793603502</v>
      </c>
      <c r="M67" s="348">
        <v>11.57672308996351</v>
      </c>
      <c r="N67" s="348">
        <v>11.692311995489719</v>
      </c>
      <c r="O67" s="348">
        <v>10.658222778061189</v>
      </c>
      <c r="P67" s="348">
        <v>9.197139090838407</v>
      </c>
      <c r="Q67" s="348">
        <v>9.2319160634330775</v>
      </c>
      <c r="R67" s="348">
        <v>9.719798713756445</v>
      </c>
      <c r="S67" s="348">
        <v>8.0804457246683885</v>
      </c>
      <c r="T67" s="348">
        <v>8.5539987135932485</v>
      </c>
      <c r="U67" s="348">
        <v>8.2859535694778597</v>
      </c>
      <c r="V67" s="348">
        <v>10.86793336211009</v>
      </c>
      <c r="W67" s="348">
        <v>9.6847858058731866</v>
      </c>
      <c r="DA67" s="167" t="s">
        <v>2360</v>
      </c>
    </row>
    <row r="68" spans="1:105" ht="12" customHeight="1" x14ac:dyDescent="0.25">
      <c r="A68" s="165" t="s">
        <v>2214</v>
      </c>
      <c r="B68" s="348">
        <v>7.7926887563631491</v>
      </c>
      <c r="C68" s="348">
        <v>7.7612529532920842</v>
      </c>
      <c r="D68" s="348">
        <v>7.9672519007231424</v>
      </c>
      <c r="E68" s="348">
        <v>8.5556438959309027</v>
      </c>
      <c r="F68" s="348">
        <v>7.7402595505094114</v>
      </c>
      <c r="G68" s="348">
        <v>5.8452267682931396</v>
      </c>
      <c r="H68" s="348">
        <v>5.6650719408690229</v>
      </c>
      <c r="I68" s="348">
        <v>4.806615798661614</v>
      </c>
      <c r="J68" s="348">
        <v>4.9047094618277898</v>
      </c>
      <c r="K68" s="348">
        <v>4.9374890720945146</v>
      </c>
      <c r="L68" s="348">
        <v>4.9513217726699157</v>
      </c>
      <c r="M68" s="348">
        <v>4.7461208265674912</v>
      </c>
      <c r="N68" s="348">
        <v>4.7257117070619774</v>
      </c>
      <c r="O68" s="348">
        <v>4.2293277176793032</v>
      </c>
      <c r="P68" s="348">
        <v>4.1288066412839974</v>
      </c>
      <c r="Q68" s="348">
        <v>3.5346336037504278</v>
      </c>
      <c r="R68" s="348">
        <v>3.5947228676940441</v>
      </c>
      <c r="S68" s="348">
        <v>3.0134253264347088</v>
      </c>
      <c r="T68" s="348">
        <v>3.1526329045332679</v>
      </c>
      <c r="U68" s="348">
        <v>3.0321948017428419</v>
      </c>
      <c r="V68" s="348">
        <v>2.5600303981026782</v>
      </c>
      <c r="W68" s="348">
        <v>2.2223037891062192</v>
      </c>
      <c r="DA68" s="167" t="s">
        <v>2361</v>
      </c>
    </row>
    <row r="69" spans="1:105" ht="12" customHeight="1" x14ac:dyDescent="0.25">
      <c r="A69" s="64" t="s">
        <v>30</v>
      </c>
      <c r="B69" s="231">
        <v>0.68022082455145061</v>
      </c>
      <c r="C69" s="231">
        <v>0.1630006303472451</v>
      </c>
      <c r="D69" s="231">
        <v>0.16182237848793499</v>
      </c>
      <c r="E69" s="231">
        <v>0.1278155799535888</v>
      </c>
      <c r="F69" s="231">
        <v>9.6698906799499815E-2</v>
      </c>
      <c r="G69" s="231">
        <v>9.8820316841130518E-2</v>
      </c>
      <c r="H69" s="231">
        <v>0.1969321382901125</v>
      </c>
      <c r="I69" s="231">
        <v>9.93337958686943E-2</v>
      </c>
      <c r="J69" s="231">
        <v>0.16416439975572519</v>
      </c>
      <c r="K69" s="231">
        <v>0.1304767311284413</v>
      </c>
      <c r="L69" s="231">
        <v>9.8306539802036047E-2</v>
      </c>
      <c r="M69" s="231">
        <v>6.5746980184189396E-2</v>
      </c>
      <c r="N69" s="231">
        <v>9.8392506159235948E-2</v>
      </c>
      <c r="O69" s="231">
        <v>9.8658382920667517E-2</v>
      </c>
      <c r="P69" s="231">
        <v>0.1009573096244662</v>
      </c>
      <c r="Q69" s="231">
        <v>0</v>
      </c>
      <c r="R69" s="231">
        <v>0</v>
      </c>
      <c r="S69" s="231">
        <v>0.19856860641002669</v>
      </c>
      <c r="T69" s="231">
        <v>6.6102029830099107E-2</v>
      </c>
      <c r="U69" s="231">
        <v>9.8896759511970508E-2</v>
      </c>
      <c r="V69" s="231">
        <v>9.0948339462600294E-2</v>
      </c>
      <c r="W69" s="231">
        <v>0.12054777830944841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0.51986246610967235</v>
      </c>
      <c r="C71" s="231">
        <v>0.68006232798326638</v>
      </c>
      <c r="D71" s="231">
        <v>0.86804443836528944</v>
      </c>
      <c r="E71" s="231">
        <v>0.98400111418679137</v>
      </c>
      <c r="F71" s="231">
        <v>1.184709174734083</v>
      </c>
      <c r="G71" s="231">
        <v>0.5081666738235594</v>
      </c>
      <c r="H71" s="231">
        <v>0.53079783145858861</v>
      </c>
      <c r="I71" s="231">
        <v>0.57415518001831134</v>
      </c>
      <c r="J71" s="231">
        <v>0.5497919721832305</v>
      </c>
      <c r="K71" s="231">
        <v>0.6249536431418663</v>
      </c>
      <c r="L71" s="231">
        <v>0.67733125041954279</v>
      </c>
      <c r="M71" s="231">
        <v>0.72439551682658421</v>
      </c>
      <c r="N71" s="231">
        <v>0.72236150491061024</v>
      </c>
      <c r="O71" s="231">
        <v>0.68406679193947628</v>
      </c>
      <c r="P71" s="231">
        <v>0.82981423559307232</v>
      </c>
      <c r="Q71" s="231">
        <v>0.71841109403944869</v>
      </c>
      <c r="R71" s="231">
        <v>0.74906844781065374</v>
      </c>
      <c r="S71" s="231">
        <v>0.75813365846711245</v>
      </c>
      <c r="T71" s="231">
        <v>0.75518228734485282</v>
      </c>
      <c r="U71" s="231">
        <v>0.75122148764542729</v>
      </c>
      <c r="V71" s="231">
        <v>0.52908357031882602</v>
      </c>
      <c r="W71" s="231">
        <v>0.50587848446569283</v>
      </c>
      <c r="DA71" s="73" t="s">
        <v>2364</v>
      </c>
    </row>
    <row r="72" spans="1:105" ht="12" customHeight="1" x14ac:dyDescent="0.25">
      <c r="A72" s="64" t="s">
        <v>160</v>
      </c>
      <c r="B72" s="231">
        <v>1.5406198279674661</v>
      </c>
      <c r="C72" s="231">
        <v>2.080184611019535</v>
      </c>
      <c r="D72" s="231">
        <v>1.8582903107372819</v>
      </c>
      <c r="E72" s="231">
        <v>1.9943955973936689</v>
      </c>
      <c r="F72" s="231">
        <v>1.646601526523648</v>
      </c>
      <c r="G72" s="231">
        <v>1.3668646162094309</v>
      </c>
      <c r="H72" s="231">
        <v>1.35988631233338</v>
      </c>
      <c r="I72" s="231">
        <v>1.20900613865744</v>
      </c>
      <c r="J72" s="231">
        <v>1.2615538357953999</v>
      </c>
      <c r="K72" s="231">
        <v>1.1360688138596819</v>
      </c>
      <c r="L72" s="231">
        <v>1.08428714261359</v>
      </c>
      <c r="M72" s="231">
        <v>1.018146831954273</v>
      </c>
      <c r="N72" s="231">
        <v>0.86853484126189395</v>
      </c>
      <c r="O72" s="231">
        <v>0.841043680019393</v>
      </c>
      <c r="P72" s="231">
        <v>0.75744303613631125</v>
      </c>
      <c r="Q72" s="231">
        <v>0.65560707463358148</v>
      </c>
      <c r="R72" s="231">
        <v>0.62072028245253053</v>
      </c>
      <c r="S72" s="231">
        <v>0.54140608658051403</v>
      </c>
      <c r="T72" s="231">
        <v>0.54084983200406667</v>
      </c>
      <c r="U72" s="231">
        <v>0.40124334213828611</v>
      </c>
      <c r="V72" s="231">
        <v>0.35583166489913431</v>
      </c>
      <c r="W72" s="231">
        <v>0.23241218419116519</v>
      </c>
      <c r="DA72" s="73" t="s">
        <v>2365</v>
      </c>
    </row>
    <row r="73" spans="1:105" ht="12" customHeight="1" x14ac:dyDescent="0.25">
      <c r="A73" s="64" t="s">
        <v>70</v>
      </c>
      <c r="B73" s="231">
        <v>2.450943282532311</v>
      </c>
      <c r="C73" s="231">
        <v>2.3071167576152818</v>
      </c>
      <c r="D73" s="231">
        <v>2.559903943499553</v>
      </c>
      <c r="E73" s="231">
        <v>3.0262621500154552</v>
      </c>
      <c r="F73" s="231">
        <v>2.6501415015895868</v>
      </c>
      <c r="G73" s="231">
        <v>1.6648049202427539</v>
      </c>
      <c r="H73" s="231">
        <v>1.233554811424358</v>
      </c>
      <c r="I73" s="231">
        <v>0.95730207126418743</v>
      </c>
      <c r="J73" s="231">
        <v>0.91597284146304081</v>
      </c>
      <c r="K73" s="231">
        <v>0.9216546108556849</v>
      </c>
      <c r="L73" s="231">
        <v>0.88959828210005509</v>
      </c>
      <c r="M73" s="231">
        <v>0.6619119533096679</v>
      </c>
      <c r="N73" s="231">
        <v>0.61669225634672253</v>
      </c>
      <c r="O73" s="231">
        <v>0.53368326653661968</v>
      </c>
      <c r="P73" s="231">
        <v>0.45590027531812283</v>
      </c>
      <c r="Q73" s="231">
        <v>0.33846244860961172</v>
      </c>
      <c r="R73" s="231">
        <v>0.22665878630291919</v>
      </c>
      <c r="S73" s="231">
        <v>0.2315080119356073</v>
      </c>
      <c r="T73" s="231">
        <v>8.604402854039564E-2</v>
      </c>
      <c r="U73" s="231">
        <v>0.14364850300871729</v>
      </c>
      <c r="V73" s="231">
        <v>7.2350809786063397E-2</v>
      </c>
      <c r="W73" s="231">
        <v>6.2314448455999948E-2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5.0042263232740532E-4</v>
      </c>
      <c r="H74" s="231">
        <v>2.3144546745140749E-4</v>
      </c>
      <c r="I74" s="231">
        <v>1.5325443115079521E-4</v>
      </c>
      <c r="J74" s="231">
        <v>8.8512253093104393E-4</v>
      </c>
      <c r="K74" s="231">
        <v>2.3144546745156079E-4</v>
      </c>
      <c r="L74" s="231">
        <v>2.6897716487652562E-4</v>
      </c>
      <c r="M74" s="231">
        <v>3.7531697424641737E-5</v>
      </c>
      <c r="N74" s="231">
        <v>7.8191036301291465E-5</v>
      </c>
      <c r="O74" s="231">
        <v>7.8191036301189564E-5</v>
      </c>
      <c r="P74" s="231">
        <v>3.8469989860316552E-4</v>
      </c>
      <c r="Q74" s="231">
        <v>3.8469989860330658E-4</v>
      </c>
      <c r="R74" s="231">
        <v>2.6897716487663703E-4</v>
      </c>
      <c r="S74" s="231">
        <v>8.8512253093145962E-4</v>
      </c>
      <c r="T74" s="231">
        <v>4.628909349050602E-4</v>
      </c>
      <c r="U74" s="231">
        <v>7.6939979720414161E-4</v>
      </c>
      <c r="V74" s="231">
        <v>5.3795432975197518E-4</v>
      </c>
      <c r="W74" s="231">
        <v>1.157227337258435E-4</v>
      </c>
      <c r="DA74" s="73" t="s">
        <v>2367</v>
      </c>
    </row>
    <row r="75" spans="1:105" ht="12" customHeight="1" x14ac:dyDescent="0.25">
      <c r="A75" s="64" t="s">
        <v>162</v>
      </c>
      <c r="B75" s="231">
        <v>2.5133736175311139</v>
      </c>
      <c r="C75" s="231">
        <v>2.4412160317946712</v>
      </c>
      <c r="D75" s="231">
        <v>2.4370326983300421</v>
      </c>
      <c r="E75" s="231">
        <v>2.3430151799394019</v>
      </c>
      <c r="F75" s="231">
        <v>2.0268481027414951</v>
      </c>
      <c r="G75" s="231">
        <v>2.1905399278707902</v>
      </c>
      <c r="H75" s="231">
        <v>2.341164580818818</v>
      </c>
      <c r="I75" s="231">
        <v>1.966665358421831</v>
      </c>
      <c r="J75" s="231">
        <v>2.0058287553010312</v>
      </c>
      <c r="K75" s="231">
        <v>2.1241038276413882</v>
      </c>
      <c r="L75" s="231">
        <v>2.2015295805698152</v>
      </c>
      <c r="M75" s="231">
        <v>2.2758820125953521</v>
      </c>
      <c r="N75" s="231">
        <v>2.419652407347213</v>
      </c>
      <c r="O75" s="231">
        <v>2.0717974052268451</v>
      </c>
      <c r="P75" s="231">
        <v>1.9843070847134221</v>
      </c>
      <c r="Q75" s="231">
        <v>1.8217682865691831</v>
      </c>
      <c r="R75" s="231">
        <v>1.998006373963064</v>
      </c>
      <c r="S75" s="231">
        <v>1.282923840510517</v>
      </c>
      <c r="T75" s="231">
        <v>1.703991835878949</v>
      </c>
      <c r="U75" s="231">
        <v>1.6364153096412359</v>
      </c>
      <c r="V75" s="231">
        <v>1.498731749024379</v>
      </c>
      <c r="W75" s="231">
        <v>1.3010351709501859</v>
      </c>
      <c r="DA75" s="73" t="s">
        <v>2368</v>
      </c>
    </row>
    <row r="76" spans="1:105" ht="12" customHeight="1" x14ac:dyDescent="0.25">
      <c r="A76" s="64" t="s">
        <v>36</v>
      </c>
      <c r="B76" s="231">
        <v>8.7668737671134908E-2</v>
      </c>
      <c r="C76" s="231">
        <v>8.9672594532085023E-2</v>
      </c>
      <c r="D76" s="231">
        <v>8.2158131303041518E-2</v>
      </c>
      <c r="E76" s="231">
        <v>8.0154274441995049E-2</v>
      </c>
      <c r="F76" s="231">
        <v>0.13526033812109811</v>
      </c>
      <c r="G76" s="231">
        <v>1.552989067314757E-2</v>
      </c>
      <c r="H76" s="231">
        <v>2.5048210763139352E-3</v>
      </c>
      <c r="I76" s="231">
        <v>0</v>
      </c>
      <c r="J76" s="231">
        <v>6.5125347984310387E-3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1.2546310281923141E-2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1.0000000000000002</v>
      </c>
      <c r="D84" s="234">
        <f t="shared" si="4"/>
        <v>1</v>
      </c>
      <c r="E84" s="234">
        <f t="shared" si="4"/>
        <v>0.99999999999999978</v>
      </c>
      <c r="F84" s="234">
        <f t="shared" si="4"/>
        <v>1</v>
      </c>
      <c r="G84" s="234">
        <f t="shared" si="4"/>
        <v>1</v>
      </c>
      <c r="H84" s="234">
        <f t="shared" si="4"/>
        <v>1.0000000000000002</v>
      </c>
      <c r="I84" s="234">
        <f t="shared" si="4"/>
        <v>0.99999999999999989</v>
      </c>
      <c r="J84" s="234">
        <f t="shared" si="4"/>
        <v>0.99999999999999989</v>
      </c>
      <c r="K84" s="234">
        <f t="shared" si="4"/>
        <v>1</v>
      </c>
      <c r="L84" s="234">
        <f t="shared" si="4"/>
        <v>0.99999999999999978</v>
      </c>
      <c r="M84" s="234">
        <f t="shared" si="4"/>
        <v>1</v>
      </c>
      <c r="N84" s="234">
        <f t="shared" si="4"/>
        <v>1</v>
      </c>
      <c r="O84" s="234">
        <f t="shared" si="4"/>
        <v>1.0000000000000004</v>
      </c>
      <c r="P84" s="234">
        <f t="shared" si="4"/>
        <v>1</v>
      </c>
      <c r="Q84" s="234">
        <f t="shared" si="4"/>
        <v>0.99999999999999989</v>
      </c>
      <c r="R84" s="234">
        <f t="shared" si="4"/>
        <v>1</v>
      </c>
      <c r="S84" s="234">
        <f t="shared" si="4"/>
        <v>1</v>
      </c>
      <c r="T84" s="234">
        <f t="shared" si="4"/>
        <v>0.99999999999999967</v>
      </c>
      <c r="U84" s="234">
        <f t="shared" si="4"/>
        <v>1.0000000000000002</v>
      </c>
      <c r="V84" s="234">
        <f t="shared" si="4"/>
        <v>0.99999999999999978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6.6663180703308619E-3</v>
      </c>
      <c r="C89" s="302">
        <f t="shared" si="9"/>
        <v>7.814525663919155E-3</v>
      </c>
      <c r="D89" s="302">
        <f t="shared" si="9"/>
        <v>8.2941845915054258E-3</v>
      </c>
      <c r="E89" s="302">
        <f t="shared" si="9"/>
        <v>9.5769499763396996E-3</v>
      </c>
      <c r="F89" s="302">
        <f t="shared" si="9"/>
        <v>7.9517973642318045E-3</v>
      </c>
      <c r="G89" s="302">
        <f t="shared" si="9"/>
        <v>6.8626092275941132E-3</v>
      </c>
      <c r="H89" s="302">
        <f t="shared" si="9"/>
        <v>7.3926785371948864E-3</v>
      </c>
      <c r="I89" s="302">
        <f t="shared" si="9"/>
        <v>6.0698321485841943E-3</v>
      </c>
      <c r="J89" s="302">
        <f t="shared" si="9"/>
        <v>6.678926105761606E-3</v>
      </c>
      <c r="K89" s="302">
        <f t="shared" si="9"/>
        <v>7.3949248731119402E-3</v>
      </c>
      <c r="L89" s="302">
        <f t="shared" si="9"/>
        <v>6.7765319848342312E-3</v>
      </c>
      <c r="M89" s="302">
        <f t="shared" si="9"/>
        <v>6.8252088139430069E-3</v>
      </c>
      <c r="N89" s="302">
        <f t="shared" si="9"/>
        <v>7.0774896143599268E-3</v>
      </c>
      <c r="O89" s="302">
        <f t="shared" si="9"/>
        <v>6.3862359108988803E-3</v>
      </c>
      <c r="P89" s="302">
        <f t="shared" si="9"/>
        <v>4.5889651617215315E-3</v>
      </c>
      <c r="Q89" s="302">
        <f t="shared" si="9"/>
        <v>5.1145885385729551E-3</v>
      </c>
      <c r="R89" s="302">
        <f t="shared" si="9"/>
        <v>5.8742256941547921E-3</v>
      </c>
      <c r="S89" s="302">
        <f t="shared" si="9"/>
        <v>3.973537510100782E-3</v>
      </c>
      <c r="T89" s="302">
        <f t="shared" si="9"/>
        <v>5.1638559159116809E-3</v>
      </c>
      <c r="U89" s="302">
        <f t="shared" si="9"/>
        <v>4.9373924894452435E-3</v>
      </c>
      <c r="V89" s="302">
        <f t="shared" si="9"/>
        <v>1.0539083246677104E-2</v>
      </c>
      <c r="W89" s="302">
        <f t="shared" si="9"/>
        <v>9.6635897554472692E-3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3.2280284194821506E-2</v>
      </c>
      <c r="C90" s="303">
        <f t="shared" si="10"/>
        <v>3.4163286689860205E-2</v>
      </c>
      <c r="D90" s="303">
        <f t="shared" si="10"/>
        <v>3.780175341009856E-2</v>
      </c>
      <c r="E90" s="303">
        <f t="shared" si="10"/>
        <v>4.4029480204975539E-2</v>
      </c>
      <c r="F90" s="303">
        <f t="shared" si="10"/>
        <v>3.9193922624657693E-2</v>
      </c>
      <c r="G90" s="303">
        <f t="shared" si="10"/>
        <v>2.9744741191528385E-2</v>
      </c>
      <c r="H90" s="303">
        <f t="shared" si="10"/>
        <v>3.0442655769693641E-2</v>
      </c>
      <c r="I90" s="303">
        <f t="shared" si="10"/>
        <v>2.5156342066829242E-2</v>
      </c>
      <c r="J90" s="303">
        <f t="shared" si="10"/>
        <v>2.7418897109993654E-2</v>
      </c>
      <c r="K90" s="303">
        <f t="shared" si="10"/>
        <v>3.0377116642047491E-2</v>
      </c>
      <c r="L90" s="303">
        <f t="shared" si="10"/>
        <v>2.7907918106373542E-2</v>
      </c>
      <c r="M90" s="303">
        <f t="shared" si="10"/>
        <v>2.711256528156018E-2</v>
      </c>
      <c r="N90" s="303">
        <f t="shared" si="10"/>
        <v>2.8036512188131527E-2</v>
      </c>
      <c r="O90" s="303">
        <f t="shared" si="10"/>
        <v>2.567864882529414E-2</v>
      </c>
      <c r="P90" s="303">
        <f t="shared" si="10"/>
        <v>1.9154894401292349E-2</v>
      </c>
      <c r="Q90" s="303">
        <f t="shared" si="10"/>
        <v>2.0481168601331558E-2</v>
      </c>
      <c r="R90" s="303">
        <f t="shared" si="10"/>
        <v>2.2707277117417084E-2</v>
      </c>
      <c r="S90" s="303">
        <f t="shared" si="10"/>
        <v>1.827419796018533E-2</v>
      </c>
      <c r="T90" s="303">
        <f t="shared" si="10"/>
        <v>2.0492852240535299E-2</v>
      </c>
      <c r="U90" s="303">
        <f t="shared" si="10"/>
        <v>2.0661932404688863E-2</v>
      </c>
      <c r="V90" s="303">
        <f t="shared" si="10"/>
        <v>4.1081434350699338E-2</v>
      </c>
      <c r="W90" s="303">
        <f t="shared" si="10"/>
        <v>3.9692193837713843E-2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3.2280284194821506E-2</v>
      </c>
      <c r="C91" s="304">
        <f t="shared" si="11"/>
        <v>3.4163286689860205E-2</v>
      </c>
      <c r="D91" s="304">
        <f t="shared" si="11"/>
        <v>3.780175341009856E-2</v>
      </c>
      <c r="E91" s="304">
        <f t="shared" si="11"/>
        <v>4.4029480204975539E-2</v>
      </c>
      <c r="F91" s="304">
        <f t="shared" si="11"/>
        <v>3.9193922624657693E-2</v>
      </c>
      <c r="G91" s="304">
        <f t="shared" si="11"/>
        <v>2.9744741191528385E-2</v>
      </c>
      <c r="H91" s="304">
        <f t="shared" si="11"/>
        <v>3.0442655769693641E-2</v>
      </c>
      <c r="I91" s="304">
        <f t="shared" si="11"/>
        <v>2.5156342066829242E-2</v>
      </c>
      <c r="J91" s="304">
        <f t="shared" si="11"/>
        <v>2.7418897109993654E-2</v>
      </c>
      <c r="K91" s="304">
        <f t="shared" si="11"/>
        <v>3.0377116642047491E-2</v>
      </c>
      <c r="L91" s="304">
        <f t="shared" si="11"/>
        <v>2.7907918106373542E-2</v>
      </c>
      <c r="M91" s="304">
        <f t="shared" si="11"/>
        <v>2.711256528156018E-2</v>
      </c>
      <c r="N91" s="304">
        <f t="shared" si="11"/>
        <v>2.8036512188131527E-2</v>
      </c>
      <c r="O91" s="304">
        <f t="shared" si="11"/>
        <v>2.567864882529414E-2</v>
      </c>
      <c r="P91" s="304">
        <f t="shared" si="11"/>
        <v>1.9154894401292349E-2</v>
      </c>
      <c r="Q91" s="304">
        <f t="shared" si="11"/>
        <v>2.0481168601331558E-2</v>
      </c>
      <c r="R91" s="304">
        <f t="shared" si="11"/>
        <v>2.2707277117417084E-2</v>
      </c>
      <c r="S91" s="304">
        <f t="shared" si="11"/>
        <v>1.827419796018533E-2</v>
      </c>
      <c r="T91" s="304">
        <f t="shared" si="11"/>
        <v>2.0492852240535299E-2</v>
      </c>
      <c r="U91" s="304">
        <f t="shared" si="11"/>
        <v>2.0661932404688863E-2</v>
      </c>
      <c r="V91" s="304">
        <f t="shared" si="11"/>
        <v>4.1081434350699338E-2</v>
      </c>
      <c r="W91" s="304">
        <f t="shared" si="11"/>
        <v>3.9692193837713843E-2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2.6900236829017928E-2</v>
      </c>
      <c r="C94" s="303">
        <f t="shared" si="14"/>
        <v>2.8469405574883516E-2</v>
      </c>
      <c r="D94" s="303">
        <f t="shared" si="14"/>
        <v>3.1501461175082124E-2</v>
      </c>
      <c r="E94" s="303">
        <f t="shared" si="14"/>
        <v>3.6691233504146291E-2</v>
      </c>
      <c r="F94" s="303">
        <f t="shared" si="14"/>
        <v>3.2661602187214749E-2</v>
      </c>
      <c r="G94" s="303">
        <f t="shared" si="14"/>
        <v>2.4787284326273654E-2</v>
      </c>
      <c r="H94" s="303">
        <f t="shared" si="14"/>
        <v>2.5368879808078039E-2</v>
      </c>
      <c r="I94" s="303">
        <f t="shared" si="14"/>
        <v>2.0963618389024372E-2</v>
      </c>
      <c r="J94" s="303">
        <f t="shared" si="14"/>
        <v>2.2849080924994703E-2</v>
      </c>
      <c r="K94" s="303">
        <f t="shared" si="14"/>
        <v>2.5314263868372912E-2</v>
      </c>
      <c r="L94" s="303">
        <f t="shared" si="14"/>
        <v>2.3256598421977949E-2</v>
      </c>
      <c r="M94" s="303">
        <f t="shared" si="14"/>
        <v>2.2593804401300158E-2</v>
      </c>
      <c r="N94" s="303">
        <f t="shared" si="14"/>
        <v>2.3363760156776259E-2</v>
      </c>
      <c r="O94" s="303">
        <f t="shared" si="14"/>
        <v>2.139887402107845E-2</v>
      </c>
      <c r="P94" s="303">
        <f t="shared" si="14"/>
        <v>1.5962412001076957E-2</v>
      </c>
      <c r="Q94" s="303">
        <f t="shared" si="14"/>
        <v>1.7067640501109635E-2</v>
      </c>
      <c r="R94" s="303">
        <f t="shared" si="14"/>
        <v>1.8922730931180902E-2</v>
      </c>
      <c r="S94" s="303">
        <f t="shared" si="14"/>
        <v>1.522849830015444E-2</v>
      </c>
      <c r="T94" s="303">
        <f t="shared" si="14"/>
        <v>1.7077376867112755E-2</v>
      </c>
      <c r="U94" s="303">
        <f t="shared" si="14"/>
        <v>1.7218277003907385E-2</v>
      </c>
      <c r="V94" s="303">
        <f t="shared" si="14"/>
        <v>3.4234528625582773E-2</v>
      </c>
      <c r="W94" s="303">
        <f t="shared" si="14"/>
        <v>3.3076828198094869E-2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2.6900236829017928E-2</v>
      </c>
      <c r="C95" s="304">
        <f t="shared" si="15"/>
        <v>2.8469405574883516E-2</v>
      </c>
      <c r="D95" s="304">
        <f t="shared" si="15"/>
        <v>3.1501461175082124E-2</v>
      </c>
      <c r="E95" s="304">
        <f t="shared" si="15"/>
        <v>3.6691233504146291E-2</v>
      </c>
      <c r="F95" s="304">
        <f t="shared" si="15"/>
        <v>3.2661602187214749E-2</v>
      </c>
      <c r="G95" s="304">
        <f t="shared" si="15"/>
        <v>2.4787284326273654E-2</v>
      </c>
      <c r="H95" s="304">
        <f t="shared" si="15"/>
        <v>2.5368879808078039E-2</v>
      </c>
      <c r="I95" s="304">
        <f t="shared" si="15"/>
        <v>2.0963618389024372E-2</v>
      </c>
      <c r="J95" s="304">
        <f t="shared" si="15"/>
        <v>2.2849080924994703E-2</v>
      </c>
      <c r="K95" s="304">
        <f t="shared" si="15"/>
        <v>2.5314263868372912E-2</v>
      </c>
      <c r="L95" s="304">
        <f t="shared" si="15"/>
        <v>2.3256598421977949E-2</v>
      </c>
      <c r="M95" s="304">
        <f t="shared" si="15"/>
        <v>2.2593804401300158E-2</v>
      </c>
      <c r="N95" s="304">
        <f t="shared" si="15"/>
        <v>2.3363760156776259E-2</v>
      </c>
      <c r="O95" s="304">
        <f t="shared" si="15"/>
        <v>2.139887402107845E-2</v>
      </c>
      <c r="P95" s="304">
        <f t="shared" si="15"/>
        <v>1.5962412001076957E-2</v>
      </c>
      <c r="Q95" s="304">
        <f t="shared" si="15"/>
        <v>1.7067640501109635E-2</v>
      </c>
      <c r="R95" s="304">
        <f t="shared" si="15"/>
        <v>1.8922730931180902E-2</v>
      </c>
      <c r="S95" s="304">
        <f t="shared" si="15"/>
        <v>1.522849830015444E-2</v>
      </c>
      <c r="T95" s="304">
        <f t="shared" si="15"/>
        <v>1.7077376867112755E-2</v>
      </c>
      <c r="U95" s="304">
        <f t="shared" si="15"/>
        <v>1.7218277003907385E-2</v>
      </c>
      <c r="V95" s="304">
        <f t="shared" si="15"/>
        <v>3.4234528625582773E-2</v>
      </c>
      <c r="W95" s="304">
        <f t="shared" si="15"/>
        <v>3.3076828198094869E-2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0.77809522624492566</v>
      </c>
      <c r="C98" s="303">
        <f t="shared" si="18"/>
        <v>0.77465303694802623</v>
      </c>
      <c r="D98" s="303">
        <f t="shared" si="18"/>
        <v>0.76875875340358635</v>
      </c>
      <c r="E98" s="303">
        <f t="shared" si="18"/>
        <v>0.7584182133054056</v>
      </c>
      <c r="F98" s="303">
        <f t="shared" si="18"/>
        <v>0.76688693776817474</v>
      </c>
      <c r="G98" s="303">
        <f t="shared" si="18"/>
        <v>0.78203298276577871</v>
      </c>
      <c r="H98" s="303">
        <f t="shared" si="18"/>
        <v>0.77787800101097115</v>
      </c>
      <c r="I98" s="303">
        <f t="shared" si="18"/>
        <v>0.78498660753505023</v>
      </c>
      <c r="J98" s="303">
        <f t="shared" si="18"/>
        <v>0.77740315294358386</v>
      </c>
      <c r="K98" s="303">
        <f t="shared" si="18"/>
        <v>0.77138475428564257</v>
      </c>
      <c r="L98" s="303">
        <f t="shared" si="18"/>
        <v>0.77505613857709643</v>
      </c>
      <c r="M98" s="303">
        <f t="shared" si="18"/>
        <v>0.77747770733449484</v>
      </c>
      <c r="N98" s="303">
        <f t="shared" si="18"/>
        <v>0.77524251009365031</v>
      </c>
      <c r="O98" s="303">
        <f t="shared" si="18"/>
        <v>0.77744327078265241</v>
      </c>
      <c r="P98" s="303">
        <f t="shared" si="18"/>
        <v>0.79905201219722544</v>
      </c>
      <c r="Q98" s="303">
        <f t="shared" si="18"/>
        <v>0.78463235909091111</v>
      </c>
      <c r="R98" s="303">
        <f t="shared" si="18"/>
        <v>0.77843029787540241</v>
      </c>
      <c r="S98" s="303">
        <f t="shared" si="18"/>
        <v>0.78281306152148733</v>
      </c>
      <c r="T98" s="303">
        <f t="shared" si="18"/>
        <v>0.78059480643672885</v>
      </c>
      <c r="U98" s="303">
        <f t="shared" si="18"/>
        <v>0.77866237270618732</v>
      </c>
      <c r="V98" s="303">
        <f t="shared" si="18"/>
        <v>0.70392554129276319</v>
      </c>
      <c r="W98" s="303">
        <f t="shared" si="18"/>
        <v>0.69913305469942266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0.12370460327815438</v>
      </c>
      <c r="C99" s="303">
        <f t="shared" si="19"/>
        <v>0.12258485631028772</v>
      </c>
      <c r="D99" s="303">
        <f t="shared" si="19"/>
        <v>0.12161663248802784</v>
      </c>
      <c r="E99" s="303">
        <f t="shared" si="19"/>
        <v>0.11995873188757999</v>
      </c>
      <c r="F99" s="303">
        <f t="shared" si="19"/>
        <v>0.12150724002593633</v>
      </c>
      <c r="G99" s="303">
        <f t="shared" si="19"/>
        <v>0.1235138689425492</v>
      </c>
      <c r="H99" s="303">
        <f t="shared" si="19"/>
        <v>0.12503557396612122</v>
      </c>
      <c r="I99" s="303">
        <f t="shared" si="19"/>
        <v>0.12789152743072515</v>
      </c>
      <c r="J99" s="303">
        <f t="shared" si="19"/>
        <v>0.13002110691309812</v>
      </c>
      <c r="K99" s="303">
        <f t="shared" si="19"/>
        <v>0.12967745201095207</v>
      </c>
      <c r="L99" s="303">
        <f t="shared" si="19"/>
        <v>0.13064708785910281</v>
      </c>
      <c r="M99" s="303">
        <f t="shared" si="19"/>
        <v>0.12959001642205076</v>
      </c>
      <c r="N99" s="303">
        <f t="shared" si="19"/>
        <v>0.1296143674709703</v>
      </c>
      <c r="O99" s="303">
        <f t="shared" si="19"/>
        <v>0.13183790391899081</v>
      </c>
      <c r="P99" s="303">
        <f t="shared" si="19"/>
        <v>0.12613313571493248</v>
      </c>
      <c r="Q99" s="303">
        <f t="shared" si="19"/>
        <v>0.13412443386364167</v>
      </c>
      <c r="R99" s="303">
        <f t="shared" si="19"/>
        <v>0.13481502127005821</v>
      </c>
      <c r="S99" s="303">
        <f t="shared" si="19"/>
        <v>0.14047825121111862</v>
      </c>
      <c r="T99" s="303">
        <f t="shared" si="19"/>
        <v>0.13721184900435096</v>
      </c>
      <c r="U99" s="303">
        <f t="shared" si="19"/>
        <v>0.13895310962751875</v>
      </c>
      <c r="V99" s="303">
        <f t="shared" si="19"/>
        <v>0.15995547721720757</v>
      </c>
      <c r="W99" s="303">
        <f t="shared" si="19"/>
        <v>0.16743943212723217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6.7471019030708276E-2</v>
      </c>
      <c r="C100" s="304">
        <f t="shared" si="20"/>
        <v>6.6600041924542192E-2</v>
      </c>
      <c r="D100" s="304">
        <f t="shared" si="20"/>
        <v>6.6057802839233085E-2</v>
      </c>
      <c r="E100" s="304">
        <f t="shared" si="20"/>
        <v>6.5147221606854586E-2</v>
      </c>
      <c r="F100" s="304">
        <f t="shared" si="20"/>
        <v>6.6083688038126073E-2</v>
      </c>
      <c r="G100" s="304">
        <f t="shared" si="20"/>
        <v>6.6995699781081747E-2</v>
      </c>
      <c r="H100" s="304">
        <f t="shared" si="20"/>
        <v>6.8817688765632642E-2</v>
      </c>
      <c r="I100" s="304">
        <f t="shared" si="20"/>
        <v>7.1159897369234268E-2</v>
      </c>
      <c r="J100" s="304">
        <f t="shared" si="20"/>
        <v>7.3837539374383435E-2</v>
      </c>
      <c r="K100" s="304">
        <f t="shared" si="20"/>
        <v>7.3928839110886643E-2</v>
      </c>
      <c r="L100" s="304">
        <f t="shared" si="20"/>
        <v>7.4633140985900709E-2</v>
      </c>
      <c r="M100" s="304">
        <f t="shared" si="20"/>
        <v>7.3401060775967045E-2</v>
      </c>
      <c r="N100" s="304">
        <f t="shared" si="20"/>
        <v>7.3586951374434176E-2</v>
      </c>
      <c r="O100" s="304">
        <f t="shared" si="20"/>
        <v>7.5651437030933008E-2</v>
      </c>
      <c r="P100" s="304">
        <f t="shared" si="20"/>
        <v>6.8384987248795978E-2</v>
      </c>
      <c r="Q100" s="304">
        <f t="shared" si="20"/>
        <v>7.7418405629608514E-2</v>
      </c>
      <c r="R100" s="304">
        <f t="shared" si="20"/>
        <v>7.8557221119306395E-2</v>
      </c>
      <c r="S100" s="304">
        <f t="shared" si="20"/>
        <v>8.3903705114092147E-2</v>
      </c>
      <c r="T100" s="304">
        <f t="shared" si="20"/>
        <v>8.079761803326746E-2</v>
      </c>
      <c r="U100" s="304">
        <f t="shared" si="20"/>
        <v>8.2678537237189501E-2</v>
      </c>
      <c r="V100" s="304">
        <f t="shared" si="20"/>
        <v>0.10908219732157236</v>
      </c>
      <c r="W100" s="304">
        <f t="shared" si="20"/>
        <v>0.11691250919345877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5.6233584247446101E-2</v>
      </c>
      <c r="C101" s="304">
        <f t="shared" si="21"/>
        <v>5.5984814385745513E-2</v>
      </c>
      <c r="D101" s="304">
        <f t="shared" si="21"/>
        <v>5.5558829648794744E-2</v>
      </c>
      <c r="E101" s="304">
        <f t="shared" si="21"/>
        <v>5.4811510280725402E-2</v>
      </c>
      <c r="F101" s="304">
        <f t="shared" si="21"/>
        <v>5.5423551987810259E-2</v>
      </c>
      <c r="G101" s="304">
        <f t="shared" si="21"/>
        <v>5.6518169161467464E-2</v>
      </c>
      <c r="H101" s="304">
        <f t="shared" si="21"/>
        <v>5.6217885200488586E-2</v>
      </c>
      <c r="I101" s="304">
        <f t="shared" si="21"/>
        <v>5.6731630061490887E-2</v>
      </c>
      <c r="J101" s="304">
        <f t="shared" si="21"/>
        <v>5.6183567538714681E-2</v>
      </c>
      <c r="K101" s="304">
        <f t="shared" si="21"/>
        <v>5.5748612900065435E-2</v>
      </c>
      <c r="L101" s="304">
        <f t="shared" si="21"/>
        <v>5.601394687320211E-2</v>
      </c>
      <c r="M101" s="304">
        <f t="shared" si="21"/>
        <v>5.6188955646083713E-2</v>
      </c>
      <c r="N101" s="304">
        <f t="shared" si="21"/>
        <v>5.6027416096536144E-2</v>
      </c>
      <c r="O101" s="304">
        <f t="shared" si="21"/>
        <v>5.6186466888057798E-2</v>
      </c>
      <c r="P101" s="304">
        <f t="shared" si="21"/>
        <v>5.7748148466136497E-2</v>
      </c>
      <c r="Q101" s="304">
        <f t="shared" si="21"/>
        <v>5.670602823403316E-2</v>
      </c>
      <c r="R101" s="304">
        <f t="shared" si="21"/>
        <v>5.6257800150751804E-2</v>
      </c>
      <c r="S101" s="304">
        <f t="shared" si="21"/>
        <v>5.6574546097026474E-2</v>
      </c>
      <c r="T101" s="304">
        <f t="shared" si="21"/>
        <v>5.6414230971083522E-2</v>
      </c>
      <c r="U101" s="304">
        <f t="shared" si="21"/>
        <v>5.6274572390329236E-2</v>
      </c>
      <c r="V101" s="304">
        <f t="shared" si="21"/>
        <v>5.0873279895635212E-2</v>
      </c>
      <c r="W101" s="304">
        <f t="shared" si="21"/>
        <v>5.0526922933773408E-2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3.2353331382749678E-2</v>
      </c>
      <c r="C105" s="303">
        <f t="shared" si="25"/>
        <v>3.2314888813023433E-2</v>
      </c>
      <c r="D105" s="303">
        <f t="shared" si="25"/>
        <v>3.202721493169973E-2</v>
      </c>
      <c r="E105" s="303">
        <f t="shared" si="25"/>
        <v>3.1325391121552623E-2</v>
      </c>
      <c r="F105" s="303">
        <f t="shared" si="25"/>
        <v>3.1798500029784647E-2</v>
      </c>
      <c r="G105" s="303">
        <f t="shared" si="25"/>
        <v>3.3058513546275876E-2</v>
      </c>
      <c r="H105" s="303">
        <f t="shared" si="25"/>
        <v>3.3882210907941239E-2</v>
      </c>
      <c r="I105" s="303">
        <f t="shared" si="25"/>
        <v>3.4932072429786812E-2</v>
      </c>
      <c r="J105" s="303">
        <f t="shared" si="25"/>
        <v>3.5628836002567971E-2</v>
      </c>
      <c r="K105" s="303">
        <f t="shared" si="25"/>
        <v>3.585148831987308E-2</v>
      </c>
      <c r="L105" s="303">
        <f t="shared" si="25"/>
        <v>3.6355725050614809E-2</v>
      </c>
      <c r="M105" s="303">
        <f t="shared" si="25"/>
        <v>3.6400697746650994E-2</v>
      </c>
      <c r="N105" s="303">
        <f t="shared" si="25"/>
        <v>3.6665360476111686E-2</v>
      </c>
      <c r="O105" s="303">
        <f t="shared" si="25"/>
        <v>3.7255066541085693E-2</v>
      </c>
      <c r="P105" s="303">
        <f t="shared" si="25"/>
        <v>3.5108580523751348E-2</v>
      </c>
      <c r="Q105" s="303">
        <f t="shared" si="25"/>
        <v>3.8579809404432973E-2</v>
      </c>
      <c r="R105" s="303">
        <f t="shared" si="25"/>
        <v>3.9250447111786574E-2</v>
      </c>
      <c r="S105" s="303">
        <f t="shared" si="25"/>
        <v>3.9232453496953409E-2</v>
      </c>
      <c r="T105" s="303">
        <f t="shared" si="25"/>
        <v>3.9459259535360135E-2</v>
      </c>
      <c r="U105" s="303">
        <f t="shared" si="25"/>
        <v>3.9566915768252588E-2</v>
      </c>
      <c r="V105" s="303">
        <f t="shared" si="25"/>
        <v>5.0263935267069876E-2</v>
      </c>
      <c r="W105" s="303">
        <f t="shared" si="25"/>
        <v>5.0994901382089453E-2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2.1760855679629633E-2</v>
      </c>
      <c r="C106" s="304">
        <f t="shared" si="26"/>
        <v>2.1769272806844226E-2</v>
      </c>
      <c r="D106" s="304">
        <f t="shared" si="26"/>
        <v>2.1561839817799331E-2</v>
      </c>
      <c r="E106" s="304">
        <f t="shared" si="26"/>
        <v>2.1000785306900745E-2</v>
      </c>
      <c r="F106" s="304">
        <f t="shared" si="26"/>
        <v>2.1358606580557226E-2</v>
      </c>
      <c r="G106" s="304">
        <f t="shared" si="26"/>
        <v>2.2412431820570091E-2</v>
      </c>
      <c r="H106" s="304">
        <f t="shared" si="26"/>
        <v>2.3292692366020943E-2</v>
      </c>
      <c r="I106" s="304">
        <f t="shared" si="26"/>
        <v>2.4245782002691584E-2</v>
      </c>
      <c r="J106" s="304">
        <f t="shared" si="26"/>
        <v>2.5045781729347474E-2</v>
      </c>
      <c r="K106" s="304">
        <f t="shared" si="26"/>
        <v>2.5350364560303967E-2</v>
      </c>
      <c r="L106" s="304">
        <f t="shared" si="26"/>
        <v>2.5804621484471477E-2</v>
      </c>
      <c r="M106" s="304">
        <f t="shared" si="26"/>
        <v>2.581662853907845E-2</v>
      </c>
      <c r="N106" s="304">
        <f t="shared" si="26"/>
        <v>2.6111719770946982E-2</v>
      </c>
      <c r="O106" s="304">
        <f t="shared" si="26"/>
        <v>2.6671466130038797E-2</v>
      </c>
      <c r="P106" s="304">
        <f t="shared" si="26"/>
        <v>2.4230812945642537E-2</v>
      </c>
      <c r="Q106" s="304">
        <f t="shared" si="26"/>
        <v>2.789834148223283E-2</v>
      </c>
      <c r="R106" s="304">
        <f t="shared" si="26"/>
        <v>2.8653409964276545E-2</v>
      </c>
      <c r="S106" s="304">
        <f t="shared" si="26"/>
        <v>2.8575752293081388E-2</v>
      </c>
      <c r="T106" s="304">
        <f t="shared" si="26"/>
        <v>2.8832756194546626E-2</v>
      </c>
      <c r="U106" s="304">
        <f t="shared" si="26"/>
        <v>2.8966719306916331E-2</v>
      </c>
      <c r="V106" s="304">
        <f t="shared" si="26"/>
        <v>4.0681156782573488E-2</v>
      </c>
      <c r="W106" s="304">
        <f t="shared" si="26"/>
        <v>4.1477364652181999E-2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1.0592475703120047E-2</v>
      </c>
      <c r="C107" s="304">
        <f t="shared" si="27"/>
        <v>1.0545616006179209E-2</v>
      </c>
      <c r="D107" s="304">
        <f t="shared" si="27"/>
        <v>1.0465375113900397E-2</v>
      </c>
      <c r="E107" s="304">
        <f t="shared" si="27"/>
        <v>1.0324605814651876E-2</v>
      </c>
      <c r="F107" s="304">
        <f t="shared" si="27"/>
        <v>1.043989344922742E-2</v>
      </c>
      <c r="G107" s="304">
        <f t="shared" si="27"/>
        <v>1.0646081725705782E-2</v>
      </c>
      <c r="H107" s="304">
        <f t="shared" si="27"/>
        <v>1.0589518541920289E-2</v>
      </c>
      <c r="I107" s="304">
        <f t="shared" si="27"/>
        <v>1.068629042709523E-2</v>
      </c>
      <c r="J107" s="304">
        <f t="shared" si="27"/>
        <v>1.0583054273220495E-2</v>
      </c>
      <c r="K107" s="304">
        <f t="shared" si="27"/>
        <v>1.0501123759569112E-2</v>
      </c>
      <c r="L107" s="304">
        <f t="shared" si="27"/>
        <v>1.0551103566143333E-2</v>
      </c>
      <c r="M107" s="304">
        <f t="shared" si="27"/>
        <v>1.0584069207572547E-2</v>
      </c>
      <c r="N107" s="304">
        <f t="shared" si="27"/>
        <v>1.0553640705164704E-2</v>
      </c>
      <c r="O107" s="304">
        <f t="shared" si="27"/>
        <v>1.0583600411046898E-2</v>
      </c>
      <c r="P107" s="304">
        <f t="shared" si="27"/>
        <v>1.0877767578108811E-2</v>
      </c>
      <c r="Q107" s="304">
        <f t="shared" si="27"/>
        <v>1.0681467922200148E-2</v>
      </c>
      <c r="R107" s="304">
        <f t="shared" si="27"/>
        <v>1.0597037147510032E-2</v>
      </c>
      <c r="S107" s="304">
        <f t="shared" si="27"/>
        <v>1.0656701203872024E-2</v>
      </c>
      <c r="T107" s="304">
        <f t="shared" si="27"/>
        <v>1.0626503340813508E-2</v>
      </c>
      <c r="U107" s="304">
        <f t="shared" si="27"/>
        <v>1.0600196461336255E-2</v>
      </c>
      <c r="V107" s="304">
        <f t="shared" si="27"/>
        <v>9.5827784844963876E-3</v>
      </c>
      <c r="W107" s="304">
        <f t="shared" si="27"/>
        <v>9.517536729907454E-3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1.418885999077607</v>
      </c>
      <c r="C113" s="322">
        <f>IF(C$5=0,0,C$5/FBT_fec!C$5)</f>
        <v>1.4484896401774994</v>
      </c>
      <c r="D113" s="322">
        <f>IF(D$5=0,0,D$5/FBT_fec!D$5)</f>
        <v>1.5143029702449997</v>
      </c>
      <c r="E113" s="322">
        <f>IF(E$5=0,0,E$5/FBT_fec!E$5)</f>
        <v>1.6377162814733404</v>
      </c>
      <c r="F113" s="322">
        <f>IF(F$5=0,0,F$5/FBT_fec!F$5)</f>
        <v>1.5403383601511023</v>
      </c>
      <c r="G113" s="322">
        <f>IF(G$5=0,0,G$5/FBT_fec!G$5)</f>
        <v>1.3449031189559009</v>
      </c>
      <c r="H113" s="322">
        <f>IF(H$5=0,0,H$5/FBT_fec!H$5)</f>
        <v>1.3012380624164857</v>
      </c>
      <c r="I113" s="322">
        <f>IF(I$5=0,0,I$5/FBT_fec!I$5)</f>
        <v>1.1638946324136632</v>
      </c>
      <c r="J113" s="322">
        <f>IF(J$5=0,0,J$5/FBT_fec!J$5)</f>
        <v>1.1540423937037416</v>
      </c>
      <c r="K113" s="322">
        <f>IF(K$5=0,0,K$5/FBT_fec!K$5)</f>
        <v>1.1810170028215345</v>
      </c>
      <c r="L113" s="322">
        <f>IF(L$5=0,0,L$5/FBT_fec!L$5)</f>
        <v>1.1267306130756058</v>
      </c>
      <c r="M113" s="322">
        <f>IF(M$5=0,0,M$5/FBT_fec!M$5)</f>
        <v>1.1201959526255139</v>
      </c>
      <c r="N113" s="322">
        <f>IF(N$5=0,0,N$5/FBT_fec!N$5)</f>
        <v>1.1214222348862322</v>
      </c>
      <c r="O113" s="322">
        <f>IF(O$5=0,0,O$5/FBT_fec!O$5)</f>
        <v>1.0600333637679098</v>
      </c>
      <c r="P113" s="322">
        <f>IF(P$5=0,0,P$5/FBT_fec!P$5)</f>
        <v>1.0680170074123909</v>
      </c>
      <c r="Q113" s="322">
        <f>IF(Q$5=0,0,Q$5/FBT_fec!Q$5)</f>
        <v>0.93525784039375237</v>
      </c>
      <c r="R113" s="322">
        <f>IF(R$5=0,0,R$5/FBT_fec!R$5)</f>
        <v>0.93380691976410701</v>
      </c>
      <c r="S113" s="322">
        <f>IF(S$5=0,0,S$5/FBT_fec!S$5)</f>
        <v>0.83382908509408959</v>
      </c>
      <c r="T113" s="322">
        <f>IF(T$5=0,0,T$5/FBT_fec!T$5)</f>
        <v>0.85529061710174947</v>
      </c>
      <c r="U113" s="322">
        <f>IF(U$5=0,0,U$5/FBT_fec!U$5)</f>
        <v>0.81817786838788353</v>
      </c>
      <c r="V113" s="322">
        <f>IF(V$5=0,0,V$5/FBT_fec!V$5)</f>
        <v>0.62294698562216833</v>
      </c>
      <c r="W113" s="322">
        <f>IF(W$5=0,0,W$5/FBT_fec!W$5)</f>
        <v>0.56970132440342081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0.38910128012768591</v>
      </c>
      <c r="C118" s="334">
        <f>IF(C$10=0,0,C$10/FBT_fec!C$10)</f>
        <v>0.47858773528499915</v>
      </c>
      <c r="D118" s="334">
        <f>IF(D$10=0,0,D$10/FBT_fec!D$10)</f>
        <v>0.54535409395970236</v>
      </c>
      <c r="E118" s="334">
        <f>IF(E$10=0,0,E$10/FBT_fec!E$10)</f>
        <v>0.71414078164717631</v>
      </c>
      <c r="F118" s="334">
        <f>IF(F$10=0,0,F$10/FBT_fec!F$10)</f>
        <v>0.53325670015694238</v>
      </c>
      <c r="G118" s="334">
        <f>IF(G$10=0,0,G$10/FBT_fec!G$10)</f>
        <v>0.37476684319569109</v>
      </c>
      <c r="H118" s="334">
        <f>IF(H$10=0,0,H$10/FBT_fec!H$10)</f>
        <v>0.39434092828251749</v>
      </c>
      <c r="I118" s="334">
        <f>IF(I$10=0,0,I$10/FBT_fec!I$10)</f>
        <v>0.27263410119424158</v>
      </c>
      <c r="J118" s="334">
        <f>IF(J$10=0,0,J$10/FBT_fec!J$10)</f>
        <v>0.30374571162740333</v>
      </c>
      <c r="K118" s="334">
        <f>IF(K$10=0,0,K$10/FBT_fec!K$10)</f>
        <v>0.35409374354454726</v>
      </c>
      <c r="L118" s="334">
        <f>IF(L$10=0,0,L$10/FBT_fec!L$10)</f>
        <v>0.30169198314891865</v>
      </c>
      <c r="M118" s="334">
        <f>IF(M$10=0,0,M$10/FBT_fec!M$10)</f>
        <v>0.30148752204724499</v>
      </c>
      <c r="N118" s="334">
        <f>IF(N$10=0,0,N$10/FBT_fec!N$10)</f>
        <v>0.31614585278907859</v>
      </c>
      <c r="O118" s="334">
        <f>IF(O$10=0,0,O$10/FBT_fec!O$10)</f>
        <v>0.2616484628134923</v>
      </c>
      <c r="P118" s="334">
        <f>IF(P$10=0,0,P$10/FBT_fec!P$10)</f>
        <v>0.17656220387967689</v>
      </c>
      <c r="Q118" s="334">
        <f>IF(Q$10=0,0,Q$10/FBT_fec!Q$10)</f>
        <v>0.17347279659344189</v>
      </c>
      <c r="R118" s="334">
        <f>IF(R$10=0,0,R$10/FBT_fec!R$10)</f>
        <v>0.2049140940763928</v>
      </c>
      <c r="S118" s="334">
        <f>IF(S$10=0,0,S$10/FBT_fec!S$10)</f>
        <v>0.11439959952835799</v>
      </c>
      <c r="T118" s="334">
        <f>IF(T$10=0,0,T$10/FBT_fec!T$10)</f>
        <v>0.15981863060101137</v>
      </c>
      <c r="U118" s="334">
        <f>IF(U$10=0,0,U$10/FBT_fec!U$10)</f>
        <v>0.14560107878735357</v>
      </c>
      <c r="V118" s="334">
        <f>IF(V$10=0,0,V$10/FBT_fec!V$10)</f>
        <v>0.28228018097482066</v>
      </c>
      <c r="W118" s="334">
        <f>IF(W$10=0,0,W$10/FBT_fec!W$10)</f>
        <v>0.23202716137101445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0.65149365017147676</v>
      </c>
      <c r="C119" s="350">
        <f>IF(C$16=0,0,C$16/FBT_fec!C$16)</f>
        <v>0.71622129945487911</v>
      </c>
      <c r="D119" s="350">
        <f>IF(D$16=0,0,D$16/FBT_fec!D$16)</f>
        <v>0.85228550765097122</v>
      </c>
      <c r="E119" s="350">
        <f>IF(E$16=0,0,E$16/FBT_fec!E$16)</f>
        <v>1.1174340120075912</v>
      </c>
      <c r="F119" s="350">
        <f>IF(F$16=0,0,F$16/FBT_fec!F$16)</f>
        <v>0.90804176675466086</v>
      </c>
      <c r="G119" s="350">
        <f>IF(G$16=0,0,G$16/FBT_fec!G$16)</f>
        <v>0.55649960098262974</v>
      </c>
      <c r="H119" s="350">
        <f>IF(H$16=0,0,H$16/FBT_fec!H$16)</f>
        <v>0.55193813457257845</v>
      </c>
      <c r="I119" s="350">
        <f>IF(I$16=0,0,I$16/FBT_fec!I$16)</f>
        <v>0.38501570821254233</v>
      </c>
      <c r="J119" s="350">
        <f>IF(J$16=0,0,J$16/FBT_fec!J$16)</f>
        <v>0.42358884470063807</v>
      </c>
      <c r="K119" s="350">
        <f>IF(K$16=0,0,K$16/FBT_fec!K$16)</f>
        <v>0.49389707116947434</v>
      </c>
      <c r="L119" s="350">
        <f>IF(L$16=0,0,L$16/FBT_fec!L$16)</f>
        <v>0.42227423039189671</v>
      </c>
      <c r="M119" s="350">
        <f>IF(M$16=0,0,M$16/FBT_fec!M$16)</f>
        <v>0.40565726146337699</v>
      </c>
      <c r="N119" s="350">
        <f>IF(N$16=0,0,N$16/FBT_fec!N$16)</f>
        <v>0.42367057377321699</v>
      </c>
      <c r="O119" s="350">
        <f>IF(O$16=0,0,O$16/FBT_fec!O$16)</f>
        <v>0.35655421064877174</v>
      </c>
      <c r="P119" s="350">
        <f>IF(P$16=0,0,P$16/FBT_fec!P$16)</f>
        <v>0.25172415332294812</v>
      </c>
      <c r="Q119" s="350">
        <f>IF(Q$16=0,0,Q$16/FBT_fec!Q$16)</f>
        <v>0.23542125706564831</v>
      </c>
      <c r="R119" s="350">
        <f>IF(R$16=0,0,R$16/FBT_fec!R$16)</f>
        <v>0.26721500155160749</v>
      </c>
      <c r="S119" s="350">
        <f>IF(S$16=0,0,S$16/FBT_fec!S$16)</f>
        <v>0.17997128077293129</v>
      </c>
      <c r="T119" s="350">
        <f>IF(T$16=0,0,T$16/FBT_fec!T$16)</f>
        <v>0.21415431024699397</v>
      </c>
      <c r="U119" s="350">
        <f>IF(U$16=0,0,U$16/FBT_fec!U$16)</f>
        <v>0.206365527067465</v>
      </c>
      <c r="V119" s="350">
        <f>IF(V$16=0,0,V$16/FBT_fec!V$16)</f>
        <v>0.36538116884138983</v>
      </c>
      <c r="W119" s="350">
        <f>IF(W$16=0,0,W$16/FBT_fec!W$16)</f>
        <v>0.31726019711217951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0.65149365017147665</v>
      </c>
      <c r="C120" s="350">
        <f>IF(C$25=0,0,C$25/FBT_fec!C$25)</f>
        <v>0.71622129945487945</v>
      </c>
      <c r="D120" s="350">
        <f>IF(D$25=0,0,D$25/FBT_fec!D$25)</f>
        <v>0.85228550765097089</v>
      </c>
      <c r="E120" s="350">
        <f>IF(E$25=0,0,E$25/FBT_fec!E$25)</f>
        <v>1.1174340120075914</v>
      </c>
      <c r="F120" s="350">
        <f>IF(F$25=0,0,F$25/FBT_fec!F$25)</f>
        <v>0.90804176675466097</v>
      </c>
      <c r="G120" s="350">
        <f>IF(G$25=0,0,G$25/FBT_fec!G$25)</f>
        <v>0.55649960098262985</v>
      </c>
      <c r="H120" s="350">
        <f>IF(H$25=0,0,H$25/FBT_fec!H$25)</f>
        <v>0.55193813457257856</v>
      </c>
      <c r="I120" s="350">
        <f>IF(I$25=0,0,I$25/FBT_fec!I$25)</f>
        <v>0.38501570821254227</v>
      </c>
      <c r="J120" s="350">
        <f>IF(J$25=0,0,J$25/FBT_fec!J$25)</f>
        <v>0.42358884470063785</v>
      </c>
      <c r="K120" s="350">
        <f>IF(K$25=0,0,K$25/FBT_fec!K$25)</f>
        <v>0.49389707116947423</v>
      </c>
      <c r="L120" s="350">
        <f>IF(L$25=0,0,L$25/FBT_fec!L$25)</f>
        <v>0.42227423039189671</v>
      </c>
      <c r="M120" s="350">
        <f>IF(M$25=0,0,M$25/FBT_fec!M$25)</f>
        <v>0.40565726146337711</v>
      </c>
      <c r="N120" s="350">
        <f>IF(N$25=0,0,N$25/FBT_fec!N$25)</f>
        <v>0.42367057377321682</v>
      </c>
      <c r="O120" s="350">
        <f>IF(O$25=0,0,O$25/FBT_fec!O$25)</f>
        <v>0.3565542106487718</v>
      </c>
      <c r="P120" s="350">
        <f>IF(P$25=0,0,P$25/FBT_fec!P$25)</f>
        <v>0.25172415332294817</v>
      </c>
      <c r="Q120" s="350">
        <f>IF(Q$25=0,0,Q$25/FBT_fec!Q$25)</f>
        <v>0.23542125706564829</v>
      </c>
      <c r="R120" s="350">
        <f>IF(R$25=0,0,R$25/FBT_fec!R$25)</f>
        <v>0.26721500155160754</v>
      </c>
      <c r="S120" s="350">
        <f>IF(S$25=0,0,S$25/FBT_fec!S$25)</f>
        <v>0.17997128077293129</v>
      </c>
      <c r="T120" s="350">
        <f>IF(T$25=0,0,T$25/FBT_fec!T$25)</f>
        <v>0.21415431024699397</v>
      </c>
      <c r="U120" s="350">
        <f>IF(U$25=0,0,U$25/FBT_fec!U$25)</f>
        <v>0.20636552706746503</v>
      </c>
      <c r="V120" s="350">
        <f>IF(V$25=0,0,V$25/FBT_fec!V$25)</f>
        <v>0.36538116884138977</v>
      </c>
      <c r="W120" s="350">
        <f>IF(W$25=0,0,W$25/FBT_fec!W$25)</f>
        <v>0.31726019711217956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2.8221332805974386</v>
      </c>
      <c r="C121" s="350">
        <f>IF(C$34=0,0,C$34/FBT_fec!C$34)</f>
        <v>2.8081431977087412</v>
      </c>
      <c r="D121" s="350">
        <f>IF(D$34=0,0,D$34/FBT_fec!D$34)</f>
        <v>2.8099313428784436</v>
      </c>
      <c r="E121" s="350">
        <f>IF(E$34=0,0,E$34/FBT_fec!E$34)</f>
        <v>2.8345267390254296</v>
      </c>
      <c r="F121" s="350">
        <f>IF(F$34=0,0,F$34/FBT_fec!F$34)</f>
        <v>2.8102869999038065</v>
      </c>
      <c r="G121" s="350">
        <f>IF(G$34=0,0,G$34/FBT_fec!G$34)</f>
        <v>2.7704028269953644</v>
      </c>
      <c r="H121" s="350">
        <f>IF(H$34=0,0,H$34/FBT_fec!H$34)</f>
        <v>2.65068416483463</v>
      </c>
      <c r="I121" s="350">
        <f>IF(I$34=0,0,I$34/FBT_fec!I$34)</f>
        <v>2.5636704553578284</v>
      </c>
      <c r="J121" s="350">
        <f>IF(J$34=0,0,J$34/FBT_fec!J$34)</f>
        <v>2.4464216744741241</v>
      </c>
      <c r="K121" s="350">
        <f>IF(K$34=0,0,K$34/FBT_fec!K$34)</f>
        <v>2.398157831135443</v>
      </c>
      <c r="L121" s="350">
        <f>IF(L$34=0,0,L$34/FBT_fec!L$34)</f>
        <v>2.3686105459952809</v>
      </c>
      <c r="M121" s="350">
        <f>IF(M$34=0,0,M$34/FBT_fec!M$34)</f>
        <v>2.38376847992649</v>
      </c>
      <c r="N121" s="350">
        <f>IF(N$34=0,0,N$34/FBT_fec!N$34)</f>
        <v>2.3520672902964108</v>
      </c>
      <c r="O121" s="350">
        <f>IF(O$34=0,0,O$34/FBT_fec!O$34)</f>
        <v>2.3023439844375324</v>
      </c>
      <c r="P121" s="350">
        <f>IF(P$34=0,0,P$34/FBT_fec!P$34)</f>
        <v>2.6339981937261356</v>
      </c>
      <c r="Q121" s="350">
        <f>IF(Q$34=0,0,Q$34/FBT_fec!Q$34)</f>
        <v>2.2222743466278629</v>
      </c>
      <c r="R121" s="350">
        <f>IF(R$34=0,0,R$34/FBT_fec!R$34)</f>
        <v>2.1230142457682923</v>
      </c>
      <c r="S121" s="350">
        <f>IF(S$34=0,0,S$34/FBT_fec!S$34)</f>
        <v>2.0654170707624768</v>
      </c>
      <c r="T121" s="350">
        <f>IF(T$34=0,0,T$34/FBT_fec!T$34)</f>
        <v>2.0244884602116113</v>
      </c>
      <c r="U121" s="350">
        <f>IF(U$34=0,0,U$34/FBT_fec!U$34)</f>
        <v>1.9280165447410014</v>
      </c>
      <c r="V121" s="350">
        <f>IF(V$34=0,0,V$34/FBT_fec!V$34)</f>
        <v>1.0560703457188889</v>
      </c>
      <c r="W121" s="350">
        <f>IF(W$34=0,0,W$34/FBT_fec!W$34)</f>
        <v>0.97246055745695981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2.0765656186250938</v>
      </c>
      <c r="C122" s="350">
        <f>IF(C$45=0,0,C$45/FBT_fec!C$45)</f>
        <v>2.0784822820101838</v>
      </c>
      <c r="D122" s="350">
        <f>IF(D$45=0,0,D$45/FBT_fec!D$45)</f>
        <v>2.1185729233282622</v>
      </c>
      <c r="E122" s="350">
        <f>IF(E$45=0,0,E$45/FBT_fec!E$45)</f>
        <v>2.1997300118152219</v>
      </c>
      <c r="F122" s="350">
        <f>IF(F$45=0,0,F$45/FBT_fec!F$45)</f>
        <v>2.1392062612546918</v>
      </c>
      <c r="G122" s="350">
        <f>IF(G$45=0,0,G$45/FBT_fec!G$45)</f>
        <v>1.9916684735088026</v>
      </c>
      <c r="H122" s="350">
        <f>IF(H$45=0,0,H$45/FBT_fec!H$45)</f>
        <v>1.9475452029312306</v>
      </c>
      <c r="I122" s="350">
        <f>IF(I$45=0,0,I$45/FBT_fec!I$45)</f>
        <v>1.8427607278987266</v>
      </c>
      <c r="J122" s="350">
        <f>IF(J$45=0,0,J$45/FBT_fec!J$45)</f>
        <v>1.8363214588297063</v>
      </c>
      <c r="K122" s="350">
        <f>IF(K$45=0,0,K$45/FBT_fec!K$45)</f>
        <v>1.8438756868247446</v>
      </c>
      <c r="L122" s="350">
        <f>IF(L$45=0,0,L$45/FBT_fec!L$45)</f>
        <v>1.7979081477517804</v>
      </c>
      <c r="M122" s="350">
        <f>IF(M$45=0,0,M$45/FBT_fec!M$45)</f>
        <v>1.7790913353340403</v>
      </c>
      <c r="N122" s="350">
        <f>IF(N$45=0,0,N$45/FBT_fec!N$45)</f>
        <v>1.772043174386061</v>
      </c>
      <c r="O122" s="350">
        <f>IF(O$45=0,0,O$45/FBT_fec!O$45)</f>
        <v>1.7314656056339748</v>
      </c>
      <c r="P122" s="350">
        <f>IF(P$45=0,0,P$45/FBT_fec!P$45)</f>
        <v>1.738917084137142</v>
      </c>
      <c r="Q122" s="350">
        <f>IF(Q$45=0,0,Q$45/FBT_fec!Q$45)</f>
        <v>1.614057966481655</v>
      </c>
      <c r="R122" s="350">
        <f>IF(R$45=0,0,R$45/FBT_fec!R$45)</f>
        <v>1.5945319148848507</v>
      </c>
      <c r="S122" s="350">
        <f>IF(S$45=0,0,S$45/FBT_fec!S$45)</f>
        <v>1.5425920250573297</v>
      </c>
      <c r="T122" s="350">
        <f>IF(T$45=0,0,T$45/FBT_fec!T$45)</f>
        <v>1.5137531252844088</v>
      </c>
      <c r="U122" s="350">
        <f>IF(U$45=0,0,U$45/FBT_fec!U$45)</f>
        <v>1.4666946872104627</v>
      </c>
      <c r="V122" s="350">
        <f>IF(V$45=0,0,V$45/FBT_fec!V$45)</f>
        <v>1.1754827540650512</v>
      </c>
      <c r="W122" s="350">
        <f>IF(W$45=0,0,W$45/FBT_fec!W$45)</f>
        <v>1.1364618295456006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0.43285929562443121</v>
      </c>
      <c r="C123" s="350">
        <f>IF(C$66=0,0,C$66/FBT_fec!C$66)</f>
        <v>0.44681855420027899</v>
      </c>
      <c r="D123" s="350">
        <f>IF(D$66=0,0,D$66/FBT_fec!D$66)</f>
        <v>0.47421764110733367</v>
      </c>
      <c r="E123" s="350">
        <f>IF(E$66=0,0,E$66/FBT_fec!E$66)</f>
        <v>0.52343687847348874</v>
      </c>
      <c r="F123" s="350">
        <f>IF(F$66=0,0,F$66/FBT_fec!F$66)</f>
        <v>0.4844940816440082</v>
      </c>
      <c r="G123" s="350">
        <f>IF(G$66=0,0,G$66/FBT_fec!G$66)</f>
        <v>0.41147965980205642</v>
      </c>
      <c r="H123" s="350">
        <f>IF(H$66=0,0,H$66/FBT_fec!H$66)</f>
        <v>0.4095586529087118</v>
      </c>
      <c r="I123" s="350">
        <f>IF(I$66=0,0,I$66/FBT_fec!I$66)</f>
        <v>0.36492513544585925</v>
      </c>
      <c r="J123" s="350">
        <f>IF(J$66=0,0,J$66/FBT_fec!J$66)</f>
        <v>0.37487419635301722</v>
      </c>
      <c r="K123" s="350">
        <f>IF(K$66=0,0,K$66/FBT_fec!K$66)</f>
        <v>0.39328283360546146</v>
      </c>
      <c r="L123" s="350">
        <f>IF(L$66=0,0,L$66/FBT_fec!L$66)</f>
        <v>0.37459628037395892</v>
      </c>
      <c r="M123" s="350">
        <f>IF(M$66=0,0,M$66/FBT_fec!M$66)</f>
        <v>0.37079498836815522</v>
      </c>
      <c r="N123" s="350">
        <f>IF(N$66=0,0,N$66/FBT_fec!N$66)</f>
        <v>0.37609820954286433</v>
      </c>
      <c r="O123" s="350">
        <f>IF(O$66=0,0,O$66/FBT_fec!O$66)</f>
        <v>0.35594812181020341</v>
      </c>
      <c r="P123" s="350">
        <f>IF(P$66=0,0,P$66/FBT_fec!P$66)</f>
        <v>0.32224380897710259</v>
      </c>
      <c r="Q123" s="350">
        <f>IF(Q$66=0,0,Q$66/FBT_fec!Q$66)</f>
        <v>0.31406375793514801</v>
      </c>
      <c r="R123" s="350">
        <f>IF(R$66=0,0,R$66/FBT_fec!R$66)</f>
        <v>0.32406867860589295</v>
      </c>
      <c r="S123" s="350">
        <f>IF(S$66=0,0,S$66/FBT_fec!S$66)</f>
        <v>0.28100806875187018</v>
      </c>
      <c r="T123" s="350">
        <f>IF(T$66=0,0,T$66/FBT_fec!T$66)</f>
        <v>0.29405099639916465</v>
      </c>
      <c r="U123" s="350">
        <f>IF(U$66=0,0,U$66/FBT_fec!U$66)</f>
        <v>0.28258450115244627</v>
      </c>
      <c r="V123" s="350">
        <f>IF(V$66=0,0,V$66/FBT_fec!V$66)</f>
        <v>0.31083362715073426</v>
      </c>
      <c r="W123" s="350">
        <f>IF(W$66=0,0,W$66/FBT_fec!W$66)</f>
        <v>0.28648055823091861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SE: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8702.9221153624385</v>
      </c>
      <c r="C3" s="205">
        <v>7307.1897036343016</v>
      </c>
      <c r="D3" s="205">
        <v>7075.5011778279904</v>
      </c>
      <c r="E3" s="205">
        <v>7890.5799404404588</v>
      </c>
      <c r="F3" s="205">
        <v>8101.8931742377981</v>
      </c>
      <c r="G3" s="205">
        <v>7548.6617281601884</v>
      </c>
      <c r="H3" s="205">
        <v>7859.4219437780939</v>
      </c>
      <c r="I3" s="205">
        <v>8037.6739450164041</v>
      </c>
      <c r="J3" s="205">
        <v>7778.5633645414009</v>
      </c>
      <c r="K3" s="205">
        <v>5746.7560420638329</v>
      </c>
      <c r="L3" s="205">
        <v>8481.3370717602738</v>
      </c>
      <c r="M3" s="205">
        <v>9366.1003734252554</v>
      </c>
      <c r="N3" s="205">
        <v>7806.0405574694641</v>
      </c>
      <c r="O3" s="205">
        <v>8673.2108624659213</v>
      </c>
      <c r="P3" s="205">
        <v>9334.4871144530971</v>
      </c>
      <c r="Q3" s="205">
        <v>12656.9</v>
      </c>
      <c r="R3" s="205">
        <v>13250.32647812347</v>
      </c>
      <c r="S3" s="205">
        <v>13637.177116267971</v>
      </c>
      <c r="T3" s="205">
        <v>13320.156875730831</v>
      </c>
      <c r="U3" s="205">
        <v>13336.176941803131</v>
      </c>
      <c r="V3" s="205">
        <v>11506.04834651692</v>
      </c>
      <c r="W3" s="205">
        <v>13121.18761002998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6480.8198199327717</v>
      </c>
      <c r="C5" s="205">
        <v>7349.5558085991843</v>
      </c>
      <c r="D5" s="205">
        <v>7455.5935792839491</v>
      </c>
      <c r="E5" s="205">
        <v>6955.4262591949064</v>
      </c>
      <c r="F5" s="205">
        <v>6969.7169713415924</v>
      </c>
      <c r="G5" s="205">
        <v>7218.4160208854846</v>
      </c>
      <c r="H5" s="205">
        <v>7402.7002657877792</v>
      </c>
      <c r="I5" s="205">
        <v>7719.604764603655</v>
      </c>
      <c r="J5" s="205">
        <v>6384.54127042047</v>
      </c>
      <c r="K5" s="205">
        <v>4906.4873498014167</v>
      </c>
      <c r="L5" s="205">
        <v>5924.4091714143233</v>
      </c>
      <c r="M5" s="205">
        <v>6608.6586741242663</v>
      </c>
      <c r="N5" s="205">
        <v>6280.8632513515477</v>
      </c>
      <c r="O5" s="205">
        <v>6368.7285083736924</v>
      </c>
      <c r="P5" s="205">
        <v>7117.3013173840263</v>
      </c>
      <c r="Q5" s="205">
        <v>7036.0533507708924</v>
      </c>
      <c r="R5" s="205">
        <v>7373.1099357386574</v>
      </c>
      <c r="S5" s="205">
        <v>7926.022830469512</v>
      </c>
      <c r="T5" s="205">
        <v>7981.8927227123286</v>
      </c>
      <c r="U5" s="205">
        <v>7573.547924106947</v>
      </c>
      <c r="V5" s="205">
        <v>7270.4374434882993</v>
      </c>
      <c r="W5" s="205">
        <v>7983.7541081003974</v>
      </c>
      <c r="DA5" s="112" t="s">
        <v>2375</v>
      </c>
    </row>
    <row r="6" spans="1:105" ht="12" customHeight="1" x14ac:dyDescent="0.25">
      <c r="A6" s="154" t="s">
        <v>2114</v>
      </c>
      <c r="B6" s="340">
        <v>8101.0247749159644</v>
      </c>
      <c r="C6" s="340">
        <v>8101.0247749159644</v>
      </c>
      <c r="D6" s="340">
        <v>8101.0247749159644</v>
      </c>
      <c r="E6" s="340">
        <v>8101.0247749159644</v>
      </c>
      <c r="F6" s="340">
        <v>7695.973536170166</v>
      </c>
      <c r="G6" s="340">
        <v>7695.973536170166</v>
      </c>
      <c r="H6" s="340">
        <v>8101.0247749159644</v>
      </c>
      <c r="I6" s="340">
        <v>8506.0760136617628</v>
      </c>
      <c r="J6" s="340">
        <v>8506.0760136617628</v>
      </c>
      <c r="K6" s="340">
        <v>8101.0247749159644</v>
      </c>
      <c r="L6" s="340">
        <v>7695.973536170166</v>
      </c>
      <c r="M6" s="340">
        <v>7695.973536170166</v>
      </c>
      <c r="N6" s="340">
        <v>7290.9222974243676</v>
      </c>
      <c r="O6" s="340">
        <v>6885.8710586785692</v>
      </c>
      <c r="P6" s="340">
        <v>7695.973536170166</v>
      </c>
      <c r="Q6" s="340">
        <v>7695.973536170166</v>
      </c>
      <c r="R6" s="340">
        <v>8101.0247749159644</v>
      </c>
      <c r="S6" s="340">
        <v>8506.0760136617628</v>
      </c>
      <c r="T6" s="340">
        <v>8506.0760136617628</v>
      </c>
      <c r="U6" s="340">
        <v>8101.0247749159644</v>
      </c>
      <c r="V6" s="340">
        <v>8101.0247749159644</v>
      </c>
      <c r="W6" s="340">
        <v>8506.0760136617628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405.05123874579817</v>
      </c>
      <c r="D7" s="342">
        <v>405.05123874579817</v>
      </c>
      <c r="E7" s="342">
        <v>0</v>
      </c>
      <c r="F7" s="342">
        <v>0</v>
      </c>
      <c r="G7" s="342">
        <v>405.05123874579817</v>
      </c>
      <c r="H7" s="342">
        <v>405.05123874579817</v>
      </c>
      <c r="I7" s="342">
        <v>810.10247749159646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1215.153716237395</v>
      </c>
      <c r="Q7" s="342">
        <v>0</v>
      </c>
      <c r="R7" s="342">
        <v>810.10247749159646</v>
      </c>
      <c r="S7" s="342">
        <v>810.10247749159646</v>
      </c>
      <c r="T7" s="342">
        <v>0</v>
      </c>
      <c r="U7" s="342">
        <v>0</v>
      </c>
      <c r="V7" s="342">
        <v>0</v>
      </c>
      <c r="W7" s="342">
        <v>810.10247749159646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405.0512387457984</v>
      </c>
      <c r="D8" s="344">
        <f t="shared" si="0"/>
        <v>405.0512387457984</v>
      </c>
      <c r="E8" s="344">
        <f t="shared" si="0"/>
        <v>0</v>
      </c>
      <c r="F8" s="344">
        <f t="shared" si="0"/>
        <v>405.0512387457984</v>
      </c>
      <c r="G8" s="344">
        <f t="shared" si="0"/>
        <v>405.0512387457984</v>
      </c>
      <c r="H8" s="344">
        <f t="shared" si="0"/>
        <v>0</v>
      </c>
      <c r="I8" s="344">
        <f t="shared" si="0"/>
        <v>405.0512387457984</v>
      </c>
      <c r="J8" s="344">
        <f t="shared" si="0"/>
        <v>0</v>
      </c>
      <c r="K8" s="344">
        <f t="shared" si="0"/>
        <v>405.0512387457984</v>
      </c>
      <c r="L8" s="344">
        <f t="shared" si="0"/>
        <v>405.0512387457984</v>
      </c>
      <c r="M8" s="344">
        <f t="shared" si="0"/>
        <v>0</v>
      </c>
      <c r="N8" s="344">
        <f t="shared" si="0"/>
        <v>405.0512387457984</v>
      </c>
      <c r="O8" s="344">
        <f t="shared" si="0"/>
        <v>405.0512387457984</v>
      </c>
      <c r="P8" s="344">
        <f t="shared" si="0"/>
        <v>405.0512387457984</v>
      </c>
      <c r="Q8" s="344">
        <f t="shared" si="0"/>
        <v>0</v>
      </c>
      <c r="R8" s="344">
        <f t="shared" si="0"/>
        <v>405.0512387457984</v>
      </c>
      <c r="S8" s="344">
        <f t="shared" si="0"/>
        <v>405.0512387457984</v>
      </c>
      <c r="T8" s="344">
        <f t="shared" si="0"/>
        <v>0</v>
      </c>
      <c r="U8" s="344">
        <f t="shared" si="0"/>
        <v>405.0512387457984</v>
      </c>
      <c r="V8" s="344">
        <f t="shared" si="0"/>
        <v>0</v>
      </c>
      <c r="W8" s="344">
        <f t="shared" si="0"/>
        <v>405.0512387457984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1620.2049549831927</v>
      </c>
      <c r="C9" s="345">
        <f t="shared" si="1"/>
        <v>751.4689663167801</v>
      </c>
      <c r="D9" s="345">
        <f t="shared" si="1"/>
        <v>645.43119563201526</v>
      </c>
      <c r="E9" s="345">
        <f t="shared" si="1"/>
        <v>1145.598515721058</v>
      </c>
      <c r="F9" s="345">
        <f t="shared" si="1"/>
        <v>726.25656482857357</v>
      </c>
      <c r="G9" s="345">
        <f t="shared" si="1"/>
        <v>477.55751528468136</v>
      </c>
      <c r="H9" s="345">
        <f t="shared" si="1"/>
        <v>698.32450912818513</v>
      </c>
      <c r="I9" s="345">
        <f t="shared" si="1"/>
        <v>786.47124905810779</v>
      </c>
      <c r="J9" s="345">
        <f t="shared" si="1"/>
        <v>2121.5347432412927</v>
      </c>
      <c r="K9" s="345">
        <f t="shared" si="1"/>
        <v>3194.5374251145477</v>
      </c>
      <c r="L9" s="345">
        <f t="shared" si="1"/>
        <v>1771.5643647558427</v>
      </c>
      <c r="M9" s="345">
        <f t="shared" si="1"/>
        <v>1087.3148620458996</v>
      </c>
      <c r="N9" s="345">
        <f t="shared" si="1"/>
        <v>1010.0590460728199</v>
      </c>
      <c r="O9" s="345">
        <f t="shared" si="1"/>
        <v>517.14255030487675</v>
      </c>
      <c r="P9" s="345">
        <f t="shared" si="1"/>
        <v>578.67221878613964</v>
      </c>
      <c r="Q9" s="345">
        <f t="shared" si="1"/>
        <v>659.92018539927358</v>
      </c>
      <c r="R9" s="345">
        <f t="shared" si="1"/>
        <v>727.91483917730693</v>
      </c>
      <c r="S9" s="345">
        <f t="shared" si="1"/>
        <v>580.0531831922508</v>
      </c>
      <c r="T9" s="345">
        <f t="shared" si="1"/>
        <v>524.18329094943419</v>
      </c>
      <c r="U9" s="345">
        <f t="shared" si="1"/>
        <v>527.47685080901738</v>
      </c>
      <c r="V9" s="345">
        <f t="shared" si="1"/>
        <v>830.58733142766505</v>
      </c>
      <c r="W9" s="345">
        <f t="shared" si="1"/>
        <v>522.32190556136538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277.26087704213239</v>
      </c>
      <c r="C12" s="212">
        <v>307.57858985382632</v>
      </c>
      <c r="D12" s="212">
        <v>298.87601031814268</v>
      </c>
      <c r="E12" s="212">
        <v>294.73490971625108</v>
      </c>
      <c r="F12" s="212">
        <v>302.53035253654338</v>
      </c>
      <c r="G12" s="212">
        <v>300.29028374892522</v>
      </c>
      <c r="H12" s="212">
        <v>279.91160791057609</v>
      </c>
      <c r="I12" s="212">
        <v>282.66672398968183</v>
      </c>
      <c r="J12" s="212">
        <v>236.29810834049869</v>
      </c>
      <c r="K12" s="212">
        <v>192.47635425623389</v>
      </c>
      <c r="L12" s="212">
        <v>206.87704213241611</v>
      </c>
      <c r="M12" s="212">
        <v>208.71582115219249</v>
      </c>
      <c r="N12" s="212">
        <v>202.49277730008589</v>
      </c>
      <c r="O12" s="212">
        <v>206.4435941530524</v>
      </c>
      <c r="P12" s="212">
        <v>201.92020636285471</v>
      </c>
      <c r="Q12" s="212">
        <v>189.4355975924334</v>
      </c>
      <c r="R12" s="212">
        <v>198.04660361135001</v>
      </c>
      <c r="S12" s="212">
        <v>206.87171109200341</v>
      </c>
      <c r="T12" s="212">
        <v>214.21865864144459</v>
      </c>
      <c r="U12" s="212">
        <v>199.94342218400689</v>
      </c>
      <c r="V12" s="212">
        <v>212.52957867583831</v>
      </c>
      <c r="W12" s="212">
        <v>231.32605331040409</v>
      </c>
      <c r="DA12" s="109" t="s">
        <v>2378</v>
      </c>
    </row>
    <row r="13" spans="1:105" ht="12" customHeight="1" x14ac:dyDescent="0.25">
      <c r="A13" s="24" t="s">
        <v>30</v>
      </c>
      <c r="B13" s="215">
        <v>11.40154772141014</v>
      </c>
      <c r="C13" s="215">
        <v>10.060189165950129</v>
      </c>
      <c r="D13" s="215">
        <v>8.7188306104901123</v>
      </c>
      <c r="E13" s="215">
        <v>8.0481513327601029</v>
      </c>
      <c r="F13" s="215">
        <v>8.7188306104901123</v>
      </c>
      <c r="G13" s="215">
        <v>9.38950988822012</v>
      </c>
      <c r="H13" s="215">
        <v>11.40154772141014</v>
      </c>
      <c r="I13" s="215">
        <v>11.40154772141014</v>
      </c>
      <c r="J13" s="215">
        <v>10.060189165950129</v>
      </c>
      <c r="K13" s="215">
        <v>7.3774720550300934</v>
      </c>
      <c r="L13" s="215">
        <v>8.0481513327601029</v>
      </c>
      <c r="M13" s="215">
        <v>7.3774720550300934</v>
      </c>
      <c r="N13" s="215">
        <v>6.7067927773000857</v>
      </c>
      <c r="O13" s="215">
        <v>6.0361134995700771</v>
      </c>
      <c r="P13" s="215">
        <v>3.3533963886500429</v>
      </c>
      <c r="Q13" s="215">
        <v>0</v>
      </c>
      <c r="R13" s="215">
        <v>0</v>
      </c>
      <c r="S13" s="215">
        <v>7.3774720550300934</v>
      </c>
      <c r="T13" s="215">
        <v>8.0481513327601029</v>
      </c>
      <c r="U13" s="215">
        <v>5.3654342218400686</v>
      </c>
      <c r="V13" s="215">
        <v>1.3413585554600169</v>
      </c>
      <c r="W13" s="215">
        <v>5.3654342218400686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43.438865004299217</v>
      </c>
      <c r="C14" s="206">
        <f t="shared" si="2"/>
        <v>60.093637145313828</v>
      </c>
      <c r="D14" s="206">
        <f t="shared" si="2"/>
        <v>58.880309544282028</v>
      </c>
      <c r="E14" s="206">
        <f t="shared" si="2"/>
        <v>71.983404987102318</v>
      </c>
      <c r="F14" s="206">
        <f t="shared" si="2"/>
        <v>71.348065348237299</v>
      </c>
      <c r="G14" s="206">
        <f t="shared" si="2"/>
        <v>53.888822012037821</v>
      </c>
      <c r="H14" s="206">
        <f t="shared" si="2"/>
        <v>48.652364574376605</v>
      </c>
      <c r="I14" s="206">
        <f t="shared" si="2"/>
        <v>43.742132416165099</v>
      </c>
      <c r="J14" s="206">
        <f t="shared" si="2"/>
        <v>33.485554600171966</v>
      </c>
      <c r="K14" s="206">
        <f t="shared" si="2"/>
        <v>30.174806534823723</v>
      </c>
      <c r="L14" s="206">
        <f t="shared" si="2"/>
        <v>34.774376612209807</v>
      </c>
      <c r="M14" s="206">
        <f t="shared" si="2"/>
        <v>25.309458297506449</v>
      </c>
      <c r="N14" s="206">
        <f t="shared" si="2"/>
        <v>25.224419604471194</v>
      </c>
      <c r="O14" s="206">
        <f t="shared" si="2"/>
        <v>24.649441100601884</v>
      </c>
      <c r="P14" s="206">
        <f t="shared" si="2"/>
        <v>22.606276870163374</v>
      </c>
      <c r="Q14" s="206">
        <f t="shared" si="2"/>
        <v>22.250472914875314</v>
      </c>
      <c r="R14" s="206">
        <f t="shared" si="2"/>
        <v>22.284436801375758</v>
      </c>
      <c r="S14" s="206">
        <f t="shared" si="2"/>
        <v>21.307652622527943</v>
      </c>
      <c r="T14" s="206">
        <f t="shared" si="2"/>
        <v>24.644196044711947</v>
      </c>
      <c r="U14" s="206">
        <f t="shared" si="2"/>
        <v>22.639380911435939</v>
      </c>
      <c r="V14" s="206">
        <f t="shared" si="2"/>
        <v>15.529922613929493</v>
      </c>
      <c r="W14" s="206">
        <f t="shared" si="2"/>
        <v>16.906964746345658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21.465090283748921</v>
      </c>
      <c r="C16" s="206">
        <v>18.075838349097161</v>
      </c>
      <c r="D16" s="206">
        <v>18.075838349097161</v>
      </c>
      <c r="E16" s="206">
        <v>18.075838349097161</v>
      </c>
      <c r="F16" s="206">
        <v>20.335339638865001</v>
      </c>
      <c r="G16" s="206">
        <v>18.410232158211521</v>
      </c>
      <c r="H16" s="206">
        <v>14.00877042132416</v>
      </c>
      <c r="I16" s="206">
        <v>14.327343078245921</v>
      </c>
      <c r="J16" s="206">
        <v>11.826139294926911</v>
      </c>
      <c r="K16" s="206">
        <v>11.229664660361131</v>
      </c>
      <c r="L16" s="206">
        <v>16.075064488392091</v>
      </c>
      <c r="M16" s="206">
        <v>16.002751504729151</v>
      </c>
      <c r="N16" s="206">
        <v>14.76457437661221</v>
      </c>
      <c r="O16" s="206">
        <v>14.20533104041272</v>
      </c>
      <c r="P16" s="206">
        <v>12.370679277730011</v>
      </c>
      <c r="Q16" s="206">
        <v>12.95021496130696</v>
      </c>
      <c r="R16" s="206">
        <v>14.259587274290631</v>
      </c>
      <c r="S16" s="206">
        <v>13.70937231298366</v>
      </c>
      <c r="T16" s="206">
        <v>13.113327601031809</v>
      </c>
      <c r="U16" s="206">
        <v>11.051332760103181</v>
      </c>
      <c r="V16" s="206">
        <v>10.319948409286329</v>
      </c>
      <c r="W16" s="206">
        <v>11.57592433361995</v>
      </c>
      <c r="DA16" s="71" t="s">
        <v>2381</v>
      </c>
    </row>
    <row r="17" spans="1:105" ht="12" customHeight="1" x14ac:dyDescent="0.25">
      <c r="A17" s="18" t="s">
        <v>69</v>
      </c>
      <c r="B17" s="206">
        <v>12.32441960447119</v>
      </c>
      <c r="C17" s="206">
        <v>24.648925193465171</v>
      </c>
      <c r="D17" s="206">
        <v>20.540756663800519</v>
      </c>
      <c r="E17" s="206">
        <v>29.784092863284609</v>
      </c>
      <c r="F17" s="206">
        <v>29.784092863284609</v>
      </c>
      <c r="G17" s="206">
        <v>20.547979363714528</v>
      </c>
      <c r="H17" s="206">
        <v>18.420980223559759</v>
      </c>
      <c r="I17" s="206">
        <v>17.381599312123821</v>
      </c>
      <c r="J17" s="206">
        <v>16.26001719690456</v>
      </c>
      <c r="K17" s="206">
        <v>13.11633705932932</v>
      </c>
      <c r="L17" s="206">
        <v>12.81848667239897</v>
      </c>
      <c r="M17" s="206">
        <v>8.213241616509027</v>
      </c>
      <c r="N17" s="206">
        <v>8.3128116938950978</v>
      </c>
      <c r="O17" s="206">
        <v>8.7277730008598446</v>
      </c>
      <c r="P17" s="206">
        <v>8.5963026655202057</v>
      </c>
      <c r="Q17" s="206">
        <v>8.5398108340498702</v>
      </c>
      <c r="R17" s="206">
        <v>7.488134135855546</v>
      </c>
      <c r="S17" s="206">
        <v>6.8472914875322441</v>
      </c>
      <c r="T17" s="206">
        <v>8.2891659501289769</v>
      </c>
      <c r="U17" s="206">
        <v>8.2417024935511609</v>
      </c>
      <c r="V17" s="206">
        <v>4.4337059329320718</v>
      </c>
      <c r="W17" s="206">
        <v>4.5426483233018056</v>
      </c>
      <c r="DA17" s="71" t="s">
        <v>2382</v>
      </c>
    </row>
    <row r="18" spans="1:105" ht="12" customHeight="1" x14ac:dyDescent="0.25">
      <c r="A18" s="18" t="s">
        <v>70</v>
      </c>
      <c r="B18" s="206">
        <v>9.6493551160791053</v>
      </c>
      <c r="C18" s="206">
        <v>17.368873602751499</v>
      </c>
      <c r="D18" s="206">
        <v>20.263714531384348</v>
      </c>
      <c r="E18" s="206">
        <v>24.123473774720551</v>
      </c>
      <c r="F18" s="206">
        <v>21.228632846087699</v>
      </c>
      <c r="G18" s="206">
        <v>14.830094582975059</v>
      </c>
      <c r="H18" s="206">
        <v>16.035339638865</v>
      </c>
      <c r="I18" s="206">
        <v>11.929492691315559</v>
      </c>
      <c r="J18" s="206">
        <v>5.2396388650042987</v>
      </c>
      <c r="K18" s="206">
        <v>5.767411865864144</v>
      </c>
      <c r="L18" s="206">
        <v>5.8638865004299223</v>
      </c>
      <c r="M18" s="206">
        <v>1.0807394668959589</v>
      </c>
      <c r="N18" s="206">
        <v>2.13542562338779</v>
      </c>
      <c r="O18" s="206">
        <v>1.67609630266552</v>
      </c>
      <c r="P18" s="206">
        <v>1.4657781599312121</v>
      </c>
      <c r="Q18" s="206">
        <v>0.35417024935511598</v>
      </c>
      <c r="R18" s="206">
        <v>0.38116938950988821</v>
      </c>
      <c r="S18" s="206">
        <v>0.55640584694754947</v>
      </c>
      <c r="T18" s="206">
        <v>0.42803095442820288</v>
      </c>
      <c r="U18" s="206">
        <v>0.24084264832330179</v>
      </c>
      <c r="V18" s="206">
        <v>6.4660361134995695E-2</v>
      </c>
      <c r="W18" s="206">
        <v>9.0541702493551146E-2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0.1005159071367154</v>
      </c>
      <c r="H19" s="206">
        <v>0.187274290627687</v>
      </c>
      <c r="I19" s="206">
        <v>0.1036973344797936</v>
      </c>
      <c r="J19" s="206">
        <v>0.15975924333619951</v>
      </c>
      <c r="K19" s="206">
        <v>6.1392949269131553E-2</v>
      </c>
      <c r="L19" s="206">
        <v>1.6938950988822012E-2</v>
      </c>
      <c r="M19" s="206">
        <v>1.2725709372312981E-2</v>
      </c>
      <c r="N19" s="206">
        <v>1.16079105760963E-2</v>
      </c>
      <c r="O19" s="206">
        <v>4.0240756663800517E-2</v>
      </c>
      <c r="P19" s="206">
        <v>0.17351676698194321</v>
      </c>
      <c r="Q19" s="206">
        <v>0.40627687016337061</v>
      </c>
      <c r="R19" s="206">
        <v>0.15554600171969041</v>
      </c>
      <c r="S19" s="206">
        <v>0.19458297506448841</v>
      </c>
      <c r="T19" s="206">
        <v>2.8136715391229581</v>
      </c>
      <c r="U19" s="206">
        <v>3.1055030094582969</v>
      </c>
      <c r="V19" s="206">
        <v>0.71160791057609629</v>
      </c>
      <c r="W19" s="206">
        <v>0.69785038693035251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10.81255374032674</v>
      </c>
      <c r="C20" s="206">
        <f t="shared" si="3"/>
        <v>7.2441960447119511</v>
      </c>
      <c r="D20" s="206">
        <f t="shared" si="3"/>
        <v>7.7171109200343926</v>
      </c>
      <c r="E20" s="206">
        <f t="shared" si="3"/>
        <v>9.0283748925193468</v>
      </c>
      <c r="F20" s="206">
        <f t="shared" si="3"/>
        <v>12.661220980223559</v>
      </c>
      <c r="G20" s="206">
        <f t="shared" si="3"/>
        <v>12.661220980223559</v>
      </c>
      <c r="H20" s="206">
        <f t="shared" si="3"/>
        <v>7.2226999140154771</v>
      </c>
      <c r="I20" s="206">
        <f t="shared" si="3"/>
        <v>10.85554600171969</v>
      </c>
      <c r="J20" s="206">
        <f t="shared" si="3"/>
        <v>11.19948409286328</v>
      </c>
      <c r="K20" s="206">
        <f t="shared" si="3"/>
        <v>5.3525365434221834</v>
      </c>
      <c r="L20" s="206">
        <f t="shared" si="3"/>
        <v>1.8916595012897679</v>
      </c>
      <c r="M20" s="206">
        <f t="shared" si="3"/>
        <v>2.815993121238177</v>
      </c>
      <c r="N20" s="206">
        <f t="shared" si="3"/>
        <v>2.7515047291487531</v>
      </c>
      <c r="O20" s="206">
        <f t="shared" si="3"/>
        <v>6.6638005159071358</v>
      </c>
      <c r="P20" s="206">
        <f t="shared" si="3"/>
        <v>6.6852966466036108</v>
      </c>
      <c r="Q20" s="206">
        <f t="shared" si="3"/>
        <v>0.1934651762682717</v>
      </c>
      <c r="R20" s="206">
        <f t="shared" si="3"/>
        <v>7.7601031814273416</v>
      </c>
      <c r="S20" s="206">
        <f t="shared" si="3"/>
        <v>6.1925193465176269</v>
      </c>
      <c r="T20" s="206">
        <f t="shared" si="3"/>
        <v>7.5862424763542551</v>
      </c>
      <c r="U20" s="206">
        <f t="shared" si="3"/>
        <v>4.9175408426483234</v>
      </c>
      <c r="V20" s="206">
        <f t="shared" si="3"/>
        <v>5.023215821152192</v>
      </c>
      <c r="W20" s="206">
        <f t="shared" si="3"/>
        <v>3.1582115219260531</v>
      </c>
      <c r="DA20" s="71"/>
    </row>
    <row r="21" spans="1:105" ht="12" customHeight="1" x14ac:dyDescent="0.25">
      <c r="A21" s="18" t="s">
        <v>72</v>
      </c>
      <c r="B21" s="206">
        <v>10.81255374032674</v>
      </c>
      <c r="C21" s="206">
        <v>7.2441960447119511</v>
      </c>
      <c r="D21" s="206">
        <v>7.7171109200343926</v>
      </c>
      <c r="E21" s="206">
        <v>9.0283748925193468</v>
      </c>
      <c r="F21" s="206">
        <v>12.661220980223559</v>
      </c>
      <c r="G21" s="206">
        <v>12.661220980223559</v>
      </c>
      <c r="H21" s="206">
        <v>7.2226999140154771</v>
      </c>
      <c r="I21" s="206">
        <v>10.85554600171969</v>
      </c>
      <c r="J21" s="206">
        <v>11.19948409286328</v>
      </c>
      <c r="K21" s="206">
        <v>5.3525365434221834</v>
      </c>
      <c r="L21" s="206">
        <v>1.8916595012897679</v>
      </c>
      <c r="M21" s="206">
        <v>2.815993121238177</v>
      </c>
      <c r="N21" s="206">
        <v>2.7515047291487531</v>
      </c>
      <c r="O21" s="206">
        <v>6.6638005159071358</v>
      </c>
      <c r="P21" s="206">
        <v>6.6852966466036108</v>
      </c>
      <c r="Q21" s="206">
        <v>0.1934651762682717</v>
      </c>
      <c r="R21" s="206">
        <v>7.7601031814273416</v>
      </c>
      <c r="S21" s="206">
        <v>6.1925193465176269</v>
      </c>
      <c r="T21" s="206">
        <v>7.5862424763542551</v>
      </c>
      <c r="U21" s="206">
        <v>4.9175408426483234</v>
      </c>
      <c r="V21" s="206">
        <v>5.023215821152192</v>
      </c>
      <c r="W21" s="206">
        <v>3.1582115219260531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1.7110920034393809E-2</v>
      </c>
      <c r="H23" s="206">
        <f t="shared" si="4"/>
        <v>8.1255374032674119E-2</v>
      </c>
      <c r="I23" s="206">
        <f t="shared" si="4"/>
        <v>0.15846947549441101</v>
      </c>
      <c r="J23" s="206">
        <f t="shared" si="4"/>
        <v>0.21152192605331041</v>
      </c>
      <c r="K23" s="206">
        <f t="shared" si="4"/>
        <v>0.21642304385210659</v>
      </c>
      <c r="L23" s="206">
        <f t="shared" si="4"/>
        <v>0.25399828030954419</v>
      </c>
      <c r="M23" s="206">
        <f t="shared" si="4"/>
        <v>0.21203783319002581</v>
      </c>
      <c r="N23" s="206">
        <f t="shared" si="4"/>
        <v>0.31220980223559752</v>
      </c>
      <c r="O23" s="206">
        <f t="shared" si="4"/>
        <v>0.4785898538263112</v>
      </c>
      <c r="P23" s="206">
        <f t="shared" si="4"/>
        <v>0.83155631986242462</v>
      </c>
      <c r="Q23" s="206">
        <f t="shared" si="4"/>
        <v>1.041530524505589</v>
      </c>
      <c r="R23" s="206">
        <f t="shared" si="4"/>
        <v>1.364058469475494</v>
      </c>
      <c r="S23" s="206">
        <f t="shared" si="4"/>
        <v>2.0026655202063628</v>
      </c>
      <c r="T23" s="206">
        <f t="shared" si="4"/>
        <v>2.8308684436801381</v>
      </c>
      <c r="U23" s="206">
        <f t="shared" si="4"/>
        <v>3.0485812553740335</v>
      </c>
      <c r="V23" s="206">
        <f t="shared" si="4"/>
        <v>3.5279449699054171</v>
      </c>
      <c r="W23" s="206">
        <f t="shared" si="4"/>
        <v>2.231556319862424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0.7165090283748925</v>
      </c>
      <c r="W24" s="206">
        <v>0.90765262252794487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9.5528804815133275E-2</v>
      </c>
      <c r="V25" s="206">
        <v>0.85984522785898532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1.7110920034393809E-2</v>
      </c>
      <c r="H26" s="206">
        <v>8.1255374032674119E-2</v>
      </c>
      <c r="I26" s="206">
        <v>0.15846947549441101</v>
      </c>
      <c r="J26" s="206">
        <v>0.21152192605331041</v>
      </c>
      <c r="K26" s="206">
        <v>0.21642304385210659</v>
      </c>
      <c r="L26" s="206">
        <v>0.25399828030954419</v>
      </c>
      <c r="M26" s="206">
        <v>0.21203783319002581</v>
      </c>
      <c r="N26" s="206">
        <v>0.31220980223559752</v>
      </c>
      <c r="O26" s="206">
        <v>0.4785898538263112</v>
      </c>
      <c r="P26" s="206">
        <v>0.83155631986242462</v>
      </c>
      <c r="Q26" s="206">
        <v>1.041530524505589</v>
      </c>
      <c r="R26" s="206">
        <v>1.364058469475494</v>
      </c>
      <c r="S26" s="206">
        <v>2.0026655202063628</v>
      </c>
      <c r="T26" s="206">
        <v>2.8308684436801381</v>
      </c>
      <c r="U26" s="206">
        <v>2.9530524505589</v>
      </c>
      <c r="V26" s="206">
        <v>1.9515907136715389</v>
      </c>
      <c r="W26" s="206">
        <v>1.3239036973344791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39.81564918314703</v>
      </c>
      <c r="W30" s="206">
        <v>49.321668099742041</v>
      </c>
      <c r="DA30" s="71" t="s">
        <v>2393</v>
      </c>
    </row>
    <row r="31" spans="1:105" ht="12" customHeight="1" x14ac:dyDescent="0.25">
      <c r="A31" s="21" t="s">
        <v>38</v>
      </c>
      <c r="B31" s="209">
        <v>211.60791057609629</v>
      </c>
      <c r="C31" s="209">
        <v>230.1805674978504</v>
      </c>
      <c r="D31" s="209">
        <v>223.5597592433362</v>
      </c>
      <c r="E31" s="209">
        <v>205.67497850386931</v>
      </c>
      <c r="F31" s="209">
        <v>209.80223559759239</v>
      </c>
      <c r="G31" s="209">
        <v>224.33361994840931</v>
      </c>
      <c r="H31" s="209">
        <v>212.55374032674121</v>
      </c>
      <c r="I31" s="209">
        <v>216.50902837489249</v>
      </c>
      <c r="J31" s="209">
        <v>181.34135855546</v>
      </c>
      <c r="K31" s="209">
        <v>149.35511607910581</v>
      </c>
      <c r="L31" s="209">
        <v>161.9088564058469</v>
      </c>
      <c r="M31" s="209">
        <v>173.00085984522781</v>
      </c>
      <c r="N31" s="209">
        <v>167.49785038693031</v>
      </c>
      <c r="O31" s="209">
        <v>168.61564918314701</v>
      </c>
      <c r="P31" s="209">
        <v>168.4436801375752</v>
      </c>
      <c r="Q31" s="209">
        <v>165.95012897678421</v>
      </c>
      <c r="R31" s="209">
        <v>166.63800515907141</v>
      </c>
      <c r="S31" s="209">
        <v>169.99140154772141</v>
      </c>
      <c r="T31" s="209">
        <v>171.10920034393811</v>
      </c>
      <c r="U31" s="209">
        <v>163.9724849527085</v>
      </c>
      <c r="V31" s="209">
        <v>147.29148753224419</v>
      </c>
      <c r="W31" s="209">
        <v>154.3422184006879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202.68703440201699</v>
      </c>
      <c r="C33" s="205">
        <f>TRE_emi!C5</f>
        <v>242.59412844139359</v>
      </c>
      <c r="D33" s="205">
        <f>TRE_emi!D5</f>
        <v>234.33150204189869</v>
      </c>
      <c r="E33" s="205">
        <f>TRE_emi!E5</f>
        <v>275.59140300187607</v>
      </c>
      <c r="F33" s="205">
        <f>TRE_emi!F5</f>
        <v>283.71711060129587</v>
      </c>
      <c r="G33" s="205">
        <f>TRE_emi!G5</f>
        <v>232.5381397212486</v>
      </c>
      <c r="H33" s="205">
        <f>TRE_emi!H5</f>
        <v>214.70833656170771</v>
      </c>
      <c r="I33" s="205">
        <f>TRE_emi!I5</f>
        <v>207.3103462822925</v>
      </c>
      <c r="J33" s="205">
        <f>TRE_emi!J5</f>
        <v>170.50522464170021</v>
      </c>
      <c r="K33" s="205">
        <f>TRE_emi!K5</f>
        <v>134.8497705617032</v>
      </c>
      <c r="L33" s="205">
        <f>TRE_emi!L5</f>
        <v>141.78595716119821</v>
      </c>
      <c r="M33" s="205">
        <f>TRE_emi!M5</f>
        <v>110.9616163211672</v>
      </c>
      <c r="N33" s="205">
        <f>TRE_emi!N5</f>
        <v>108.2579454011197</v>
      </c>
      <c r="O33" s="205">
        <f>TRE_emi!O5</f>
        <v>112.8470824823019</v>
      </c>
      <c r="P33" s="205">
        <f>TRE_emi!P5</f>
        <v>95.32968408116696</v>
      </c>
      <c r="Q33" s="205">
        <f>TRE_emi!Q5</f>
        <v>63.487785601390158</v>
      </c>
      <c r="R33" s="205">
        <f>TRE_emi!R5</f>
        <v>80.816725801041713</v>
      </c>
      <c r="S33" s="205">
        <f>TRE_emi!S5</f>
        <v>107.4243261613329</v>
      </c>
      <c r="T33" s="205">
        <f>TRE_emi!T5</f>
        <v>123.7842324014904</v>
      </c>
      <c r="U33" s="205">
        <f>TRE_emi!U5</f>
        <v>100.1431202412963</v>
      </c>
      <c r="V33" s="205">
        <f>TRE_emi!V5</f>
        <v>61.101039959914608</v>
      </c>
      <c r="W33" s="205">
        <f>TRE_emi!W5</f>
        <v>78.447952441005668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31.858365887557493</v>
      </c>
      <c r="C35" s="286">
        <f t="shared" si="5"/>
        <v>42.092596788728386</v>
      </c>
      <c r="D35" s="286">
        <f t="shared" si="5"/>
        <v>42.24096679606383</v>
      </c>
      <c r="E35" s="286">
        <f t="shared" si="5"/>
        <v>37.352756317148305</v>
      </c>
      <c r="F35" s="286">
        <f t="shared" si="5"/>
        <v>37.340698776246768</v>
      </c>
      <c r="G35" s="286">
        <f t="shared" si="5"/>
        <v>39.780598808487611</v>
      </c>
      <c r="H35" s="286">
        <f t="shared" si="5"/>
        <v>35.614783111647021</v>
      </c>
      <c r="I35" s="286">
        <f t="shared" si="5"/>
        <v>35.167727121469461</v>
      </c>
      <c r="J35" s="286">
        <f t="shared" si="5"/>
        <v>30.378117046351282</v>
      </c>
      <c r="K35" s="286">
        <f t="shared" si="5"/>
        <v>33.493044223103972</v>
      </c>
      <c r="L35" s="286">
        <f t="shared" si="5"/>
        <v>24.392031631573801</v>
      </c>
      <c r="M35" s="286">
        <f t="shared" si="5"/>
        <v>22.284175145548168</v>
      </c>
      <c r="N35" s="286">
        <f t="shared" si="5"/>
        <v>25.940523343338779</v>
      </c>
      <c r="O35" s="286">
        <f t="shared" si="5"/>
        <v>23.802441497929575</v>
      </c>
      <c r="P35" s="286">
        <f t="shared" si="5"/>
        <v>21.631633734885188</v>
      </c>
      <c r="Q35" s="286">
        <f t="shared" si="5"/>
        <v>14.966982246239869</v>
      </c>
      <c r="R35" s="286">
        <f t="shared" si="5"/>
        <v>14.946545199344978</v>
      </c>
      <c r="S35" s="286">
        <f t="shared" si="5"/>
        <v>15.169687196129717</v>
      </c>
      <c r="T35" s="286">
        <f t="shared" si="5"/>
        <v>16.082292471475952</v>
      </c>
      <c r="U35" s="286">
        <f t="shared" si="5"/>
        <v>14.992559191178019</v>
      </c>
      <c r="V35" s="286">
        <f t="shared" si="5"/>
        <v>18.47111816979065</v>
      </c>
      <c r="W35" s="286">
        <f t="shared" si="5"/>
        <v>17.629963093704713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42.781759830658054</v>
      </c>
      <c r="C36" s="346">
        <f t="shared" si="6"/>
        <v>41.849956359804878</v>
      </c>
      <c r="D36" s="346">
        <f t="shared" si="6"/>
        <v>40.087486950549064</v>
      </c>
      <c r="E36" s="346">
        <f t="shared" si="6"/>
        <v>42.374816256102001</v>
      </c>
      <c r="F36" s="346">
        <f t="shared" si="6"/>
        <v>43.40640427444928</v>
      </c>
      <c r="G36" s="346">
        <f t="shared" si="6"/>
        <v>41.60057869760859</v>
      </c>
      <c r="H36" s="346">
        <f t="shared" si="6"/>
        <v>37.812095297740456</v>
      </c>
      <c r="I36" s="346">
        <f t="shared" si="6"/>
        <v>36.616735261600496</v>
      </c>
      <c r="J36" s="346">
        <f t="shared" si="6"/>
        <v>37.010976722049868</v>
      </c>
      <c r="K36" s="346">
        <f t="shared" si="6"/>
        <v>39.228951495008765</v>
      </c>
      <c r="L36" s="346">
        <f t="shared" si="6"/>
        <v>34.919438571294478</v>
      </c>
      <c r="M36" s="346">
        <f t="shared" si="6"/>
        <v>31.582175967024064</v>
      </c>
      <c r="N36" s="346">
        <f t="shared" si="6"/>
        <v>32.239641144314433</v>
      </c>
      <c r="O36" s="346">
        <f t="shared" si="6"/>
        <v>32.415197771677271</v>
      </c>
      <c r="P36" s="346">
        <f t="shared" si="6"/>
        <v>28.370332708784453</v>
      </c>
      <c r="Q36" s="346">
        <f t="shared" si="6"/>
        <v>26.923559010773879</v>
      </c>
      <c r="R36" s="346">
        <f t="shared" si="6"/>
        <v>26.860660608271424</v>
      </c>
      <c r="S36" s="346">
        <f t="shared" si="6"/>
        <v>26.100317336551122</v>
      </c>
      <c r="T36" s="346">
        <f t="shared" si="6"/>
        <v>26.838077894969619</v>
      </c>
      <c r="U36" s="346">
        <f t="shared" si="6"/>
        <v>26.400231990026484</v>
      </c>
      <c r="V36" s="346">
        <f t="shared" si="6"/>
        <v>29.232020814124255</v>
      </c>
      <c r="W36" s="346">
        <f t="shared" si="6"/>
        <v>28.974596433988161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23.991852776235959</v>
      </c>
      <c r="C37" s="346">
        <f>IF(TRE_ued!C$5=0,"",TRE_ued!C$5/C$5*1000)</f>
        <v>23.397798920071551</v>
      </c>
      <c r="D37" s="346">
        <f>IF(TRE_ued!D$5=0,"",TRE_ued!D$5/D$5*1000)</f>
        <v>22.397289405807019</v>
      </c>
      <c r="E37" s="346">
        <f>IF(TRE_ued!E$5=0,"",TRE_ued!E$5/E$5*1000)</f>
        <v>23.438959673360447</v>
      </c>
      <c r="F37" s="346">
        <f>IF(TRE_ued!F$5=0,"",TRE_ued!F$5/F$5*1000)</f>
        <v>24.002480270588659</v>
      </c>
      <c r="G37" s="346">
        <f>IF(TRE_ued!G$5=0,"",TRE_ued!G$5/G$5*1000)</f>
        <v>23.248914856568412</v>
      </c>
      <c r="H37" s="346">
        <f>IF(TRE_ued!H$5=0,"",TRE_ued!H$5/H$5*1000)</f>
        <v>21.147044498197332</v>
      </c>
      <c r="I37" s="346">
        <f>IF(TRE_ued!I$5=0,"",TRE_ued!I$5/I$5*1000)</f>
        <v>20.510378030153671</v>
      </c>
      <c r="J37" s="346">
        <f>IF(TRE_ued!J$5=0,"",TRE_ued!J$5/J$5*1000)</f>
        <v>20.758816864867057</v>
      </c>
      <c r="K37" s="346">
        <f>IF(TRE_ued!K$5=0,"",TRE_ued!K$5/K$5*1000)</f>
        <v>22.052806016020121</v>
      </c>
      <c r="L37" s="346">
        <f>IF(TRE_ued!L$5=0,"",TRE_ued!L$5/L$5*1000)</f>
        <v>19.709209068314742</v>
      </c>
      <c r="M37" s="346">
        <f>IF(TRE_ued!M$5=0,"",TRE_ued!M$5/M$5*1000)</f>
        <v>17.961394667565322</v>
      </c>
      <c r="N37" s="346">
        <f>IF(TRE_ued!N$5=0,"",TRE_ued!N$5/N$5*1000)</f>
        <v>18.325154080379615</v>
      </c>
      <c r="O37" s="346">
        <f>IF(TRE_ued!O$5=0,"",TRE_ued!O$5/O$5*1000)</f>
        <v>18.376378472077409</v>
      </c>
      <c r="P37" s="346">
        <f>IF(TRE_ued!P$5=0,"",TRE_ued!P$5/P$5*1000)</f>
        <v>16.132892197244999</v>
      </c>
      <c r="Q37" s="346">
        <f>IF(TRE_ued!Q$5=0,"",TRE_ued!Q$5/Q$5*1000)</f>
        <v>15.474029040795759</v>
      </c>
      <c r="R37" s="346">
        <f>IF(TRE_ued!R$5=0,"",TRE_ued!R$5/R$5*1000)</f>
        <v>15.324617802170565</v>
      </c>
      <c r="S37" s="346">
        <f>IF(TRE_ued!S$5=0,"",TRE_ued!S$5/S$5*1000)</f>
        <v>14.801528231833405</v>
      </c>
      <c r="T37" s="346">
        <f>IF(TRE_ued!T$5=0,"",TRE_ued!T$5/T$5*1000)</f>
        <v>15.168446599263037</v>
      </c>
      <c r="U37" s="346">
        <f>IF(TRE_ued!U$5=0,"",TRE_ued!U$5/U$5*1000)</f>
        <v>14.985418551101779</v>
      </c>
      <c r="V37" s="346">
        <f>IF(TRE_ued!V$5=0,"",TRE_ued!V$5/V$5*1000)</f>
        <v>17.306687492073451</v>
      </c>
      <c r="W37" s="346">
        <f>IF(TRE_ued!W$5=0,"",TRE_ued!W$5/W$5*1000)</f>
        <v>17.242117189096479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0.73103366246373369</v>
      </c>
      <c r="C38" s="347">
        <f t="shared" si="7"/>
        <v>0.78872241581146485</v>
      </c>
      <c r="D38" s="347">
        <f t="shared" si="7"/>
        <v>0.78404252583692247</v>
      </c>
      <c r="E38" s="347">
        <f t="shared" si="7"/>
        <v>0.93504839066127265</v>
      </c>
      <c r="F38" s="347">
        <f t="shared" si="7"/>
        <v>0.93781370438533107</v>
      </c>
      <c r="G38" s="347">
        <f t="shared" si="7"/>
        <v>0.77437783473432442</v>
      </c>
      <c r="H38" s="347">
        <f t="shared" si="7"/>
        <v>0.767057637103428</v>
      </c>
      <c r="I38" s="347">
        <f t="shared" si="7"/>
        <v>0.73340909519247111</v>
      </c>
      <c r="J38" s="347">
        <f t="shared" si="7"/>
        <v>0.72156830132557448</v>
      </c>
      <c r="K38" s="347">
        <f t="shared" si="7"/>
        <v>0.70060434739004163</v>
      </c>
      <c r="L38" s="347">
        <f t="shared" si="7"/>
        <v>0.68536342022158769</v>
      </c>
      <c r="M38" s="347">
        <f t="shared" si="7"/>
        <v>0.53163969893904506</v>
      </c>
      <c r="N38" s="347">
        <f t="shared" si="7"/>
        <v>0.53462620664580995</v>
      </c>
      <c r="O38" s="347">
        <f t="shared" si="7"/>
        <v>0.54662428710982303</v>
      </c>
      <c r="P38" s="347">
        <f t="shared" si="7"/>
        <v>0.47211562328664414</v>
      </c>
      <c r="Q38" s="347">
        <f t="shared" si="7"/>
        <v>0.33514179176599512</v>
      </c>
      <c r="R38" s="347">
        <f t="shared" si="7"/>
        <v>0.40806923384375637</v>
      </c>
      <c r="S38" s="347">
        <f t="shared" si="7"/>
        <v>0.51927992278053603</v>
      </c>
      <c r="T38" s="347">
        <f t="shared" si="7"/>
        <v>0.57784057274244383</v>
      </c>
      <c r="U38" s="347">
        <f t="shared" si="7"/>
        <v>0.50085728826395248</v>
      </c>
      <c r="V38" s="347">
        <f t="shared" si="7"/>
        <v>0.28749428828026447</v>
      </c>
      <c r="W38" s="347">
        <f t="shared" si="7"/>
        <v>0.33912285848641766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SE: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277.26087704213228</v>
      </c>
      <c r="C5" s="225">
        <v>307.57858985382632</v>
      </c>
      <c r="D5" s="225">
        <v>298.87601031814279</v>
      </c>
      <c r="E5" s="225">
        <v>294.73490971625131</v>
      </c>
      <c r="F5" s="225">
        <v>302.53035253654338</v>
      </c>
      <c r="G5" s="225">
        <v>300.29028374892528</v>
      </c>
      <c r="H5" s="225">
        <v>279.91160791057621</v>
      </c>
      <c r="I5" s="225">
        <v>282.66672398968188</v>
      </c>
      <c r="J5" s="225">
        <v>236.29810834049869</v>
      </c>
      <c r="K5" s="225">
        <v>192.47635425623389</v>
      </c>
      <c r="L5" s="225">
        <v>206.87704213241619</v>
      </c>
      <c r="M5" s="225">
        <v>208.7158211521926</v>
      </c>
      <c r="N5" s="225">
        <v>202.49277730008589</v>
      </c>
      <c r="O5" s="225">
        <v>206.4435941530524</v>
      </c>
      <c r="P5" s="225">
        <v>201.9202063628546</v>
      </c>
      <c r="Q5" s="225">
        <v>189.4355975924334</v>
      </c>
      <c r="R5" s="225">
        <v>198.04660361135009</v>
      </c>
      <c r="S5" s="225">
        <v>206.87171109200349</v>
      </c>
      <c r="T5" s="225">
        <v>214.21865864144451</v>
      </c>
      <c r="U5" s="225">
        <v>199.94342218400689</v>
      </c>
      <c r="V5" s="225">
        <v>212.52957867583839</v>
      </c>
      <c r="W5" s="225">
        <v>231.32605331040421</v>
      </c>
      <c r="DA5" s="89" t="s">
        <v>2378</v>
      </c>
    </row>
    <row r="6" spans="1:105" ht="12" customHeight="1" x14ac:dyDescent="0.25">
      <c r="A6" s="55" t="s">
        <v>92</v>
      </c>
      <c r="B6" s="261">
        <v>7.4141461728440481</v>
      </c>
      <c r="C6" s="261">
        <v>8.1886758149421777</v>
      </c>
      <c r="D6" s="261">
        <v>7.9496506777599132</v>
      </c>
      <c r="E6" s="261">
        <v>7.6364761579352383</v>
      </c>
      <c r="F6" s="261">
        <v>7.8063237890829873</v>
      </c>
      <c r="G6" s="261">
        <v>7.9641023747105679</v>
      </c>
      <c r="H6" s="261">
        <v>7.4863443516553696</v>
      </c>
      <c r="I6" s="261">
        <v>7.5725777446421993</v>
      </c>
      <c r="J6" s="261">
        <v>6.3304288306246619</v>
      </c>
      <c r="K6" s="261">
        <v>5.1914007279793726</v>
      </c>
      <c r="L6" s="261">
        <v>5.6193313229940918</v>
      </c>
      <c r="M6" s="261">
        <v>5.7962981896291721</v>
      </c>
      <c r="N6" s="261">
        <v>5.6186545207593683</v>
      </c>
      <c r="O6" s="261">
        <v>5.6819799121538059</v>
      </c>
      <c r="P6" s="261">
        <v>5.6091995001739789</v>
      </c>
      <c r="Q6" s="261">
        <v>5.4072477041816809</v>
      </c>
      <c r="R6" s="261">
        <v>5.5215735634860099</v>
      </c>
      <c r="S6" s="261">
        <v>5.7085235707340534</v>
      </c>
      <c r="T6" s="261">
        <v>5.8102635770119813</v>
      </c>
      <c r="U6" s="261">
        <v>5.4874106025019493</v>
      </c>
      <c r="V6" s="261">
        <v>4.9595266297960716</v>
      </c>
      <c r="W6" s="261">
        <v>5.2494442718733003</v>
      </c>
      <c r="DA6" s="67" t="s">
        <v>2395</v>
      </c>
    </row>
    <row r="7" spans="1:105" ht="12" customHeight="1" x14ac:dyDescent="0.25">
      <c r="A7" s="202" t="s">
        <v>93</v>
      </c>
      <c r="B7" s="226">
        <v>10.083238795067899</v>
      </c>
      <c r="C7" s="226">
        <v>11.136599108321359</v>
      </c>
      <c r="D7" s="226">
        <v>10.811524921753479</v>
      </c>
      <c r="E7" s="226">
        <v>10.385607574791919</v>
      </c>
      <c r="F7" s="226">
        <v>10.61660035315286</v>
      </c>
      <c r="G7" s="226">
        <v>10.83117922960637</v>
      </c>
      <c r="H7" s="226">
        <v>10.181428318251299</v>
      </c>
      <c r="I7" s="226">
        <v>10.29870573271339</v>
      </c>
      <c r="J7" s="226">
        <v>8.6093832096495415</v>
      </c>
      <c r="K7" s="226">
        <v>7.0603049900519492</v>
      </c>
      <c r="L7" s="226">
        <v>7.6422905992719654</v>
      </c>
      <c r="M7" s="226">
        <v>7.8829655378956742</v>
      </c>
      <c r="N7" s="226">
        <v>7.6413701482327427</v>
      </c>
      <c r="O7" s="226">
        <v>7.7274926805291777</v>
      </c>
      <c r="P7" s="226">
        <v>7.6285113202366137</v>
      </c>
      <c r="Q7" s="226">
        <v>7.3538568776870861</v>
      </c>
      <c r="R7" s="226">
        <v>7.5093400463409719</v>
      </c>
      <c r="S7" s="226">
        <v>7.7635920561983163</v>
      </c>
      <c r="T7" s="226">
        <v>7.9019584647362953</v>
      </c>
      <c r="U7" s="226">
        <v>7.4628784194026512</v>
      </c>
      <c r="V7" s="226">
        <v>6.7449562165226586</v>
      </c>
      <c r="W7" s="226">
        <v>7.13924420974769</v>
      </c>
      <c r="DA7" s="174" t="s">
        <v>2396</v>
      </c>
    </row>
    <row r="8" spans="1:105" ht="12" customHeight="1" x14ac:dyDescent="0.25">
      <c r="A8" s="202" t="s">
        <v>94</v>
      </c>
      <c r="B8" s="226">
        <v>12.455765570378</v>
      </c>
      <c r="C8" s="226">
        <v>13.756975369102859</v>
      </c>
      <c r="D8" s="226">
        <v>13.35541313863666</v>
      </c>
      <c r="E8" s="226">
        <v>12.8292799453312</v>
      </c>
      <c r="F8" s="226">
        <v>13.114623965659421</v>
      </c>
      <c r="G8" s="226">
        <v>13.379691989513759</v>
      </c>
      <c r="H8" s="226">
        <v>12.57705851078102</v>
      </c>
      <c r="I8" s="226">
        <v>12.721930610998889</v>
      </c>
      <c r="J8" s="226">
        <v>10.635120435449441</v>
      </c>
      <c r="K8" s="226">
        <v>8.7215532230053494</v>
      </c>
      <c r="L8" s="226">
        <v>9.440476622630074</v>
      </c>
      <c r="M8" s="226">
        <v>9.7377809585770105</v>
      </c>
      <c r="N8" s="226">
        <v>9.4393395948757384</v>
      </c>
      <c r="O8" s="226">
        <v>9.5457262524183957</v>
      </c>
      <c r="P8" s="226">
        <v>9.4234551602922867</v>
      </c>
      <c r="Q8" s="226">
        <v>9.0841761430252213</v>
      </c>
      <c r="R8" s="226">
        <v>9.2762435866564914</v>
      </c>
      <c r="S8" s="226">
        <v>9.5903195988332133</v>
      </c>
      <c r="T8" s="226">
        <v>9.7612428093801302</v>
      </c>
      <c r="U8" s="226">
        <v>9.218849812203274</v>
      </c>
      <c r="V8" s="226">
        <v>8.3320047380574014</v>
      </c>
      <c r="W8" s="226">
        <v>8.8190663767471467</v>
      </c>
      <c r="DA8" s="174" t="s">
        <v>2397</v>
      </c>
    </row>
    <row r="9" spans="1:105" ht="12" customHeight="1" x14ac:dyDescent="0.25">
      <c r="A9" s="202" t="s">
        <v>95</v>
      </c>
      <c r="B9" s="226">
        <v>7.7107120197578087</v>
      </c>
      <c r="C9" s="226">
        <v>8.5162228475398649</v>
      </c>
      <c r="D9" s="226">
        <v>8.2676367048703092</v>
      </c>
      <c r="E9" s="226">
        <v>7.9419352042526459</v>
      </c>
      <c r="F9" s="226">
        <v>8.1185767406463079</v>
      </c>
      <c r="G9" s="226">
        <v>8.2826664696989898</v>
      </c>
      <c r="H9" s="226">
        <v>7.7857981257215831</v>
      </c>
      <c r="I9" s="226">
        <v>7.8754808544278863</v>
      </c>
      <c r="J9" s="226">
        <v>6.5836459838496486</v>
      </c>
      <c r="K9" s="226">
        <v>5.399056757098549</v>
      </c>
      <c r="L9" s="226">
        <v>5.8441045759138532</v>
      </c>
      <c r="M9" s="226">
        <v>6.0281501172143388</v>
      </c>
      <c r="N9" s="226">
        <v>5.8434007015897427</v>
      </c>
      <c r="O9" s="226">
        <v>5.9092591086399588</v>
      </c>
      <c r="P9" s="226">
        <v>5.833567480180939</v>
      </c>
      <c r="Q9" s="226">
        <v>5.6235376123489473</v>
      </c>
      <c r="R9" s="226">
        <v>5.7424365060254488</v>
      </c>
      <c r="S9" s="226">
        <v>5.9368645135634157</v>
      </c>
      <c r="T9" s="226">
        <v>6.0426741200924594</v>
      </c>
      <c r="U9" s="226">
        <v>5.7069070266020274</v>
      </c>
      <c r="V9" s="226">
        <v>5.1579076949879141</v>
      </c>
      <c r="W9" s="226">
        <v>5.4594220427482334</v>
      </c>
      <c r="DA9" s="174" t="s">
        <v>2398</v>
      </c>
    </row>
    <row r="10" spans="1:105" ht="12" customHeight="1" x14ac:dyDescent="0.25">
      <c r="A10" s="56" t="s">
        <v>96</v>
      </c>
      <c r="B10" s="262">
        <v>7.8225507070760143</v>
      </c>
      <c r="C10" s="262">
        <v>8.6885688500881582</v>
      </c>
      <c r="D10" s="262">
        <v>8.4311960305744247</v>
      </c>
      <c r="E10" s="262">
        <v>8.1548200881937394</v>
      </c>
      <c r="F10" s="262">
        <v>8.311532885969072</v>
      </c>
      <c r="G10" s="262">
        <v>8.3974759552060245</v>
      </c>
      <c r="H10" s="262">
        <v>7.9291487484801566</v>
      </c>
      <c r="I10" s="262">
        <v>7.9772500452638528</v>
      </c>
      <c r="J10" s="262">
        <v>6.6447093948196576</v>
      </c>
      <c r="K10" s="262">
        <v>5.4796658212289264</v>
      </c>
      <c r="L10" s="262">
        <v>5.9875449166330599</v>
      </c>
      <c r="M10" s="262">
        <v>6.1539319735331901</v>
      </c>
      <c r="N10" s="262">
        <v>5.9629396529612064</v>
      </c>
      <c r="O10" s="262">
        <v>5.9807237332017156</v>
      </c>
      <c r="P10" s="262">
        <v>5.8899373649186524</v>
      </c>
      <c r="Q10" s="262">
        <v>5.7403788201258514</v>
      </c>
      <c r="R10" s="262">
        <v>5.7831299812460948</v>
      </c>
      <c r="S10" s="262">
        <v>6.0140790813201876</v>
      </c>
      <c r="T10" s="262">
        <v>6.1143151455398748</v>
      </c>
      <c r="U10" s="262">
        <v>5.781454939419695</v>
      </c>
      <c r="V10" s="262">
        <v>5.3102189193763776</v>
      </c>
      <c r="W10" s="262">
        <v>5.6612940279256794</v>
      </c>
      <c r="DA10" s="68" t="s">
        <v>2399</v>
      </c>
    </row>
    <row r="11" spans="1:105" ht="12" customHeight="1" x14ac:dyDescent="0.25">
      <c r="A11" s="37" t="s">
        <v>160</v>
      </c>
      <c r="B11" s="228">
        <v>0.3550533267028374</v>
      </c>
      <c r="C11" s="228">
        <v>0.75566605945506249</v>
      </c>
      <c r="D11" s="228">
        <v>0.63631652242140346</v>
      </c>
      <c r="E11" s="228">
        <v>1.0845972216070781</v>
      </c>
      <c r="F11" s="228">
        <v>1.085302356852238</v>
      </c>
      <c r="G11" s="228">
        <v>0.62098225604198931</v>
      </c>
      <c r="H11" s="228">
        <v>0.54458142631495243</v>
      </c>
      <c r="I11" s="228">
        <v>0.48904387431375029</v>
      </c>
      <c r="J11" s="228">
        <v>0.44489383884109451</v>
      </c>
      <c r="K11" s="228">
        <v>0.35701939169890179</v>
      </c>
      <c r="L11" s="228">
        <v>0.35540179107679959</v>
      </c>
      <c r="M11" s="228">
        <v>0.1709947210793818</v>
      </c>
      <c r="N11" s="228">
        <v>0.17694288954546061</v>
      </c>
      <c r="O11" s="228">
        <v>0.19341439594772081</v>
      </c>
      <c r="P11" s="228">
        <v>0.17191934404414599</v>
      </c>
      <c r="Q11" s="228">
        <v>0.12984992520326261</v>
      </c>
      <c r="R11" s="228">
        <v>0.1495189191399659</v>
      </c>
      <c r="S11" s="228">
        <v>0.1806373467935854</v>
      </c>
      <c r="T11" s="228">
        <v>0.2647117009146957</v>
      </c>
      <c r="U11" s="228">
        <v>0.23555923337138401</v>
      </c>
      <c r="V11" s="228">
        <v>0.28619591618336071</v>
      </c>
      <c r="W11" s="228">
        <v>0.29096777569524063</v>
      </c>
      <c r="DA11" s="69" t="s">
        <v>2400</v>
      </c>
    </row>
    <row r="12" spans="1:105" ht="12" customHeight="1" x14ac:dyDescent="0.25">
      <c r="A12" s="37" t="s">
        <v>162</v>
      </c>
      <c r="B12" s="228">
        <v>7.8982111665396759E-2</v>
      </c>
      <c r="C12" s="228">
        <v>2.662890388068636E-2</v>
      </c>
      <c r="D12" s="228">
        <v>3.3088923181780409E-2</v>
      </c>
      <c r="E12" s="228">
        <v>5.3343284299833593E-2</v>
      </c>
      <c r="F12" s="228">
        <v>0.1133967291877601</v>
      </c>
      <c r="G12" s="228">
        <v>0.1030824573690446</v>
      </c>
      <c r="H12" s="228">
        <v>3.022029798691548E-2</v>
      </c>
      <c r="I12" s="228">
        <v>7.5773196342547561E-2</v>
      </c>
      <c r="J12" s="228">
        <v>9.6544879150203627E-2</v>
      </c>
      <c r="K12" s="228">
        <v>2.3835491747991919E-2</v>
      </c>
      <c r="L12" s="228">
        <v>1.2528264188594171E-3</v>
      </c>
      <c r="M12" s="228">
        <v>3.5653116690573831E-3</v>
      </c>
      <c r="N12" s="228">
        <v>3.533803646331437E-3</v>
      </c>
      <c r="O12" s="228">
        <v>3.2538117751390712E-2</v>
      </c>
      <c r="P12" s="228">
        <v>3.1280365092061252E-2</v>
      </c>
      <c r="Q12" s="228">
        <v>1.4765181312927769E-6</v>
      </c>
      <c r="R12" s="228">
        <v>4.1965382968754641E-2</v>
      </c>
      <c r="S12" s="228">
        <v>2.7112237265453209E-2</v>
      </c>
      <c r="T12" s="228">
        <v>4.4190721059676231E-2</v>
      </c>
      <c r="U12" s="228">
        <v>1.737511333141609E-2</v>
      </c>
      <c r="V12" s="228">
        <v>3.6676067565931669E-2</v>
      </c>
      <c r="W12" s="228">
        <v>6.4480069403914531E-3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7.3885152687077804</v>
      </c>
      <c r="C15" s="228">
        <v>7.9062738867524089</v>
      </c>
      <c r="D15" s="228">
        <v>7.7617905849712416</v>
      </c>
      <c r="E15" s="228">
        <v>7.0168795822868271</v>
      </c>
      <c r="F15" s="228">
        <v>7.1128337999290743</v>
      </c>
      <c r="G15" s="228">
        <v>7.6734112417949909</v>
      </c>
      <c r="H15" s="228">
        <v>7.3543470241782876</v>
      </c>
      <c r="I15" s="228">
        <v>7.4124329746075546</v>
      </c>
      <c r="J15" s="228">
        <v>6.1032706768283607</v>
      </c>
      <c r="K15" s="228">
        <v>5.0988109377820328</v>
      </c>
      <c r="L15" s="228">
        <v>5.630890299137401</v>
      </c>
      <c r="M15" s="228">
        <v>5.979371940784751</v>
      </c>
      <c r="N15" s="228">
        <v>5.7824629597694148</v>
      </c>
      <c r="O15" s="228">
        <v>5.7547712195026053</v>
      </c>
      <c r="P15" s="228">
        <v>5.6867376557824452</v>
      </c>
      <c r="Q15" s="228">
        <v>5.610527418404458</v>
      </c>
      <c r="R15" s="228">
        <v>5.5916456791373754</v>
      </c>
      <c r="S15" s="228">
        <v>5.8063294972611494</v>
      </c>
      <c r="T15" s="228">
        <v>5.8054127235655031</v>
      </c>
      <c r="U15" s="228">
        <v>5.5285205927168954</v>
      </c>
      <c r="V15" s="228">
        <v>4.9873469356270856</v>
      </c>
      <c r="W15" s="228">
        <v>5.3638782452900484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50.272931932247324</v>
      </c>
      <c r="C16" s="263">
        <f t="shared" si="0"/>
        <v>56.12267435199005</v>
      </c>
      <c r="D16" s="263">
        <f t="shared" si="0"/>
        <v>54.45191297880428</v>
      </c>
      <c r="E16" s="263">
        <f t="shared" si="0"/>
        <v>53.451261129448227</v>
      </c>
      <c r="F16" s="263">
        <f t="shared" si="0"/>
        <v>54.528327071664947</v>
      </c>
      <c r="G16" s="263">
        <f t="shared" si="0"/>
        <v>54.253817637795962</v>
      </c>
      <c r="H16" s="263">
        <f t="shared" si="0"/>
        <v>51.053888517834579</v>
      </c>
      <c r="I16" s="263">
        <f t="shared" si="0"/>
        <v>51.29109966853931</v>
      </c>
      <c r="J16" s="263">
        <f t="shared" si="0"/>
        <v>42.752731226534408</v>
      </c>
      <c r="K16" s="263">
        <f t="shared" si="0"/>
        <v>35.163127660334588</v>
      </c>
      <c r="L16" s="263">
        <f t="shared" si="0"/>
        <v>38.314320798591559</v>
      </c>
      <c r="M16" s="263">
        <f t="shared" si="0"/>
        <v>38.988754775112888</v>
      </c>
      <c r="N16" s="263">
        <f t="shared" si="0"/>
        <v>37.801962186048883</v>
      </c>
      <c r="O16" s="263">
        <f t="shared" si="0"/>
        <v>38.061859350282816</v>
      </c>
      <c r="P16" s="263">
        <f t="shared" si="0"/>
        <v>37.48953333827918</v>
      </c>
      <c r="Q16" s="263">
        <f t="shared" si="0"/>
        <v>36.439589440855158</v>
      </c>
      <c r="R16" s="263">
        <f t="shared" si="0"/>
        <v>36.846121973175869</v>
      </c>
      <c r="S16" s="263">
        <f t="shared" si="0"/>
        <v>38.240546398527002</v>
      </c>
      <c r="T16" s="263">
        <f t="shared" si="0"/>
        <v>39.135067550823869</v>
      </c>
      <c r="U16" s="263">
        <f t="shared" si="0"/>
        <v>36.945243807607852</v>
      </c>
      <c r="V16" s="263">
        <f t="shared" si="0"/>
        <v>34.897727143760925</v>
      </c>
      <c r="W16" s="263">
        <f t="shared" si="0"/>
        <v>37.559694394746977</v>
      </c>
      <c r="DA16" s="70"/>
    </row>
    <row r="17" spans="1:105" ht="12" customHeight="1" x14ac:dyDescent="0.25">
      <c r="A17" s="60" t="s">
        <v>2406</v>
      </c>
      <c r="B17" s="331">
        <v>9.3819574635704921</v>
      </c>
      <c r="C17" s="331">
        <v>12.310214924287051</v>
      </c>
      <c r="D17" s="331">
        <v>11.913468480266859</v>
      </c>
      <c r="E17" s="331">
        <v>16.145663141804469</v>
      </c>
      <c r="F17" s="331">
        <v>16.55241735499478</v>
      </c>
      <c r="G17" s="331">
        <v>11.444537572960639</v>
      </c>
      <c r="H17" s="331">
        <v>10.180056352005741</v>
      </c>
      <c r="I17" s="331">
        <v>9.314985885872197</v>
      </c>
      <c r="J17" s="331">
        <v>7.4808341041619144</v>
      </c>
      <c r="K17" s="331">
        <v>6.0117585835927398</v>
      </c>
      <c r="L17" s="331">
        <v>6.7062422463948659</v>
      </c>
      <c r="M17" s="331">
        <v>3.9879906780662639</v>
      </c>
      <c r="N17" s="331">
        <v>3.9510019779564818</v>
      </c>
      <c r="O17" s="331">
        <v>4.1081991539635432</v>
      </c>
      <c r="P17" s="331">
        <v>3.1546067680953671</v>
      </c>
      <c r="Q17" s="331">
        <v>1.923343468040754</v>
      </c>
      <c r="R17" s="331">
        <v>2.704990636958422</v>
      </c>
      <c r="S17" s="331">
        <v>3.896289454920669</v>
      </c>
      <c r="T17" s="331">
        <v>4.9229627218459209</v>
      </c>
      <c r="U17" s="331">
        <v>3.6766325601843208</v>
      </c>
      <c r="V17" s="331">
        <v>5.1991497565964053</v>
      </c>
      <c r="W17" s="331">
        <v>6.8021552600674609</v>
      </c>
      <c r="DA17" s="72" t="s">
        <v>2407</v>
      </c>
    </row>
    <row r="18" spans="1:105" ht="12" customHeight="1" x14ac:dyDescent="0.25">
      <c r="A18" s="59" t="s">
        <v>30</v>
      </c>
      <c r="B18" s="232">
        <v>1.8717874173910249</v>
      </c>
      <c r="C18" s="232">
        <v>1.763138579342187</v>
      </c>
      <c r="D18" s="232">
        <v>1.5275701303261859</v>
      </c>
      <c r="E18" s="232">
        <v>1.6170384222712619</v>
      </c>
      <c r="F18" s="232">
        <v>1.7603982071672839</v>
      </c>
      <c r="G18" s="232">
        <v>1.6310112132222909</v>
      </c>
      <c r="H18" s="232">
        <v>1.921667606494271</v>
      </c>
      <c r="I18" s="232">
        <v>1.8518362993571109</v>
      </c>
      <c r="J18" s="232">
        <v>1.6139352293953331</v>
      </c>
      <c r="K18" s="232">
        <v>1.160532393765386</v>
      </c>
      <c r="L18" s="232">
        <v>1.262551971269112</v>
      </c>
      <c r="M18" s="232">
        <v>0.89460801951029245</v>
      </c>
      <c r="N18" s="232">
        <v>0.82233389184723893</v>
      </c>
      <c r="O18" s="232">
        <v>0.76425421151240769</v>
      </c>
      <c r="P18" s="232">
        <v>0.37606425295440887</v>
      </c>
      <c r="Q18" s="232">
        <v>0</v>
      </c>
      <c r="R18" s="232">
        <v>0</v>
      </c>
      <c r="S18" s="232">
        <v>0.90924840749627733</v>
      </c>
      <c r="T18" s="232">
        <v>1.1565734756494741</v>
      </c>
      <c r="U18" s="232">
        <v>0.6939881664255545</v>
      </c>
      <c r="V18" s="232">
        <v>0.37480776192748227</v>
      </c>
      <c r="W18" s="232">
        <v>1.605580410915306</v>
      </c>
      <c r="DA18" s="71" t="s">
        <v>2408</v>
      </c>
    </row>
    <row r="19" spans="1:105" ht="12" customHeight="1" x14ac:dyDescent="0.25">
      <c r="A19" s="59" t="s">
        <v>33</v>
      </c>
      <c r="B19" s="232">
        <v>3.5239150760941049</v>
      </c>
      <c r="C19" s="232">
        <v>3.1679531489442141</v>
      </c>
      <c r="D19" s="232">
        <v>3.166951163091039</v>
      </c>
      <c r="E19" s="232">
        <v>3.6318061026357809</v>
      </c>
      <c r="F19" s="232">
        <v>4.1058597238171837</v>
      </c>
      <c r="G19" s="232">
        <v>3.197961921925256</v>
      </c>
      <c r="H19" s="232">
        <v>2.3611005262840101</v>
      </c>
      <c r="I19" s="232">
        <v>2.3270431904447779</v>
      </c>
      <c r="J19" s="232">
        <v>1.8972429365861141</v>
      </c>
      <c r="K19" s="232">
        <v>1.766511551959828</v>
      </c>
      <c r="L19" s="232">
        <v>2.5217722081695961</v>
      </c>
      <c r="M19" s="232">
        <v>1.940527828987175</v>
      </c>
      <c r="N19" s="232">
        <v>1.81031534919068</v>
      </c>
      <c r="O19" s="232">
        <v>1.798588458341051</v>
      </c>
      <c r="P19" s="232">
        <v>1.387301029148815</v>
      </c>
      <c r="Q19" s="232">
        <v>1.0945565451268719</v>
      </c>
      <c r="R19" s="232">
        <v>1.495852146898464</v>
      </c>
      <c r="S19" s="232">
        <v>1.689633637426649</v>
      </c>
      <c r="T19" s="232">
        <v>1.8844733720550211</v>
      </c>
      <c r="U19" s="232">
        <v>1.4294265555477119</v>
      </c>
      <c r="V19" s="232">
        <v>2.8836411791216912</v>
      </c>
      <c r="W19" s="232">
        <v>3.464039736549771</v>
      </c>
      <c r="DA19" s="71" t="s">
        <v>2409</v>
      </c>
    </row>
    <row r="20" spans="1:105" ht="12" customHeight="1" x14ac:dyDescent="0.25">
      <c r="A20" s="59" t="s">
        <v>160</v>
      </c>
      <c r="B20" s="232">
        <v>1.9650059571120999</v>
      </c>
      <c r="C20" s="232">
        <v>4.1875084325426082</v>
      </c>
      <c r="D20" s="232">
        <v>3.487328700278959</v>
      </c>
      <c r="E20" s="232">
        <v>5.766316416477884</v>
      </c>
      <c r="F20" s="232">
        <v>5.7945040582167007</v>
      </c>
      <c r="G20" s="232">
        <v>3.4644048750313332</v>
      </c>
      <c r="H20" s="232">
        <v>3.026662971796886</v>
      </c>
      <c r="I20" s="232">
        <v>2.76942285795133</v>
      </c>
      <c r="J20" s="232">
        <v>2.571121378174746</v>
      </c>
      <c r="K20" s="232">
        <v>2.0411825780494288</v>
      </c>
      <c r="L20" s="232">
        <v>1.99498962564903</v>
      </c>
      <c r="M20" s="232">
        <v>1.0009321971622069</v>
      </c>
      <c r="N20" s="232">
        <v>1.035836589837339</v>
      </c>
      <c r="O20" s="232">
        <v>1.1411620769266431</v>
      </c>
      <c r="P20" s="232">
        <v>1.038000767935503</v>
      </c>
      <c r="Q20" s="232">
        <v>0.79884325013100999</v>
      </c>
      <c r="R20" s="232">
        <v>0.91292355569896633</v>
      </c>
      <c r="S20" s="232">
        <v>1.068464243170592</v>
      </c>
      <c r="T20" s="232">
        <v>1.5599828801816009</v>
      </c>
      <c r="U20" s="232">
        <v>1.417509156264618</v>
      </c>
      <c r="V20" s="232">
        <v>1.7042350721472901</v>
      </c>
      <c r="W20" s="232">
        <v>1.6684667955942909</v>
      </c>
      <c r="DA20" s="71" t="s">
        <v>2410</v>
      </c>
    </row>
    <row r="21" spans="1:105" ht="12" customHeight="1" x14ac:dyDescent="0.25">
      <c r="A21" s="59" t="s">
        <v>70</v>
      </c>
      <c r="B21" s="232">
        <v>1.5841306753729689</v>
      </c>
      <c r="C21" s="232">
        <v>3.044051222454029</v>
      </c>
      <c r="D21" s="232">
        <v>3.5502748511201299</v>
      </c>
      <c r="E21" s="232">
        <v>4.8468999102429082</v>
      </c>
      <c r="F21" s="232">
        <v>4.2862224158710394</v>
      </c>
      <c r="G21" s="232">
        <v>2.5760716848837122</v>
      </c>
      <c r="H21" s="232">
        <v>2.7026675233991191</v>
      </c>
      <c r="I21" s="232">
        <v>1.937584978678776</v>
      </c>
      <c r="J21" s="232">
        <v>0.84058436815096937</v>
      </c>
      <c r="K21" s="232">
        <v>0.90725769594187966</v>
      </c>
      <c r="L21" s="232">
        <v>0.91989590581879899</v>
      </c>
      <c r="M21" s="232">
        <v>0.13105277619143199</v>
      </c>
      <c r="N21" s="232">
        <v>0.26182900261572017</v>
      </c>
      <c r="O21" s="232">
        <v>0.21221662884631559</v>
      </c>
      <c r="P21" s="232">
        <v>0.16437864923368739</v>
      </c>
      <c r="Q21" s="232">
        <v>2.9934589169300939E-2</v>
      </c>
      <c r="R21" s="232">
        <v>3.9985242115551177E-2</v>
      </c>
      <c r="S21" s="232">
        <v>6.8575133390540929E-2</v>
      </c>
      <c r="T21" s="232">
        <v>6.151092694212696E-2</v>
      </c>
      <c r="U21" s="232">
        <v>3.115161625253169E-2</v>
      </c>
      <c r="V21" s="232">
        <v>1.8067656215991459E-2</v>
      </c>
      <c r="W21" s="232">
        <v>2.7094169434195771E-2</v>
      </c>
      <c r="DA21" s="71" t="s">
        <v>2411</v>
      </c>
    </row>
    <row r="22" spans="1:105" ht="12" customHeight="1" x14ac:dyDescent="0.25">
      <c r="A22" s="59" t="s">
        <v>162</v>
      </c>
      <c r="B22" s="232">
        <v>0.43711833760029217</v>
      </c>
      <c r="C22" s="232">
        <v>0.1475635410040165</v>
      </c>
      <c r="D22" s="232">
        <v>0.18134363545054979</v>
      </c>
      <c r="E22" s="232">
        <v>0.28360229017663041</v>
      </c>
      <c r="F22" s="232">
        <v>0.60543294992257746</v>
      </c>
      <c r="G22" s="232">
        <v>0.57508787789804428</v>
      </c>
      <c r="H22" s="232">
        <v>0.167957724031459</v>
      </c>
      <c r="I22" s="232">
        <v>0.42909855944020181</v>
      </c>
      <c r="J22" s="232">
        <v>0.55795019185475214</v>
      </c>
      <c r="K22" s="232">
        <v>0.13627436387621769</v>
      </c>
      <c r="L22" s="232">
        <v>7.0325354883297936E-3</v>
      </c>
      <c r="M22" s="232">
        <v>2.0869856215157509E-2</v>
      </c>
      <c r="N22" s="232">
        <v>2.0687144465504289E-2</v>
      </c>
      <c r="O22" s="232">
        <v>0.1919777783371262</v>
      </c>
      <c r="P22" s="232">
        <v>0.18886206882295309</v>
      </c>
      <c r="Q22" s="232">
        <v>9.0836135718440191E-6</v>
      </c>
      <c r="R22" s="232">
        <v>0.25622969224544018</v>
      </c>
      <c r="S22" s="232">
        <v>0.16036803343660869</v>
      </c>
      <c r="T22" s="232">
        <v>0.2604220670176971</v>
      </c>
      <c r="U22" s="232">
        <v>0.1045570656939052</v>
      </c>
      <c r="V22" s="232">
        <v>0.21839808718395129</v>
      </c>
      <c r="W22" s="232">
        <v>3.6974147573897991E-2</v>
      </c>
      <c r="DA22" s="71" t="s">
        <v>2412</v>
      </c>
    </row>
    <row r="23" spans="1:105" ht="12" customHeight="1" x14ac:dyDescent="0.25">
      <c r="A23" s="60" t="s">
        <v>2413</v>
      </c>
      <c r="B23" s="331">
        <v>40.890974468676831</v>
      </c>
      <c r="C23" s="331">
        <v>43.812459427702997</v>
      </c>
      <c r="D23" s="331">
        <v>42.538444498537423</v>
      </c>
      <c r="E23" s="331">
        <v>37.305597987643758</v>
      </c>
      <c r="F23" s="331">
        <v>37.975909716670166</v>
      </c>
      <c r="G23" s="331">
        <v>42.80928006483532</v>
      </c>
      <c r="H23" s="331">
        <v>40.873832165828837</v>
      </c>
      <c r="I23" s="331">
        <v>41.976113782667113</v>
      </c>
      <c r="J23" s="331">
        <v>35.271897122372494</v>
      </c>
      <c r="K23" s="331">
        <v>29.151369076741851</v>
      </c>
      <c r="L23" s="331">
        <v>31.608078552196691</v>
      </c>
      <c r="M23" s="331">
        <v>35.000764097046627</v>
      </c>
      <c r="N23" s="331">
        <v>33.850960208092403</v>
      </c>
      <c r="O23" s="331">
        <v>33.953660196319277</v>
      </c>
      <c r="P23" s="331">
        <v>34.334926570183811</v>
      </c>
      <c r="Q23" s="331">
        <v>34.516245972814403</v>
      </c>
      <c r="R23" s="331">
        <v>34.141131336217448</v>
      </c>
      <c r="S23" s="331">
        <v>34.344256943606332</v>
      </c>
      <c r="T23" s="331">
        <v>34.212104828977949</v>
      </c>
      <c r="U23" s="331">
        <v>33.268611247423529</v>
      </c>
      <c r="V23" s="331">
        <v>29.698577387164519</v>
      </c>
      <c r="W23" s="331">
        <v>30.757539134679519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15.633398370285571</v>
      </c>
      <c r="C24" s="263">
        <f t="shared" si="1"/>
        <v>14.728042305823397</v>
      </c>
      <c r="D24" s="263">
        <f t="shared" si="1"/>
        <v>14.757620286925052</v>
      </c>
      <c r="E24" s="263">
        <f t="shared" si="1"/>
        <v>15.35272219064553</v>
      </c>
      <c r="F24" s="263">
        <f t="shared" si="1"/>
        <v>17.511710149037988</v>
      </c>
      <c r="G24" s="263">
        <f t="shared" si="1"/>
        <v>17.37082019098742</v>
      </c>
      <c r="H24" s="263">
        <f t="shared" si="1"/>
        <v>13.83203199898977</v>
      </c>
      <c r="I24" s="263">
        <f t="shared" si="1"/>
        <v>15.861890558428932</v>
      </c>
      <c r="J24" s="263">
        <f t="shared" si="1"/>
        <v>14.082089545660075</v>
      </c>
      <c r="K24" s="263">
        <f t="shared" si="1"/>
        <v>9.7576374649485977</v>
      </c>
      <c r="L24" s="263">
        <f t="shared" si="1"/>
        <v>7.5772956507081277</v>
      </c>
      <c r="M24" s="263">
        <f t="shared" si="1"/>
        <v>8.5525466641306735</v>
      </c>
      <c r="N24" s="263">
        <f t="shared" si="1"/>
        <v>8.3102782734692706</v>
      </c>
      <c r="O24" s="263">
        <f t="shared" si="1"/>
        <v>10.910632941125826</v>
      </c>
      <c r="P24" s="263">
        <f t="shared" si="1"/>
        <v>10.691300912270039</v>
      </c>
      <c r="Q24" s="263">
        <f t="shared" si="1"/>
        <v>5.7087488861798459</v>
      </c>
      <c r="R24" s="263">
        <f t="shared" si="1"/>
        <v>10.907568768531856</v>
      </c>
      <c r="S24" s="263">
        <f t="shared" si="1"/>
        <v>10.686904827966879</v>
      </c>
      <c r="T24" s="263">
        <f t="shared" si="1"/>
        <v>11.656343297780747</v>
      </c>
      <c r="U24" s="263">
        <f t="shared" si="1"/>
        <v>9.7844907781161652</v>
      </c>
      <c r="V24" s="263">
        <f t="shared" si="1"/>
        <v>10.123501087309702</v>
      </c>
      <c r="W24" s="263">
        <f t="shared" si="1"/>
        <v>8.3826386402302422</v>
      </c>
      <c r="DA24" s="70"/>
    </row>
    <row r="25" spans="1:105" ht="12" customHeight="1" x14ac:dyDescent="0.25">
      <c r="A25" s="60" t="s">
        <v>2416</v>
      </c>
      <c r="B25" s="264">
        <v>8.0709692739846428</v>
      </c>
      <c r="C25" s="264">
        <v>6.3755929745823732</v>
      </c>
      <c r="D25" s="264">
        <v>6.6489765956099394</v>
      </c>
      <c r="E25" s="264">
        <v>7.5635165095515866</v>
      </c>
      <c r="F25" s="264">
        <v>9.5492598841733383</v>
      </c>
      <c r="G25" s="264">
        <v>9.247435768782637</v>
      </c>
      <c r="H25" s="264">
        <v>6.1959607603012898</v>
      </c>
      <c r="I25" s="264">
        <v>8.1378612588938868</v>
      </c>
      <c r="J25" s="264">
        <v>7.6250521384229186</v>
      </c>
      <c r="K25" s="264">
        <v>4.4624087224096352</v>
      </c>
      <c r="L25" s="264">
        <v>1.8455777012541541</v>
      </c>
      <c r="M25" s="264">
        <v>2.6403225107089141</v>
      </c>
      <c r="N25" s="264">
        <v>2.5792506622947138</v>
      </c>
      <c r="O25" s="264">
        <v>5.1150134307289434</v>
      </c>
      <c r="P25" s="264">
        <v>4.9699174220925757</v>
      </c>
      <c r="Q25" s="264">
        <v>0.19335622791453039</v>
      </c>
      <c r="R25" s="264">
        <v>5.2755637337761261</v>
      </c>
      <c r="S25" s="264">
        <v>4.8642107858181394</v>
      </c>
      <c r="T25" s="264">
        <v>5.7298744492285243</v>
      </c>
      <c r="U25" s="264">
        <v>4.1873319635641719</v>
      </c>
      <c r="V25" s="264">
        <v>5.0647839249177071</v>
      </c>
      <c r="W25" s="264">
        <v>3.0282054829194731</v>
      </c>
      <c r="DA25" s="72" t="s">
        <v>2417</v>
      </c>
    </row>
    <row r="26" spans="1:105" ht="12" customHeight="1" x14ac:dyDescent="0.25">
      <c r="A26" s="60" t="s">
        <v>2418</v>
      </c>
      <c r="B26" s="264">
        <v>7.562429096300928</v>
      </c>
      <c r="C26" s="264">
        <v>8.352449331241024</v>
      </c>
      <c r="D26" s="264">
        <v>8.1086436913151125</v>
      </c>
      <c r="E26" s="264">
        <v>7.789205681093943</v>
      </c>
      <c r="F26" s="264">
        <v>7.9624502648646498</v>
      </c>
      <c r="G26" s="264">
        <v>8.1233844222047829</v>
      </c>
      <c r="H26" s="264">
        <v>7.636071238688479</v>
      </c>
      <c r="I26" s="264">
        <v>7.7240292995350446</v>
      </c>
      <c r="J26" s="264">
        <v>6.4570374072371566</v>
      </c>
      <c r="K26" s="264">
        <v>5.2952287425389626</v>
      </c>
      <c r="L26" s="264">
        <v>5.7317179494539738</v>
      </c>
      <c r="M26" s="264">
        <v>5.912224153421759</v>
      </c>
      <c r="N26" s="264">
        <v>5.7310276111745573</v>
      </c>
      <c r="O26" s="264">
        <v>5.7956195103968833</v>
      </c>
      <c r="P26" s="264">
        <v>5.7213834901774634</v>
      </c>
      <c r="Q26" s="264">
        <v>5.5153926582653154</v>
      </c>
      <c r="R26" s="264">
        <v>5.6320050347557311</v>
      </c>
      <c r="S26" s="264">
        <v>5.8226940421487399</v>
      </c>
      <c r="T26" s="264">
        <v>5.9264688485522239</v>
      </c>
      <c r="U26" s="264">
        <v>5.5971588145519924</v>
      </c>
      <c r="V26" s="264">
        <v>5.0587171623919946</v>
      </c>
      <c r="W26" s="264">
        <v>5.3544331573107691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71.818474188924753</v>
      </c>
      <c r="C27" s="263">
        <f t="shared" si="2"/>
        <v>80.17524907427152</v>
      </c>
      <c r="D27" s="263">
        <f t="shared" si="2"/>
        <v>77.788447112577558</v>
      </c>
      <c r="E27" s="263">
        <f t="shared" si="2"/>
        <v>76.358944470640324</v>
      </c>
      <c r="F27" s="263">
        <f t="shared" si="2"/>
        <v>77.897610102378493</v>
      </c>
      <c r="G27" s="263">
        <f t="shared" si="2"/>
        <v>77.505453768279935</v>
      </c>
      <c r="H27" s="263">
        <f t="shared" si="2"/>
        <v>72.934126454049391</v>
      </c>
      <c r="I27" s="263">
        <f t="shared" si="2"/>
        <v>73.27299952648471</v>
      </c>
      <c r="J27" s="263">
        <f t="shared" si="2"/>
        <v>61.075330323620555</v>
      </c>
      <c r="K27" s="263">
        <f t="shared" si="2"/>
        <v>50.233039514763675</v>
      </c>
      <c r="L27" s="263">
        <f t="shared" si="2"/>
        <v>54.734743997987948</v>
      </c>
      <c r="M27" s="263">
        <f t="shared" si="2"/>
        <v>55.698221107304136</v>
      </c>
      <c r="N27" s="263">
        <f t="shared" si="2"/>
        <v>54.002803122927006</v>
      </c>
      <c r="O27" s="263">
        <f t="shared" si="2"/>
        <v>54.374084786118324</v>
      </c>
      <c r="P27" s="263">
        <f t="shared" si="2"/>
        <v>53.556476197541699</v>
      </c>
      <c r="Q27" s="263">
        <f t="shared" si="2"/>
        <v>52.056556344078764</v>
      </c>
      <c r="R27" s="263">
        <f t="shared" si="2"/>
        <v>52.637317104536983</v>
      </c>
      <c r="S27" s="263">
        <f t="shared" si="2"/>
        <v>54.629351997895725</v>
      </c>
      <c r="T27" s="263">
        <f t="shared" si="2"/>
        <v>55.907239358319806</v>
      </c>
      <c r="U27" s="263">
        <f t="shared" si="2"/>
        <v>52.778919725154068</v>
      </c>
      <c r="V27" s="263">
        <f t="shared" si="2"/>
        <v>49.853895919658456</v>
      </c>
      <c r="W27" s="263">
        <f t="shared" si="2"/>
        <v>53.656706278209981</v>
      </c>
      <c r="DA27" s="70"/>
    </row>
    <row r="28" spans="1:105" ht="12" customHeight="1" x14ac:dyDescent="0.25">
      <c r="A28" s="60" t="s">
        <v>2421</v>
      </c>
      <c r="B28" s="331">
        <v>13.402796376529279</v>
      </c>
      <c r="C28" s="331">
        <v>17.586021320410079</v>
      </c>
      <c r="D28" s="331">
        <v>17.019240686095522</v>
      </c>
      <c r="E28" s="331">
        <v>23.065233059720661</v>
      </c>
      <c r="F28" s="331">
        <v>23.6463105071354</v>
      </c>
      <c r="G28" s="331">
        <v>16.349339389943768</v>
      </c>
      <c r="H28" s="331">
        <v>14.542937645722491</v>
      </c>
      <c r="I28" s="331">
        <v>13.307122694103141</v>
      </c>
      <c r="J28" s="331">
        <v>10.68690586308845</v>
      </c>
      <c r="K28" s="331">
        <v>8.5882265479896258</v>
      </c>
      <c r="L28" s="331">
        <v>9.5803460662783841</v>
      </c>
      <c r="M28" s="331">
        <v>5.6971295400946609</v>
      </c>
      <c r="N28" s="331">
        <v>5.6442885399378344</v>
      </c>
      <c r="O28" s="331">
        <v>5.8688559342336344</v>
      </c>
      <c r="P28" s="331">
        <v>4.5065810972790974</v>
      </c>
      <c r="Q28" s="331">
        <v>2.7476335257725051</v>
      </c>
      <c r="R28" s="331">
        <v>3.8642723385120328</v>
      </c>
      <c r="S28" s="331">
        <v>5.5661277927438118</v>
      </c>
      <c r="T28" s="331">
        <v>7.0328038883513146</v>
      </c>
      <c r="U28" s="331">
        <v>5.252332228834744</v>
      </c>
      <c r="V28" s="331">
        <v>7.4273567951377224</v>
      </c>
      <c r="W28" s="331">
        <v>9.7173646572392318</v>
      </c>
      <c r="DA28" s="72" t="s">
        <v>2422</v>
      </c>
    </row>
    <row r="29" spans="1:105" ht="12" customHeight="1" x14ac:dyDescent="0.25">
      <c r="A29" s="59" t="s">
        <v>30</v>
      </c>
      <c r="B29" s="232">
        <v>2.6739820248443218</v>
      </c>
      <c r="C29" s="232">
        <v>2.5187693990602669</v>
      </c>
      <c r="D29" s="232">
        <v>2.182243043323123</v>
      </c>
      <c r="E29" s="232">
        <v>2.3100548889589452</v>
      </c>
      <c r="F29" s="232">
        <v>2.5148545816675481</v>
      </c>
      <c r="G29" s="232">
        <v>2.3300160188889869</v>
      </c>
      <c r="H29" s="232">
        <v>2.7452394378489582</v>
      </c>
      <c r="I29" s="232">
        <v>2.6454804276530148</v>
      </c>
      <c r="J29" s="232">
        <v>2.3056217562790469</v>
      </c>
      <c r="K29" s="232">
        <v>1.657903419664837</v>
      </c>
      <c r="L29" s="232">
        <v>1.803645673241588</v>
      </c>
      <c r="M29" s="232">
        <v>1.278011456443275</v>
      </c>
      <c r="N29" s="232">
        <v>1.1747627026389129</v>
      </c>
      <c r="O29" s="232">
        <v>1.0917917307320111</v>
      </c>
      <c r="P29" s="232">
        <v>0.53723464707772717</v>
      </c>
      <c r="Q29" s="232">
        <v>0</v>
      </c>
      <c r="R29" s="232">
        <v>0</v>
      </c>
      <c r="S29" s="232">
        <v>1.2989262964232531</v>
      </c>
      <c r="T29" s="232">
        <v>1.6522478223563919</v>
      </c>
      <c r="U29" s="232">
        <v>0.99141166632222077</v>
      </c>
      <c r="V29" s="232">
        <v>0.5354396598964033</v>
      </c>
      <c r="W29" s="232">
        <v>2.293686301307579</v>
      </c>
      <c r="DA29" s="71" t="s">
        <v>2423</v>
      </c>
    </row>
    <row r="30" spans="1:105" ht="12" customHeight="1" x14ac:dyDescent="0.25">
      <c r="A30" s="59" t="s">
        <v>33</v>
      </c>
      <c r="B30" s="232">
        <v>5.0341643944201504</v>
      </c>
      <c r="C30" s="232">
        <v>4.5256473556345922</v>
      </c>
      <c r="D30" s="232">
        <v>4.5242159472729133</v>
      </c>
      <c r="E30" s="232">
        <v>5.1882944323368294</v>
      </c>
      <c r="F30" s="232">
        <v>5.8655138911674038</v>
      </c>
      <c r="G30" s="232">
        <v>4.5685170313217949</v>
      </c>
      <c r="H30" s="232">
        <v>3.373000751834299</v>
      </c>
      <c r="I30" s="232">
        <v>3.3243474149211121</v>
      </c>
      <c r="J30" s="232">
        <v>2.7103470522658761</v>
      </c>
      <c r="K30" s="232">
        <v>2.523587931371182</v>
      </c>
      <c r="L30" s="232">
        <v>3.6025317259565659</v>
      </c>
      <c r="M30" s="232">
        <v>2.7721826128388209</v>
      </c>
      <c r="N30" s="232">
        <v>2.586164784558115</v>
      </c>
      <c r="O30" s="232">
        <v>2.5694120833443592</v>
      </c>
      <c r="P30" s="232">
        <v>1.981858613069736</v>
      </c>
      <c r="Q30" s="232">
        <v>1.563652207324101</v>
      </c>
      <c r="R30" s="232">
        <v>2.136931638426379</v>
      </c>
      <c r="S30" s="232">
        <v>2.4137623391809271</v>
      </c>
      <c r="T30" s="232">
        <v>2.6921048172214581</v>
      </c>
      <c r="U30" s="232">
        <v>2.0420379364967318</v>
      </c>
      <c r="V30" s="232">
        <v>4.1194873987452727</v>
      </c>
      <c r="W30" s="232">
        <v>4.9486281950711044</v>
      </c>
      <c r="DA30" s="71" t="s">
        <v>2424</v>
      </c>
    </row>
    <row r="31" spans="1:105" ht="12" customHeight="1" x14ac:dyDescent="0.25">
      <c r="A31" s="59" t="s">
        <v>160</v>
      </c>
      <c r="B31" s="232">
        <v>2.8071513673030011</v>
      </c>
      <c r="C31" s="232">
        <v>5.9821549036322974</v>
      </c>
      <c r="D31" s="232">
        <v>4.9818981432556546</v>
      </c>
      <c r="E31" s="232">
        <v>8.2375948806826926</v>
      </c>
      <c r="F31" s="232">
        <v>8.2778629403095714</v>
      </c>
      <c r="G31" s="232">
        <v>4.9491498214733323</v>
      </c>
      <c r="H31" s="232">
        <v>4.3238042454241237</v>
      </c>
      <c r="I31" s="232">
        <v>3.9563183685019001</v>
      </c>
      <c r="J31" s="232">
        <v>3.6730305402496382</v>
      </c>
      <c r="K31" s="232">
        <v>2.9159751114991832</v>
      </c>
      <c r="L31" s="232">
        <v>2.8499851794986162</v>
      </c>
      <c r="M31" s="232">
        <v>1.429903138803152</v>
      </c>
      <c r="N31" s="232">
        <v>1.479766556910485</v>
      </c>
      <c r="O31" s="232">
        <v>1.630231538466633</v>
      </c>
      <c r="P31" s="232">
        <v>1.482858239907862</v>
      </c>
      <c r="Q31" s="232">
        <v>1.1412046430442999</v>
      </c>
      <c r="R31" s="232">
        <v>1.304176508141381</v>
      </c>
      <c r="S31" s="232">
        <v>1.5263774902437031</v>
      </c>
      <c r="T31" s="232">
        <v>2.2285469716880009</v>
      </c>
      <c r="U31" s="232">
        <v>2.0250130803780251</v>
      </c>
      <c r="V31" s="232">
        <v>2.4346215316389852</v>
      </c>
      <c r="W31" s="232">
        <v>2.3835239937061301</v>
      </c>
      <c r="DA31" s="71" t="s">
        <v>2425</v>
      </c>
    </row>
    <row r="32" spans="1:105" ht="12" customHeight="1" x14ac:dyDescent="0.25">
      <c r="A32" s="59" t="s">
        <v>70</v>
      </c>
      <c r="B32" s="232">
        <v>2.2630438219613849</v>
      </c>
      <c r="C32" s="232">
        <v>4.3486446035057567</v>
      </c>
      <c r="D32" s="232">
        <v>5.0718212158859002</v>
      </c>
      <c r="E32" s="232">
        <v>6.9241427289184392</v>
      </c>
      <c r="F32" s="232">
        <v>6.1231748798157701</v>
      </c>
      <c r="G32" s="232">
        <v>3.680102406976733</v>
      </c>
      <c r="H32" s="232">
        <v>3.860953604855883</v>
      </c>
      <c r="I32" s="232">
        <v>2.76797854096968</v>
      </c>
      <c r="J32" s="232">
        <v>1.200834811644242</v>
      </c>
      <c r="K32" s="232">
        <v>1.2960824227741139</v>
      </c>
      <c r="L32" s="232">
        <v>1.314137008312571</v>
      </c>
      <c r="M32" s="232">
        <v>0.1872182517020457</v>
      </c>
      <c r="N32" s="232">
        <v>0.37404143230817188</v>
      </c>
      <c r="O32" s="232">
        <v>0.30316661263759392</v>
      </c>
      <c r="P32" s="232">
        <v>0.23482664176241069</v>
      </c>
      <c r="Q32" s="232">
        <v>4.2763698813287038E-2</v>
      </c>
      <c r="R32" s="232">
        <v>5.7121774450787442E-2</v>
      </c>
      <c r="S32" s="232">
        <v>9.7964476272201326E-2</v>
      </c>
      <c r="T32" s="232">
        <v>8.7872752774467072E-2</v>
      </c>
      <c r="U32" s="232">
        <v>4.450230893218813E-2</v>
      </c>
      <c r="V32" s="232">
        <v>2.5810937451416369E-2</v>
      </c>
      <c r="W32" s="232">
        <v>3.8705956334565389E-2</v>
      </c>
      <c r="DA32" s="71" t="s">
        <v>2426</v>
      </c>
    </row>
    <row r="33" spans="1:105" ht="12" customHeight="1" x14ac:dyDescent="0.25">
      <c r="A33" s="59" t="s">
        <v>162</v>
      </c>
      <c r="B33" s="232">
        <v>0.62445476800041755</v>
      </c>
      <c r="C33" s="232">
        <v>0.2108050585771665</v>
      </c>
      <c r="D33" s="232">
        <v>0.2590623363579283</v>
      </c>
      <c r="E33" s="232">
        <v>0.40514612882375772</v>
      </c>
      <c r="F33" s="232">
        <v>0.86490421417511065</v>
      </c>
      <c r="G33" s="232">
        <v>0.82155411128292033</v>
      </c>
      <c r="H33" s="232">
        <v>0.2399396057592271</v>
      </c>
      <c r="I33" s="232">
        <v>0.61299794205743119</v>
      </c>
      <c r="J33" s="232">
        <v>0.79707170264964577</v>
      </c>
      <c r="K33" s="232">
        <v>0.19467766268031089</v>
      </c>
      <c r="L33" s="232">
        <v>1.004647926904256E-2</v>
      </c>
      <c r="M33" s="232">
        <v>2.981408030736787E-2</v>
      </c>
      <c r="N33" s="232">
        <v>2.9553063522148992E-2</v>
      </c>
      <c r="O33" s="232">
        <v>0.27425396905303762</v>
      </c>
      <c r="P33" s="232">
        <v>0.26980295546136168</v>
      </c>
      <c r="Q33" s="232">
        <v>1.2976590816920019E-5</v>
      </c>
      <c r="R33" s="232">
        <v>0.36604241749348632</v>
      </c>
      <c r="S33" s="232">
        <v>0.2290971906237268</v>
      </c>
      <c r="T33" s="232">
        <v>0.37203152431099579</v>
      </c>
      <c r="U33" s="232">
        <v>0.1493672367055788</v>
      </c>
      <c r="V33" s="232">
        <v>0.31199726740564471</v>
      </c>
      <c r="W33" s="232">
        <v>5.2820210819854281E-2</v>
      </c>
      <c r="DA33" s="71" t="s">
        <v>2427</v>
      </c>
    </row>
    <row r="34" spans="1:105" ht="12" customHeight="1" x14ac:dyDescent="0.25">
      <c r="A34" s="60" t="s">
        <v>2428</v>
      </c>
      <c r="B34" s="331">
        <v>58.415677812395479</v>
      </c>
      <c r="C34" s="331">
        <v>62.589227753861437</v>
      </c>
      <c r="D34" s="331">
        <v>60.769206426482043</v>
      </c>
      <c r="E34" s="331">
        <v>53.293711410919663</v>
      </c>
      <c r="F34" s="331">
        <v>54.251299595243097</v>
      </c>
      <c r="G34" s="331">
        <v>61.15611437833617</v>
      </c>
      <c r="H34" s="331">
        <v>58.391188808326902</v>
      </c>
      <c r="I34" s="331">
        <v>59.965876832381568</v>
      </c>
      <c r="J34" s="331">
        <v>50.388424460532107</v>
      </c>
      <c r="K34" s="331">
        <v>41.644812966774047</v>
      </c>
      <c r="L34" s="331">
        <v>45.154397931709568</v>
      </c>
      <c r="M34" s="331">
        <v>50.001091567209471</v>
      </c>
      <c r="N34" s="331">
        <v>48.358514582989173</v>
      </c>
      <c r="O34" s="331">
        <v>48.505228851884688</v>
      </c>
      <c r="P34" s="331">
        <v>49.049895100262603</v>
      </c>
      <c r="Q34" s="331">
        <v>49.308922818306257</v>
      </c>
      <c r="R34" s="331">
        <v>48.773044766024952</v>
      </c>
      <c r="S34" s="331">
        <v>49.063224205151911</v>
      </c>
      <c r="T34" s="331">
        <v>48.874435469968489</v>
      </c>
      <c r="U34" s="331">
        <v>47.526587496319323</v>
      </c>
      <c r="V34" s="331">
        <v>42.426539124520737</v>
      </c>
      <c r="W34" s="331">
        <v>43.939341620970751</v>
      </c>
      <c r="DA34" s="72" t="s">
        <v>2429</v>
      </c>
    </row>
    <row r="35" spans="1:105" ht="12" customHeight="1" x14ac:dyDescent="0.25">
      <c r="A35" s="57" t="s">
        <v>2430</v>
      </c>
      <c r="B35" s="263">
        <v>34.363207914364047</v>
      </c>
      <c r="C35" s="263">
        <v>40.3438981739735</v>
      </c>
      <c r="D35" s="263">
        <v>39.065159868052973</v>
      </c>
      <c r="E35" s="263">
        <v>41.147577996229558</v>
      </c>
      <c r="F35" s="263">
        <v>41.781430107146647</v>
      </c>
      <c r="G35" s="263">
        <v>38.191286355904502</v>
      </c>
      <c r="H35" s="263">
        <v>35.864111102232762</v>
      </c>
      <c r="I35" s="263">
        <v>34.832908706145773</v>
      </c>
      <c r="J35" s="263">
        <v>28.6225189619967</v>
      </c>
      <c r="K35" s="263">
        <v>23.677989440388739</v>
      </c>
      <c r="L35" s="263">
        <v>26.479365095699901</v>
      </c>
      <c r="M35" s="263">
        <v>23.214958545847651</v>
      </c>
      <c r="N35" s="263">
        <v>22.639909040256221</v>
      </c>
      <c r="O35" s="263">
        <v>22.509923938145398</v>
      </c>
      <c r="P35" s="263">
        <v>20.64222122911362</v>
      </c>
      <c r="Q35" s="263">
        <v>18.491283992803861</v>
      </c>
      <c r="R35" s="263">
        <v>19.372287441336489</v>
      </c>
      <c r="S35" s="263">
        <v>22.345931927250419</v>
      </c>
      <c r="T35" s="263">
        <v>25.114914816677778</v>
      </c>
      <c r="U35" s="263">
        <v>22.601706132536819</v>
      </c>
      <c r="V35" s="263">
        <v>47.22392868226666</v>
      </c>
      <c r="W35" s="263">
        <v>57.13869372685388</v>
      </c>
      <c r="DA35" s="70" t="s">
        <v>2431</v>
      </c>
    </row>
    <row r="36" spans="1:105" ht="12" customHeight="1" x14ac:dyDescent="0.25">
      <c r="A36" s="46" t="s">
        <v>30</v>
      </c>
      <c r="B36" s="231">
        <v>6.855778279218482</v>
      </c>
      <c r="C36" s="231">
        <v>5.7782811875402782</v>
      </c>
      <c r="D36" s="231">
        <v>5.0090174368361806</v>
      </c>
      <c r="E36" s="231">
        <v>4.1210580215208452</v>
      </c>
      <c r="F36" s="231">
        <v>4.4435778216594706</v>
      </c>
      <c r="G36" s="231">
        <v>5.4284826561274553</v>
      </c>
      <c r="H36" s="231">
        <v>6.7346406770661149</v>
      </c>
      <c r="I36" s="231">
        <v>6.9042309944491427</v>
      </c>
      <c r="J36" s="231">
        <v>6.1406321803341442</v>
      </c>
      <c r="K36" s="231">
        <v>4.5590362416134251</v>
      </c>
      <c r="L36" s="231">
        <v>4.9819536882266524</v>
      </c>
      <c r="M36" s="231">
        <v>5.2048525790739024</v>
      </c>
      <c r="N36" s="231">
        <v>4.709696182811193</v>
      </c>
      <c r="O36" s="231">
        <v>4.180067557393949</v>
      </c>
      <c r="P36" s="231">
        <v>2.4400974886460451</v>
      </c>
      <c r="Q36" s="231">
        <v>0</v>
      </c>
      <c r="R36" s="231">
        <v>0</v>
      </c>
      <c r="S36" s="231">
        <v>5.1692973511583409</v>
      </c>
      <c r="T36" s="231">
        <v>5.2393300348045679</v>
      </c>
      <c r="U36" s="231">
        <v>3.6800343891176528</v>
      </c>
      <c r="V36" s="231">
        <v>0.43111113363149872</v>
      </c>
      <c r="W36" s="231">
        <v>1.4661675096034601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12.907010813316919</v>
      </c>
      <c r="C38" s="231">
        <v>10.38223784450506</v>
      </c>
      <c r="D38" s="231">
        <v>10.38467123872362</v>
      </c>
      <c r="E38" s="231">
        <v>9.2557378141042186</v>
      </c>
      <c r="F38" s="231">
        <v>10.36396602389018</v>
      </c>
      <c r="G38" s="231">
        <v>10.643753205000969</v>
      </c>
      <c r="H38" s="231">
        <v>8.2746691432048696</v>
      </c>
      <c r="I38" s="231">
        <v>8.6759524729417627</v>
      </c>
      <c r="J38" s="231">
        <v>7.2185493061435668</v>
      </c>
      <c r="K38" s="231">
        <v>6.9395651770507536</v>
      </c>
      <c r="L38" s="231">
        <v>9.9507605542204853</v>
      </c>
      <c r="M38" s="231">
        <v>11.29004106289746</v>
      </c>
      <c r="N38" s="231">
        <v>10.36809424285738</v>
      </c>
      <c r="O38" s="231">
        <v>9.8373304988880186</v>
      </c>
      <c r="P38" s="231">
        <v>9.0015196356152636</v>
      </c>
      <c r="Q38" s="231">
        <v>10.29200620881214</v>
      </c>
      <c r="R38" s="231">
        <v>10.626803489110189</v>
      </c>
      <c r="S38" s="231">
        <v>9.6059763364648685</v>
      </c>
      <c r="T38" s="231">
        <v>8.5367494118373397</v>
      </c>
      <c r="U38" s="231">
        <v>7.5798682681109701</v>
      </c>
      <c r="V38" s="231">
        <v>3.3168198313837252</v>
      </c>
      <c r="W38" s="231">
        <v>3.1632564019694649</v>
      </c>
      <c r="DA38" s="73" t="s">
        <v>2434</v>
      </c>
    </row>
    <row r="39" spans="1:105" ht="12" customHeight="1" x14ac:dyDescent="0.25">
      <c r="A39" s="46" t="s">
        <v>160</v>
      </c>
      <c r="B39" s="231">
        <v>7.1972089533978174</v>
      </c>
      <c r="C39" s="231">
        <v>13.723595797815729</v>
      </c>
      <c r="D39" s="231">
        <v>11.435213297831741</v>
      </c>
      <c r="E39" s="231">
        <v>14.695584344480819</v>
      </c>
      <c r="F39" s="231">
        <v>14.626423507917581</v>
      </c>
      <c r="G39" s="231">
        <v>11.53055333124056</v>
      </c>
      <c r="H39" s="231">
        <v>10.60718695405343</v>
      </c>
      <c r="I39" s="231">
        <v>10.325283686922811</v>
      </c>
      <c r="J39" s="231">
        <v>9.7824933657839992</v>
      </c>
      <c r="K39" s="231">
        <v>8.0185830219561574</v>
      </c>
      <c r="L39" s="231">
        <v>7.8721083564469136</v>
      </c>
      <c r="M39" s="231">
        <v>5.8234493926508808</v>
      </c>
      <c r="N39" s="231">
        <v>5.9324754598334497</v>
      </c>
      <c r="O39" s="231">
        <v>6.2415548434461128</v>
      </c>
      <c r="P39" s="231">
        <v>6.7350806335723359</v>
      </c>
      <c r="Q39" s="231">
        <v>7.5114435401444126</v>
      </c>
      <c r="R39" s="231">
        <v>6.4855736224384861</v>
      </c>
      <c r="S39" s="231">
        <v>6.0744779275863152</v>
      </c>
      <c r="T39" s="231">
        <v>7.0667928410918304</v>
      </c>
      <c r="U39" s="231">
        <v>7.5166734741470913</v>
      </c>
      <c r="V39" s="231">
        <v>1.960244126614777</v>
      </c>
      <c r="W39" s="231">
        <v>1.523593455626425</v>
      </c>
      <c r="DA39" s="73" t="s">
        <v>2435</v>
      </c>
    </row>
    <row r="40" spans="1:105" ht="12" customHeight="1" x14ac:dyDescent="0.25">
      <c r="A40" s="46" t="s">
        <v>70</v>
      </c>
      <c r="B40" s="231">
        <v>5.802180618781728</v>
      </c>
      <c r="C40" s="231">
        <v>9.9761777767789397</v>
      </c>
      <c r="D40" s="231">
        <v>11.64161846436757</v>
      </c>
      <c r="E40" s="231">
        <v>12.35243113553207</v>
      </c>
      <c r="F40" s="231">
        <v>10.81923555041109</v>
      </c>
      <c r="G40" s="231">
        <v>8.5739204911440154</v>
      </c>
      <c r="H40" s="231">
        <v>9.4717185106088753</v>
      </c>
      <c r="I40" s="231">
        <v>7.2239291717185079</v>
      </c>
      <c r="J40" s="231">
        <v>3.198219685239502</v>
      </c>
      <c r="K40" s="231">
        <v>3.5640717471587471</v>
      </c>
      <c r="L40" s="231">
        <v>3.629853586281977</v>
      </c>
      <c r="M40" s="231">
        <v>0.76246843900209682</v>
      </c>
      <c r="N40" s="231">
        <v>1.4995551884630249</v>
      </c>
      <c r="O40" s="231">
        <v>1.1607130612005729</v>
      </c>
      <c r="P40" s="231">
        <v>1.0665728689474141</v>
      </c>
      <c r="Q40" s="231">
        <v>0.28147196137132879</v>
      </c>
      <c r="R40" s="231">
        <v>0.28406237294740982</v>
      </c>
      <c r="S40" s="231">
        <v>0.38986623728841052</v>
      </c>
      <c r="T40" s="231">
        <v>0.27864727471428569</v>
      </c>
      <c r="U40" s="231">
        <v>0.1651887231397203</v>
      </c>
      <c r="V40" s="231">
        <v>2.0781767467364549E-2</v>
      </c>
      <c r="W40" s="231">
        <v>2.474157672455839E-2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0.10051590713716051</v>
      </c>
      <c r="H41" s="231">
        <v>0.18727429062803269</v>
      </c>
      <c r="I41" s="231">
        <v>0.1036973344807175</v>
      </c>
      <c r="J41" s="231">
        <v>0.15975924333792771</v>
      </c>
      <c r="K41" s="231">
        <v>6.1392949269456161E-2</v>
      </c>
      <c r="L41" s="231">
        <v>1.69389509887794E-2</v>
      </c>
      <c r="M41" s="231">
        <v>1.272570937232096E-2</v>
      </c>
      <c r="N41" s="231">
        <v>1.160791057610277E-2</v>
      </c>
      <c r="O41" s="231">
        <v>4.0240756664526228E-2</v>
      </c>
      <c r="P41" s="231">
        <v>0.1735167669840714</v>
      </c>
      <c r="Q41" s="231">
        <v>0.40627687016202058</v>
      </c>
      <c r="R41" s="231">
        <v>0.15554600172190311</v>
      </c>
      <c r="S41" s="231">
        <v>0.19458297506647801</v>
      </c>
      <c r="T41" s="231">
        <v>2.8136715391536309</v>
      </c>
      <c r="U41" s="231">
        <v>3.1055030094834422</v>
      </c>
      <c r="V41" s="231">
        <v>0.71160791056012829</v>
      </c>
      <c r="W41" s="231">
        <v>0.69785038692414514</v>
      </c>
      <c r="DA41" s="73" t="s">
        <v>2437</v>
      </c>
    </row>
    <row r="42" spans="1:105" ht="12" customHeight="1" x14ac:dyDescent="0.25">
      <c r="A42" s="46" t="s">
        <v>162</v>
      </c>
      <c r="B42" s="231">
        <v>1.6010292496490981</v>
      </c>
      <c r="C42" s="231">
        <v>0.48360556733348758</v>
      </c>
      <c r="D42" s="231">
        <v>0.59463943029385191</v>
      </c>
      <c r="E42" s="231">
        <v>0.72276668059160387</v>
      </c>
      <c r="F42" s="231">
        <v>1.5282272032683271</v>
      </c>
      <c r="G42" s="231">
        <v>1.9140607652543451</v>
      </c>
      <c r="H42" s="231">
        <v>0.58862152667143897</v>
      </c>
      <c r="I42" s="231">
        <v>1.5998150456328251</v>
      </c>
      <c r="J42" s="231">
        <v>2.122865181157565</v>
      </c>
      <c r="K42" s="231">
        <v>0.53534030334020122</v>
      </c>
      <c r="L42" s="231">
        <v>2.7749959535092759E-2</v>
      </c>
      <c r="M42" s="231">
        <v>0.1214213628509892</v>
      </c>
      <c r="N42" s="231">
        <v>0.11848005571506751</v>
      </c>
      <c r="O42" s="231">
        <v>1.050017220552222</v>
      </c>
      <c r="P42" s="231">
        <v>1.225433835348487</v>
      </c>
      <c r="Q42" s="231">
        <v>8.5412313960474753E-5</v>
      </c>
      <c r="R42" s="231">
        <v>1.8203019551184969</v>
      </c>
      <c r="S42" s="231">
        <v>0.91173109968600963</v>
      </c>
      <c r="T42" s="231">
        <v>1.1797237150761291</v>
      </c>
      <c r="U42" s="231">
        <v>0.55443826853794098</v>
      </c>
      <c r="V42" s="231">
        <v>0.25120570199675052</v>
      </c>
      <c r="W42" s="231">
        <v>3.3763674182614577E-2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0.71650902835881469</v>
      </c>
      <c r="W44" s="231">
        <v>0.90765262251987144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39.815649182253601</v>
      </c>
      <c r="W45" s="231">
        <v>49.321668099303338</v>
      </c>
      <c r="DA45" s="73" t="s">
        <v>2441</v>
      </c>
    </row>
    <row r="46" spans="1:105" ht="12" customHeight="1" x14ac:dyDescent="0.25">
      <c r="A46" s="57" t="s">
        <v>2442</v>
      </c>
      <c r="B46" s="263">
        <v>35.587901629651427</v>
      </c>
      <c r="C46" s="263">
        <v>39.305643911722449</v>
      </c>
      <c r="D46" s="263">
        <v>38.158323253247573</v>
      </c>
      <c r="E46" s="263">
        <v>36.655085558089127</v>
      </c>
      <c r="F46" s="263">
        <v>37.470354187598332</v>
      </c>
      <c r="G46" s="263">
        <v>38.227691398610723</v>
      </c>
      <c r="H46" s="263">
        <v>35.934452887945767</v>
      </c>
      <c r="I46" s="263">
        <v>36.348373174282557</v>
      </c>
      <c r="J46" s="263">
        <v>30.386058386998378</v>
      </c>
      <c r="K46" s="263">
        <v>24.918723494300991</v>
      </c>
      <c r="L46" s="263">
        <v>26.972790350371628</v>
      </c>
      <c r="M46" s="263">
        <v>27.82223131022003</v>
      </c>
      <c r="N46" s="263">
        <v>26.969541699644971</v>
      </c>
      <c r="O46" s="263">
        <v>27.273503578338261</v>
      </c>
      <c r="P46" s="263">
        <v>26.924157600835109</v>
      </c>
      <c r="Q46" s="263">
        <v>25.95478898007206</v>
      </c>
      <c r="R46" s="263">
        <v>26.503553104732841</v>
      </c>
      <c r="S46" s="263">
        <v>27.40091313952346</v>
      </c>
      <c r="T46" s="263">
        <v>27.889265169657509</v>
      </c>
      <c r="U46" s="263">
        <v>26.339570892009359</v>
      </c>
      <c r="V46" s="263">
        <v>23.805727823021151</v>
      </c>
      <c r="W46" s="263">
        <v>25.197332504991849</v>
      </c>
      <c r="DA46" s="70" t="s">
        <v>2443</v>
      </c>
    </row>
    <row r="47" spans="1:105" ht="12" customHeight="1" x14ac:dyDescent="0.25">
      <c r="A47" s="41" t="s">
        <v>2444</v>
      </c>
      <c r="B47" s="352">
        <v>24.098549741535489</v>
      </c>
      <c r="C47" s="352">
        <v>26.61604004605098</v>
      </c>
      <c r="D47" s="352">
        <v>25.839125344940548</v>
      </c>
      <c r="E47" s="352">
        <v>24.821199400693711</v>
      </c>
      <c r="F47" s="352">
        <v>25.373263184206341</v>
      </c>
      <c r="G47" s="352">
        <v>25.886098378611049</v>
      </c>
      <c r="H47" s="352">
        <v>24.33321889463442</v>
      </c>
      <c r="I47" s="352">
        <v>24.613507367754359</v>
      </c>
      <c r="J47" s="352">
        <v>20.57609204129562</v>
      </c>
      <c r="K47" s="352">
        <v>16.873855162133189</v>
      </c>
      <c r="L47" s="352">
        <v>18.264778201613961</v>
      </c>
      <c r="M47" s="352">
        <v>18.839981972727809</v>
      </c>
      <c r="N47" s="352">
        <v>18.262578359320809</v>
      </c>
      <c r="O47" s="352">
        <v>18.468407872098769</v>
      </c>
      <c r="P47" s="352">
        <v>18.231846259012521</v>
      </c>
      <c r="Q47" s="352">
        <v>17.57543279107491</v>
      </c>
      <c r="R47" s="352">
        <v>17.947031535280988</v>
      </c>
      <c r="S47" s="352">
        <v>18.554683980190809</v>
      </c>
      <c r="T47" s="352">
        <v>18.885374331424099</v>
      </c>
      <c r="U47" s="352">
        <v>17.835990048453031</v>
      </c>
      <c r="V47" s="352">
        <v>16.120183821081039</v>
      </c>
      <c r="W47" s="352">
        <v>17.06251683632922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</v>
      </c>
      <c r="D51" s="234">
        <f t="shared" si="3"/>
        <v>1</v>
      </c>
      <c r="E51" s="234">
        <f t="shared" si="3"/>
        <v>0.99999999999999967</v>
      </c>
      <c r="F51" s="234">
        <f t="shared" si="3"/>
        <v>1</v>
      </c>
      <c r="G51" s="234">
        <f t="shared" si="3"/>
        <v>1</v>
      </c>
      <c r="H51" s="234">
        <f t="shared" si="3"/>
        <v>0.99999999999999967</v>
      </c>
      <c r="I51" s="234">
        <f t="shared" si="3"/>
        <v>0.99999999999999978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0.99999999999999978</v>
      </c>
      <c r="N51" s="234">
        <f t="shared" si="3"/>
        <v>1.0000000000000004</v>
      </c>
      <c r="O51" s="234">
        <f t="shared" si="3"/>
        <v>1.0000000000000002</v>
      </c>
      <c r="P51" s="234">
        <f t="shared" si="3"/>
        <v>1.0000000000000002</v>
      </c>
      <c r="Q51" s="234">
        <f t="shared" si="3"/>
        <v>1</v>
      </c>
      <c r="R51" s="234">
        <f t="shared" si="3"/>
        <v>0.99999999999999967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2.6740686431996685E-2</v>
      </c>
      <c r="C52" s="301">
        <f t="shared" si="4"/>
        <v>2.6623035819345438E-2</v>
      </c>
      <c r="D52" s="301">
        <f t="shared" si="4"/>
        <v>2.659849035490602E-2</v>
      </c>
      <c r="E52" s="301">
        <f t="shared" si="4"/>
        <v>2.5909642550612906E-2</v>
      </c>
      <c r="F52" s="301">
        <f t="shared" si="4"/>
        <v>2.5803439964391814E-2</v>
      </c>
      <c r="G52" s="301">
        <f t="shared" si="4"/>
        <v>2.6521345530344922E-2</v>
      </c>
      <c r="H52" s="301">
        <f t="shared" si="4"/>
        <v>2.6745387258277062E-2</v>
      </c>
      <c r="I52" s="301">
        <f t="shared" si="4"/>
        <v>2.6789774324191832E-2</v>
      </c>
      <c r="J52" s="301">
        <f t="shared" si="4"/>
        <v>2.6790010614484897E-2</v>
      </c>
      <c r="K52" s="301">
        <f t="shared" si="4"/>
        <v>2.6971628530891266E-2</v>
      </c>
      <c r="L52" s="301">
        <f t="shared" si="4"/>
        <v>2.7162662734694917E-2</v>
      </c>
      <c r="M52" s="301">
        <f t="shared" si="4"/>
        <v>2.777124492830179E-2</v>
      </c>
      <c r="N52" s="301">
        <f t="shared" si="4"/>
        <v>2.7747431763616711E-2</v>
      </c>
      <c r="O52" s="301">
        <f t="shared" si="4"/>
        <v>2.7523159221599872E-2</v>
      </c>
      <c r="P52" s="301">
        <f t="shared" si="4"/>
        <v>2.7779287676113686E-2</v>
      </c>
      <c r="Q52" s="301">
        <f t="shared" si="4"/>
        <v>2.854398947665189E-2</v>
      </c>
      <c r="R52" s="301">
        <f t="shared" si="4"/>
        <v>2.7880172963337641E-2</v>
      </c>
      <c r="S52" s="301">
        <f t="shared" si="4"/>
        <v>2.7594510339769278E-2</v>
      </c>
      <c r="T52" s="301">
        <f t="shared" si="4"/>
        <v>2.7123050876427624E-2</v>
      </c>
      <c r="U52" s="301">
        <f t="shared" si="4"/>
        <v>2.7444816851498691E-2</v>
      </c>
      <c r="V52" s="301">
        <f t="shared" si="4"/>
        <v>2.3335700661979902E-2</v>
      </c>
      <c r="W52" s="301">
        <f t="shared" si="4"/>
        <v>2.269283635263231E-2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3.6367333547515472E-2</v>
      </c>
      <c r="C53" s="235">
        <f t="shared" si="5"/>
        <v>3.6207328714309789E-2</v>
      </c>
      <c r="D53" s="235">
        <f t="shared" si="5"/>
        <v>3.6173946882672177E-2</v>
      </c>
      <c r="E53" s="235">
        <f t="shared" si="5"/>
        <v>3.5237113868833533E-2</v>
      </c>
      <c r="F53" s="235">
        <f t="shared" si="5"/>
        <v>3.5092678351572856E-2</v>
      </c>
      <c r="G53" s="235">
        <f t="shared" si="5"/>
        <v>3.6069029921269084E-2</v>
      </c>
      <c r="H53" s="235">
        <f t="shared" si="5"/>
        <v>3.6373726671256795E-2</v>
      </c>
      <c r="I53" s="235">
        <f t="shared" si="5"/>
        <v>3.6434093080900891E-2</v>
      </c>
      <c r="J53" s="235">
        <f t="shared" si="5"/>
        <v>3.6434414435699468E-2</v>
      </c>
      <c r="K53" s="235">
        <f t="shared" si="5"/>
        <v>3.6681414802012133E-2</v>
      </c>
      <c r="L53" s="235">
        <f t="shared" si="5"/>
        <v>3.6941221319185091E-2</v>
      </c>
      <c r="M53" s="235">
        <f t="shared" si="5"/>
        <v>3.7768893102490431E-2</v>
      </c>
      <c r="N53" s="235">
        <f t="shared" si="5"/>
        <v>3.7736507198518739E-2</v>
      </c>
      <c r="O53" s="235">
        <f t="shared" si="5"/>
        <v>3.7431496541375835E-2</v>
      </c>
      <c r="P53" s="235">
        <f t="shared" si="5"/>
        <v>3.7779831239514623E-2</v>
      </c>
      <c r="Q53" s="235">
        <f t="shared" si="5"/>
        <v>3.8819825688246573E-2</v>
      </c>
      <c r="R53" s="235">
        <f t="shared" si="5"/>
        <v>3.7917035230139187E-2</v>
      </c>
      <c r="S53" s="235">
        <f t="shared" si="5"/>
        <v>3.7528534062086234E-2</v>
      </c>
      <c r="T53" s="235">
        <f t="shared" si="5"/>
        <v>3.6887349191941574E-2</v>
      </c>
      <c r="U53" s="235">
        <f t="shared" si="5"/>
        <v>3.7324950918038217E-2</v>
      </c>
      <c r="V53" s="235">
        <f t="shared" si="5"/>
        <v>3.1736552900292675E-2</v>
      </c>
      <c r="W53" s="235">
        <f t="shared" si="5"/>
        <v>3.0862257439579949E-2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4.4924353205754428E-2</v>
      </c>
      <c r="C54" s="235">
        <f t="shared" si="6"/>
        <v>4.4726700176500343E-2</v>
      </c>
      <c r="D54" s="235">
        <f t="shared" si="6"/>
        <v>4.4685463796242136E-2</v>
      </c>
      <c r="E54" s="235">
        <f t="shared" si="6"/>
        <v>4.352819948502968E-2</v>
      </c>
      <c r="F54" s="235">
        <f t="shared" si="6"/>
        <v>4.3349779140178249E-2</v>
      </c>
      <c r="G54" s="235">
        <f t="shared" si="6"/>
        <v>4.4555860490979489E-2</v>
      </c>
      <c r="H54" s="235">
        <f t="shared" si="6"/>
        <v>4.493225059390546E-2</v>
      </c>
      <c r="I54" s="235">
        <f t="shared" si="6"/>
        <v>4.5006820864642257E-2</v>
      </c>
      <c r="J54" s="235">
        <f t="shared" si="6"/>
        <v>4.5007217832334662E-2</v>
      </c>
      <c r="K54" s="235">
        <f t="shared" si="6"/>
        <v>4.5312335931897346E-2</v>
      </c>
      <c r="L54" s="235">
        <f t="shared" si="6"/>
        <v>4.5633273394287459E-2</v>
      </c>
      <c r="M54" s="235">
        <f t="shared" si="6"/>
        <v>4.6655691479547012E-2</v>
      </c>
      <c r="N54" s="235">
        <f t="shared" si="6"/>
        <v>4.6615685362876073E-2</v>
      </c>
      <c r="O54" s="235">
        <f t="shared" si="6"/>
        <v>4.6238907492287797E-2</v>
      </c>
      <c r="P54" s="235">
        <f t="shared" si="6"/>
        <v>4.6669203295871001E-2</v>
      </c>
      <c r="Q54" s="235">
        <f t="shared" si="6"/>
        <v>4.7953902320775163E-2</v>
      </c>
      <c r="R54" s="235">
        <f t="shared" si="6"/>
        <v>4.6838690578407213E-2</v>
      </c>
      <c r="S54" s="235">
        <f t="shared" si="6"/>
        <v>4.6358777370812405E-2</v>
      </c>
      <c r="T54" s="235">
        <f t="shared" si="6"/>
        <v>4.5566725472398414E-2</v>
      </c>
      <c r="U54" s="235">
        <f t="shared" si="6"/>
        <v>4.6107292310517793E-2</v>
      </c>
      <c r="V54" s="235">
        <f t="shared" si="6"/>
        <v>3.920397711212624E-2</v>
      </c>
      <c r="W54" s="235">
        <f t="shared" si="6"/>
        <v>3.8123965072422293E-2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2.7810313889276548E-2</v>
      </c>
      <c r="C55" s="235">
        <f t="shared" si="7"/>
        <v>2.7687957252119259E-2</v>
      </c>
      <c r="D55" s="235">
        <f t="shared" si="7"/>
        <v>2.7662429969102259E-2</v>
      </c>
      <c r="E55" s="235">
        <f t="shared" si="7"/>
        <v>2.6946028252637415E-2</v>
      </c>
      <c r="F55" s="235">
        <f t="shared" si="7"/>
        <v>2.6835577562967488E-2</v>
      </c>
      <c r="G55" s="235">
        <f t="shared" si="7"/>
        <v>2.7582199351558718E-2</v>
      </c>
      <c r="H55" s="235">
        <f t="shared" si="7"/>
        <v>2.7815202748608138E-2</v>
      </c>
      <c r="I55" s="235">
        <f t="shared" si="7"/>
        <v>2.7861365297159501E-2</v>
      </c>
      <c r="J55" s="235">
        <f t="shared" si="7"/>
        <v>2.7861611039064295E-2</v>
      </c>
      <c r="K55" s="235">
        <f t="shared" si="7"/>
        <v>2.8050493672126926E-2</v>
      </c>
      <c r="L55" s="235">
        <f t="shared" si="7"/>
        <v>2.8249169244082703E-2</v>
      </c>
      <c r="M55" s="235">
        <f t="shared" si="7"/>
        <v>2.8882094725433859E-2</v>
      </c>
      <c r="N55" s="235">
        <f t="shared" si="7"/>
        <v>2.885732903416138E-2</v>
      </c>
      <c r="O55" s="235">
        <f t="shared" si="7"/>
        <v>2.8624085590463873E-2</v>
      </c>
      <c r="P55" s="235">
        <f t="shared" si="7"/>
        <v>2.8890459183158235E-2</v>
      </c>
      <c r="Q55" s="235">
        <f t="shared" si="7"/>
        <v>2.9685749055717962E-2</v>
      </c>
      <c r="R55" s="235">
        <f t="shared" si="7"/>
        <v>2.899537988187114E-2</v>
      </c>
      <c r="S55" s="235">
        <f t="shared" si="7"/>
        <v>2.8698290753360049E-2</v>
      </c>
      <c r="T55" s="235">
        <f t="shared" si="7"/>
        <v>2.8207972911484722E-2</v>
      </c>
      <c r="U55" s="235">
        <f t="shared" si="7"/>
        <v>2.8542609525558638E-2</v>
      </c>
      <c r="V55" s="235">
        <f t="shared" si="7"/>
        <v>2.4269128688459096E-2</v>
      </c>
      <c r="W55" s="235">
        <f t="shared" si="7"/>
        <v>2.3600549806737606E-2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2.8213683771501984E-2</v>
      </c>
      <c r="C56" s="302">
        <f t="shared" si="8"/>
        <v>2.8248288849419965E-2</v>
      </c>
      <c r="D56" s="302">
        <f t="shared" si="8"/>
        <v>2.8209678058803447E-2</v>
      </c>
      <c r="E56" s="302">
        <f t="shared" si="8"/>
        <v>2.766832098730547E-2</v>
      </c>
      <c r="F56" s="302">
        <f t="shared" si="8"/>
        <v>2.7473385120804043E-2</v>
      </c>
      <c r="G56" s="302">
        <f t="shared" si="8"/>
        <v>2.7964527690903282E-2</v>
      </c>
      <c r="H56" s="302">
        <f t="shared" si="8"/>
        <v>2.832733093017455E-2</v>
      </c>
      <c r="I56" s="302">
        <f t="shared" si="8"/>
        <v>2.8221397738897078E-2</v>
      </c>
      <c r="J56" s="302">
        <f t="shared" si="8"/>
        <v>2.8120027881242387E-2</v>
      </c>
      <c r="K56" s="302">
        <f t="shared" si="8"/>
        <v>2.8469293500510345E-2</v>
      </c>
      <c r="L56" s="302">
        <f t="shared" si="8"/>
        <v>2.8942529605583786E-2</v>
      </c>
      <c r="M56" s="302">
        <f t="shared" si="8"/>
        <v>2.948474121205134E-2</v>
      </c>
      <c r="N56" s="302">
        <f t="shared" si="8"/>
        <v>2.9447665899334164E-2</v>
      </c>
      <c r="O56" s="302">
        <f t="shared" si="8"/>
        <v>2.8970255811220515E-2</v>
      </c>
      <c r="P56" s="302">
        <f t="shared" si="8"/>
        <v>2.9169628295319383E-2</v>
      </c>
      <c r="Q56" s="302">
        <f t="shared" si="8"/>
        <v>3.0302534967457134E-2</v>
      </c>
      <c r="R56" s="302">
        <f t="shared" si="8"/>
        <v>2.92008541211593E-2</v>
      </c>
      <c r="S56" s="302">
        <f t="shared" si="8"/>
        <v>2.9071539310879989E-2</v>
      </c>
      <c r="T56" s="302">
        <f t="shared" si="8"/>
        <v>2.8542402348685741E-2</v>
      </c>
      <c r="U56" s="302">
        <f t="shared" si="8"/>
        <v>2.8915454563436711E-2</v>
      </c>
      <c r="V56" s="302">
        <f t="shared" si="8"/>
        <v>2.4985787637003744E-2</v>
      </c>
      <c r="W56" s="302">
        <f t="shared" si="8"/>
        <v>2.4473222738681698E-2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0.18131996287600252</v>
      </c>
      <c r="C57" s="303">
        <f t="shared" si="9"/>
        <v>0.1824661280184092</v>
      </c>
      <c r="D57" s="303">
        <f t="shared" si="9"/>
        <v>0.18218897167705822</v>
      </c>
      <c r="E57" s="303">
        <f t="shared" si="9"/>
        <v>0.18135368213051889</v>
      </c>
      <c r="F57" s="303">
        <f t="shared" si="9"/>
        <v>0.18024084728846618</v>
      </c>
      <c r="G57" s="303">
        <f t="shared" si="9"/>
        <v>0.18067123904401097</v>
      </c>
      <c r="H57" s="303">
        <f t="shared" si="9"/>
        <v>0.18239289502472095</v>
      </c>
      <c r="I57" s="303">
        <f t="shared" si="9"/>
        <v>0.18145432523713537</v>
      </c>
      <c r="J57" s="303">
        <f t="shared" si="9"/>
        <v>0.1809270989377916</v>
      </c>
      <c r="K57" s="303">
        <f t="shared" si="9"/>
        <v>0.18268803872668807</v>
      </c>
      <c r="L57" s="303">
        <f t="shared" si="9"/>
        <v>0.1852033478614202</v>
      </c>
      <c r="M57" s="303">
        <f t="shared" si="9"/>
        <v>0.18680306341838285</v>
      </c>
      <c r="N57" s="303">
        <f t="shared" si="9"/>
        <v>0.18668301501948359</v>
      </c>
      <c r="O57" s="303">
        <f t="shared" si="9"/>
        <v>0.18436929228263993</v>
      </c>
      <c r="P57" s="303">
        <f t="shared" si="9"/>
        <v>0.18566509025307626</v>
      </c>
      <c r="Q57" s="303">
        <f t="shared" si="9"/>
        <v>0.19235872192962461</v>
      </c>
      <c r="R57" s="303">
        <f t="shared" si="9"/>
        <v>0.18604773473158523</v>
      </c>
      <c r="S57" s="303">
        <f t="shared" si="9"/>
        <v>0.1848515014289219</v>
      </c>
      <c r="T57" s="303">
        <f t="shared" si="9"/>
        <v>0.18268748296257176</v>
      </c>
      <c r="U57" s="303">
        <f t="shared" si="9"/>
        <v>0.18477849085531475</v>
      </c>
      <c r="V57" s="303">
        <f t="shared" si="9"/>
        <v>0.16420174246422811</v>
      </c>
      <c r="W57" s="303">
        <f t="shared" si="9"/>
        <v>0.1623669009921144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3.3838014088604429E-2</v>
      </c>
      <c r="C58" s="304">
        <f t="shared" si="10"/>
        <v>4.002299031976627E-2</v>
      </c>
      <c r="D58" s="304">
        <f t="shared" si="10"/>
        <v>3.986090575682337E-2</v>
      </c>
      <c r="E58" s="304">
        <f t="shared" si="10"/>
        <v>5.4780287673924698E-2</v>
      </c>
      <c r="F58" s="304">
        <f t="shared" si="10"/>
        <v>5.4713245187506844E-2</v>
      </c>
      <c r="G58" s="304">
        <f t="shared" si="10"/>
        <v>3.8111581334178281E-2</v>
      </c>
      <c r="H58" s="304">
        <f t="shared" si="10"/>
        <v>3.6368825244496396E-2</v>
      </c>
      <c r="I58" s="304">
        <f t="shared" si="10"/>
        <v>3.2953952819052799E-2</v>
      </c>
      <c r="J58" s="304">
        <f t="shared" si="10"/>
        <v>3.1658459547980175E-2</v>
      </c>
      <c r="K58" s="304">
        <f t="shared" si="10"/>
        <v>3.123375131882223E-2</v>
      </c>
      <c r="L58" s="304">
        <f t="shared" si="10"/>
        <v>3.2416560954609881E-2</v>
      </c>
      <c r="M58" s="304">
        <f t="shared" si="10"/>
        <v>1.9107275414249877E-2</v>
      </c>
      <c r="N58" s="304">
        <f t="shared" si="10"/>
        <v>1.951181681952666E-2</v>
      </c>
      <c r="O58" s="304">
        <f t="shared" si="10"/>
        <v>1.9899862579014303E-2</v>
      </c>
      <c r="P58" s="304">
        <f t="shared" si="10"/>
        <v>1.562303656933906E-2</v>
      </c>
      <c r="Q58" s="304">
        <f t="shared" si="10"/>
        <v>1.015302030075037E-2</v>
      </c>
      <c r="R58" s="304">
        <f t="shared" si="10"/>
        <v>1.3658354082490302E-2</v>
      </c>
      <c r="S58" s="304">
        <f t="shared" si="10"/>
        <v>1.8834327005628357E-2</v>
      </c>
      <c r="T58" s="304">
        <f t="shared" si="10"/>
        <v>2.298101740094401E-2</v>
      </c>
      <c r="U58" s="304">
        <f t="shared" si="10"/>
        <v>1.8388364668484744E-2</v>
      </c>
      <c r="V58" s="304">
        <f t="shared" si="10"/>
        <v>2.4463181967374195E-2</v>
      </c>
      <c r="W58" s="304">
        <f t="shared" si="10"/>
        <v>2.9405054738646356E-2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0.14748194878739809</v>
      </c>
      <c r="C59" s="304">
        <f t="shared" si="11"/>
        <v>0.14244313769864292</v>
      </c>
      <c r="D59" s="304">
        <f t="shared" si="11"/>
        <v>0.14232806592023486</v>
      </c>
      <c r="E59" s="304">
        <f t="shared" si="11"/>
        <v>0.12657339445659421</v>
      </c>
      <c r="F59" s="304">
        <f t="shared" si="11"/>
        <v>0.12552760210095931</v>
      </c>
      <c r="G59" s="304">
        <f t="shared" si="11"/>
        <v>0.1425596577098327</v>
      </c>
      <c r="H59" s="304">
        <f t="shared" si="11"/>
        <v>0.14602406978022456</v>
      </c>
      <c r="I59" s="304">
        <f t="shared" si="11"/>
        <v>0.14850037241808256</v>
      </c>
      <c r="J59" s="304">
        <f t="shared" si="11"/>
        <v>0.14926863938981144</v>
      </c>
      <c r="K59" s="304">
        <f t="shared" si="11"/>
        <v>0.15145428740786585</v>
      </c>
      <c r="L59" s="304">
        <f t="shared" si="11"/>
        <v>0.1527867869068103</v>
      </c>
      <c r="M59" s="304">
        <f t="shared" si="11"/>
        <v>0.16769578800413298</v>
      </c>
      <c r="N59" s="304">
        <f t="shared" si="11"/>
        <v>0.16717119819995696</v>
      </c>
      <c r="O59" s="304">
        <f t="shared" si="11"/>
        <v>0.16446942970362566</v>
      </c>
      <c r="P59" s="304">
        <f t="shared" si="11"/>
        <v>0.17004205368373718</v>
      </c>
      <c r="Q59" s="304">
        <f t="shared" si="11"/>
        <v>0.18220570162887423</v>
      </c>
      <c r="R59" s="304">
        <f t="shared" si="11"/>
        <v>0.17238938064909493</v>
      </c>
      <c r="S59" s="304">
        <f t="shared" si="11"/>
        <v>0.16601717442329353</v>
      </c>
      <c r="T59" s="304">
        <f t="shared" si="11"/>
        <v>0.15970646556162776</v>
      </c>
      <c r="U59" s="304">
        <f t="shared" si="11"/>
        <v>0.16639012618683</v>
      </c>
      <c r="V59" s="304">
        <f t="shared" si="11"/>
        <v>0.13973856049685393</v>
      </c>
      <c r="W59" s="304">
        <f t="shared" si="11"/>
        <v>0.13296184625346805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5.6385158039841066E-2</v>
      </c>
      <c r="C60" s="303">
        <f t="shared" si="12"/>
        <v>4.7883834543954291E-2</v>
      </c>
      <c r="D60" s="303">
        <f t="shared" si="12"/>
        <v>4.9377065329586321E-2</v>
      </c>
      <c r="E60" s="303">
        <f t="shared" si="12"/>
        <v>5.208993466510628E-2</v>
      </c>
      <c r="F60" s="303">
        <f t="shared" si="12"/>
        <v>5.7884142870995747E-2</v>
      </c>
      <c r="G60" s="303">
        <f t="shared" si="12"/>
        <v>5.7846760721406758E-2</v>
      </c>
      <c r="H60" s="303">
        <f t="shared" si="12"/>
        <v>4.9415714132901231E-2</v>
      </c>
      <c r="I60" s="303">
        <f t="shared" si="12"/>
        <v>5.6115167482564857E-2</v>
      </c>
      <c r="J60" s="303">
        <f t="shared" si="12"/>
        <v>5.9594592798720987E-2</v>
      </c>
      <c r="K60" s="303">
        <f t="shared" si="12"/>
        <v>5.069525294498646E-2</v>
      </c>
      <c r="L60" s="303">
        <f t="shared" si="12"/>
        <v>3.6627049442528828E-2</v>
      </c>
      <c r="M60" s="303">
        <f t="shared" si="12"/>
        <v>4.0976992625270506E-2</v>
      </c>
      <c r="N60" s="303">
        <f t="shared" si="12"/>
        <v>4.1039875023067038E-2</v>
      </c>
      <c r="O60" s="303">
        <f t="shared" si="12"/>
        <v>5.2850431062718951E-2</v>
      </c>
      <c r="P60" s="303">
        <f t="shared" si="12"/>
        <v>5.2948147710673195E-2</v>
      </c>
      <c r="Q60" s="303">
        <f t="shared" si="12"/>
        <v>3.01355656420083E-2</v>
      </c>
      <c r="R60" s="303">
        <f t="shared" si="12"/>
        <v>5.5075767872985334E-2</v>
      </c>
      <c r="S60" s="303">
        <f t="shared" si="12"/>
        <v>5.1659575741673146E-2</v>
      </c>
      <c r="T60" s="303">
        <f t="shared" si="12"/>
        <v>5.4413296076561347E-2</v>
      </c>
      <c r="U60" s="303">
        <f t="shared" si="12"/>
        <v>4.8936297434739061E-2</v>
      </c>
      <c r="V60" s="303">
        <f t="shared" si="12"/>
        <v>4.7633374847792898E-2</v>
      </c>
      <c r="W60" s="303">
        <f t="shared" si="12"/>
        <v>3.6237330470433531E-2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2.9109657879204453E-2</v>
      </c>
      <c r="C61" s="304">
        <f t="shared" si="13"/>
        <v>2.0728338008221932E-2</v>
      </c>
      <c r="D61" s="304">
        <f t="shared" si="13"/>
        <v>2.2246605167582176E-2</v>
      </c>
      <c r="E61" s="304">
        <f t="shared" si="13"/>
        <v>2.566209926348112E-2</v>
      </c>
      <c r="F61" s="304">
        <f t="shared" si="13"/>
        <v>3.1564634107316095E-2</v>
      </c>
      <c r="G61" s="304">
        <f t="shared" si="13"/>
        <v>3.0794988280454922E-2</v>
      </c>
      <c r="H61" s="304">
        <f t="shared" si="13"/>
        <v>2.2135419129458621E-2</v>
      </c>
      <c r="I61" s="304">
        <f t="shared" si="13"/>
        <v>2.878959767188918E-2</v>
      </c>
      <c r="J61" s="304">
        <f t="shared" si="13"/>
        <v>3.2268781971946388E-2</v>
      </c>
      <c r="K61" s="304">
        <f t="shared" si="13"/>
        <v>2.3184191843477354E-2</v>
      </c>
      <c r="L61" s="304">
        <f t="shared" si="13"/>
        <v>8.9211334531400129E-3</v>
      </c>
      <c r="M61" s="304">
        <f t="shared" si="13"/>
        <v>1.265032279840266E-2</v>
      </c>
      <c r="N61" s="304">
        <f t="shared" si="13"/>
        <v>1.2737494624177984E-2</v>
      </c>
      <c r="O61" s="304">
        <f t="shared" si="13"/>
        <v>2.4776808656687081E-2</v>
      </c>
      <c r="P61" s="304">
        <f t="shared" si="13"/>
        <v>2.4613274281037212E-2</v>
      </c>
      <c r="Q61" s="304">
        <f t="shared" si="13"/>
        <v>1.0206963758233663E-3</v>
      </c>
      <c r="R61" s="304">
        <f t="shared" si="13"/>
        <v>2.6637991450380937E-2</v>
      </c>
      <c r="S61" s="304">
        <f t="shared" si="13"/>
        <v>2.3513175195108454E-2</v>
      </c>
      <c r="T61" s="304">
        <f t="shared" si="13"/>
        <v>2.6747784182605164E-2</v>
      </c>
      <c r="U61" s="304">
        <f t="shared" si="13"/>
        <v>2.0942584246210372E-2</v>
      </c>
      <c r="V61" s="304">
        <f t="shared" si="13"/>
        <v>2.3830960172573388E-2</v>
      </c>
      <c r="W61" s="304">
        <f t="shared" si="13"/>
        <v>1.3090637390748564E-2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2.7275500160636616E-2</v>
      </c>
      <c r="C62" s="304">
        <f t="shared" si="14"/>
        <v>2.7155496535732356E-2</v>
      </c>
      <c r="D62" s="304">
        <f t="shared" si="14"/>
        <v>2.7130460162004145E-2</v>
      </c>
      <c r="E62" s="304">
        <f t="shared" si="14"/>
        <v>2.6427835401625164E-2</v>
      </c>
      <c r="F62" s="304">
        <f t="shared" si="14"/>
        <v>2.631950876367966E-2</v>
      </c>
      <c r="G62" s="304">
        <f t="shared" si="14"/>
        <v>2.7051772440951832E-2</v>
      </c>
      <c r="H62" s="304">
        <f t="shared" si="14"/>
        <v>2.728029500344261E-2</v>
      </c>
      <c r="I62" s="304">
        <f t="shared" si="14"/>
        <v>2.7325569810675673E-2</v>
      </c>
      <c r="J62" s="304">
        <f t="shared" si="14"/>
        <v>2.7325810826774599E-2</v>
      </c>
      <c r="K62" s="304">
        <f t="shared" si="14"/>
        <v>2.7511061101509103E-2</v>
      </c>
      <c r="L62" s="304">
        <f t="shared" si="14"/>
        <v>2.7705915989388818E-2</v>
      </c>
      <c r="M62" s="304">
        <f t="shared" si="14"/>
        <v>2.832666982686784E-2</v>
      </c>
      <c r="N62" s="304">
        <f t="shared" si="14"/>
        <v>2.8302380398889052E-2</v>
      </c>
      <c r="O62" s="304">
        <f t="shared" si="14"/>
        <v>2.8073622406031878E-2</v>
      </c>
      <c r="P62" s="304">
        <f t="shared" si="14"/>
        <v>2.8334873429635983E-2</v>
      </c>
      <c r="Q62" s="304">
        <f t="shared" si="14"/>
        <v>2.9114869266184933E-2</v>
      </c>
      <c r="R62" s="304">
        <f t="shared" si="14"/>
        <v>2.8437776422604401E-2</v>
      </c>
      <c r="S62" s="304">
        <f t="shared" si="14"/>
        <v>2.8146400546564691E-2</v>
      </c>
      <c r="T62" s="304">
        <f t="shared" si="14"/>
        <v>2.7665511893956191E-2</v>
      </c>
      <c r="U62" s="304">
        <f t="shared" si="14"/>
        <v>2.7993713188528686E-2</v>
      </c>
      <c r="V62" s="304">
        <f t="shared" si="14"/>
        <v>2.3802414675219506E-2</v>
      </c>
      <c r="W62" s="304">
        <f t="shared" si="14"/>
        <v>2.314669307968497E-2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0.25902851839428931</v>
      </c>
      <c r="C63" s="303">
        <f t="shared" si="15"/>
        <v>0.26066589716915606</v>
      </c>
      <c r="D63" s="303">
        <f t="shared" si="15"/>
        <v>0.26026995953865467</v>
      </c>
      <c r="E63" s="303">
        <f t="shared" si="15"/>
        <v>0.25907668875788414</v>
      </c>
      <c r="F63" s="303">
        <f t="shared" si="15"/>
        <v>0.25748692469780882</v>
      </c>
      <c r="G63" s="303">
        <f t="shared" si="15"/>
        <v>0.25810177006287277</v>
      </c>
      <c r="H63" s="303">
        <f t="shared" si="15"/>
        <v>0.26056127860674422</v>
      </c>
      <c r="I63" s="303">
        <f t="shared" si="15"/>
        <v>0.25922046462447901</v>
      </c>
      <c r="J63" s="303">
        <f t="shared" si="15"/>
        <v>0.25846728419684506</v>
      </c>
      <c r="K63" s="303">
        <f t="shared" si="15"/>
        <v>0.26098291246669714</v>
      </c>
      <c r="L63" s="303">
        <f t="shared" si="15"/>
        <v>0.26457621123060032</v>
      </c>
      <c r="M63" s="303">
        <f t="shared" si="15"/>
        <v>0.26686151916911843</v>
      </c>
      <c r="N63" s="303">
        <f t="shared" si="15"/>
        <v>0.2666900214564053</v>
      </c>
      <c r="O63" s="303">
        <f t="shared" si="15"/>
        <v>0.26338470326091429</v>
      </c>
      <c r="P63" s="303">
        <f t="shared" si="15"/>
        <v>0.26523584321868043</v>
      </c>
      <c r="Q63" s="303">
        <f t="shared" si="15"/>
        <v>0.27479817418517782</v>
      </c>
      <c r="R63" s="303">
        <f t="shared" si="15"/>
        <v>0.26578247818797901</v>
      </c>
      <c r="S63" s="303">
        <f t="shared" si="15"/>
        <v>0.26407357346988847</v>
      </c>
      <c r="T63" s="303">
        <f t="shared" si="15"/>
        <v>0.2609821185179596</v>
      </c>
      <c r="U63" s="303">
        <f t="shared" si="15"/>
        <v>0.26396927265044962</v>
      </c>
      <c r="V63" s="303">
        <f t="shared" si="15"/>
        <v>0.23457391780604014</v>
      </c>
      <c r="W63" s="303">
        <f t="shared" si="15"/>
        <v>0.23195271570302062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4.8340020126577773E-2</v>
      </c>
      <c r="C64" s="304">
        <f t="shared" si="16"/>
        <v>5.7175700456808982E-2</v>
      </c>
      <c r="D64" s="304">
        <f t="shared" si="16"/>
        <v>5.6944151081176272E-2</v>
      </c>
      <c r="E64" s="304">
        <f t="shared" si="16"/>
        <v>7.8257553819892384E-2</v>
      </c>
      <c r="F64" s="304">
        <f t="shared" si="16"/>
        <v>7.8161778839295482E-2</v>
      </c>
      <c r="G64" s="304">
        <f t="shared" si="16"/>
        <v>5.4445116191683247E-2</v>
      </c>
      <c r="H64" s="304">
        <f t="shared" si="16"/>
        <v>5.1955464634994862E-2</v>
      </c>
      <c r="I64" s="304">
        <f t="shared" si="16"/>
        <v>4.7077075455789721E-2</v>
      </c>
      <c r="J64" s="304">
        <f t="shared" si="16"/>
        <v>4.5226370782828824E-2</v>
      </c>
      <c r="K64" s="304">
        <f t="shared" si="16"/>
        <v>4.4619644741174601E-2</v>
      </c>
      <c r="L64" s="304">
        <f t="shared" si="16"/>
        <v>4.6309372792299852E-2</v>
      </c>
      <c r="M64" s="304">
        <f t="shared" si="16"/>
        <v>2.729610773464267E-2</v>
      </c>
      <c r="N64" s="304">
        <f t="shared" si="16"/>
        <v>2.7874024027895242E-2</v>
      </c>
      <c r="O64" s="304">
        <f t="shared" si="16"/>
        <v>2.8428375112877581E-2</v>
      </c>
      <c r="P64" s="304">
        <f t="shared" si="16"/>
        <v>2.2318623670484379E-2</v>
      </c>
      <c r="Q64" s="304">
        <f t="shared" si="16"/>
        <v>1.4504314715357666E-2</v>
      </c>
      <c r="R64" s="304">
        <f t="shared" si="16"/>
        <v>1.9511934403557581E-2</v>
      </c>
      <c r="S64" s="304">
        <f t="shared" si="16"/>
        <v>2.6906181436611935E-2</v>
      </c>
      <c r="T64" s="304">
        <f t="shared" si="16"/>
        <v>3.2830024858491437E-2</v>
      </c>
      <c r="U64" s="304">
        <f t="shared" si="16"/>
        <v>2.6269092383549634E-2</v>
      </c>
      <c r="V64" s="304">
        <f t="shared" si="16"/>
        <v>3.4947402810534565E-2</v>
      </c>
      <c r="W64" s="304">
        <f t="shared" si="16"/>
        <v>4.2007221055209092E-2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0.21068849826771158</v>
      </c>
      <c r="C65" s="304">
        <f t="shared" si="17"/>
        <v>0.20349019671234708</v>
      </c>
      <c r="D65" s="304">
        <f t="shared" si="17"/>
        <v>0.20332580845747841</v>
      </c>
      <c r="E65" s="304">
        <f t="shared" si="17"/>
        <v>0.18081913493799176</v>
      </c>
      <c r="F65" s="304">
        <f t="shared" si="17"/>
        <v>0.17932514585851334</v>
      </c>
      <c r="G65" s="304">
        <f t="shared" si="17"/>
        <v>0.20365665387118956</v>
      </c>
      <c r="H65" s="304">
        <f t="shared" si="17"/>
        <v>0.20860581397174935</v>
      </c>
      <c r="I65" s="304">
        <f t="shared" si="17"/>
        <v>0.2121433891686893</v>
      </c>
      <c r="J65" s="304">
        <f t="shared" si="17"/>
        <v>0.21324091341401624</v>
      </c>
      <c r="K65" s="304">
        <f t="shared" si="17"/>
        <v>0.2163632677255225</v>
      </c>
      <c r="L65" s="304">
        <f t="shared" si="17"/>
        <v>0.2182668384383005</v>
      </c>
      <c r="M65" s="304">
        <f t="shared" si="17"/>
        <v>0.23956541143447571</v>
      </c>
      <c r="N65" s="304">
        <f t="shared" si="17"/>
        <v>0.23881599742851006</v>
      </c>
      <c r="O65" s="304">
        <f t="shared" si="17"/>
        <v>0.23495632814803669</v>
      </c>
      <c r="P65" s="304">
        <f t="shared" si="17"/>
        <v>0.24291721954819603</v>
      </c>
      <c r="Q65" s="304">
        <f t="shared" si="17"/>
        <v>0.26029385946982014</v>
      </c>
      <c r="R65" s="304">
        <f t="shared" si="17"/>
        <v>0.24627054378442145</v>
      </c>
      <c r="S65" s="304">
        <f t="shared" si="17"/>
        <v>0.23716739203327653</v>
      </c>
      <c r="T65" s="304">
        <f t="shared" si="17"/>
        <v>0.22815209365946817</v>
      </c>
      <c r="U65" s="304">
        <f t="shared" si="17"/>
        <v>0.23770018026689996</v>
      </c>
      <c r="V65" s="304">
        <f t="shared" si="17"/>
        <v>0.19962651499550557</v>
      </c>
      <c r="W65" s="304">
        <f t="shared" si="17"/>
        <v>0.18994549464781155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0.12393817793897495</v>
      </c>
      <c r="C66" s="303">
        <f t="shared" si="18"/>
        <v>0.13116614583982109</v>
      </c>
      <c r="D66" s="303">
        <f t="shared" si="18"/>
        <v>0.13070691028854914</v>
      </c>
      <c r="E66" s="303">
        <f t="shared" si="18"/>
        <v>0.13960876923552545</v>
      </c>
      <c r="F66" s="303">
        <f t="shared" si="18"/>
        <v>0.13810657263588044</v>
      </c>
      <c r="G66" s="303">
        <f t="shared" si="18"/>
        <v>0.12718122570970858</v>
      </c>
      <c r="H66" s="303">
        <f t="shared" si="18"/>
        <v>0.12812655884457042</v>
      </c>
      <c r="I66" s="303">
        <f t="shared" si="18"/>
        <v>0.12322960486646199</v>
      </c>
      <c r="J66" s="303">
        <f t="shared" si="18"/>
        <v>0.12112885356133483</v>
      </c>
      <c r="K66" s="303">
        <f t="shared" si="18"/>
        <v>0.1230176534249368</v>
      </c>
      <c r="L66" s="303">
        <f t="shared" si="18"/>
        <v>0.12799566748808794</v>
      </c>
      <c r="M66" s="303">
        <f t="shared" si="18"/>
        <v>0.11122759366152522</v>
      </c>
      <c r="N66" s="303">
        <f t="shared" si="18"/>
        <v>0.11180600780987272</v>
      </c>
      <c r="O66" s="303">
        <f t="shared" si="18"/>
        <v>0.10903667914954568</v>
      </c>
      <c r="P66" s="303">
        <f t="shared" si="18"/>
        <v>0.10222959653685744</v>
      </c>
      <c r="Q66" s="303">
        <f t="shared" si="18"/>
        <v>9.7612509094449393E-2</v>
      </c>
      <c r="R66" s="303">
        <f t="shared" si="18"/>
        <v>9.7816812245631768E-2</v>
      </c>
      <c r="S66" s="303">
        <f t="shared" si="18"/>
        <v>0.10801830665630428</v>
      </c>
      <c r="T66" s="303">
        <f t="shared" si="18"/>
        <v>0.11723962317733812</v>
      </c>
      <c r="U66" s="303">
        <f t="shared" si="18"/>
        <v>0.11304050858815744</v>
      </c>
      <c r="V66" s="303">
        <f t="shared" si="18"/>
        <v>0.22219932386115135</v>
      </c>
      <c r="W66" s="303">
        <f t="shared" si="18"/>
        <v>0.24700500833852246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0.12835529487358407</v>
      </c>
      <c r="C67" s="303">
        <f t="shared" si="19"/>
        <v>0.12779057193285809</v>
      </c>
      <c r="D67" s="303">
        <f t="shared" si="19"/>
        <v>0.12767275370354886</v>
      </c>
      <c r="E67" s="303">
        <f t="shared" si="19"/>
        <v>0.1243662842429419</v>
      </c>
      <c r="F67" s="303">
        <f t="shared" si="19"/>
        <v>0.12385651182908068</v>
      </c>
      <c r="G67" s="303">
        <f t="shared" si="19"/>
        <v>0.12730245854565561</v>
      </c>
      <c r="H67" s="303">
        <f t="shared" si="19"/>
        <v>0.12837785883972988</v>
      </c>
      <c r="I67" s="303">
        <f t="shared" si="19"/>
        <v>0.1285909167561208</v>
      </c>
      <c r="J67" s="303">
        <f t="shared" si="19"/>
        <v>0.1285920509495275</v>
      </c>
      <c r="K67" s="303">
        <f t="shared" si="19"/>
        <v>0.1294638169482781</v>
      </c>
      <c r="L67" s="303">
        <f t="shared" si="19"/>
        <v>0.13038078112653556</v>
      </c>
      <c r="M67" s="303">
        <f t="shared" si="19"/>
        <v>0.13330197565584861</v>
      </c>
      <c r="N67" s="303">
        <f t="shared" si="19"/>
        <v>0.13318767246536023</v>
      </c>
      <c r="O67" s="303">
        <f t="shared" si="19"/>
        <v>0.13211116426367936</v>
      </c>
      <c r="P67" s="303">
        <f t="shared" si="19"/>
        <v>0.13334058084534575</v>
      </c>
      <c r="Q67" s="303">
        <f t="shared" si="19"/>
        <v>0.13701114948792903</v>
      </c>
      <c r="R67" s="303">
        <f t="shared" si="19"/>
        <v>0.13382483022402064</v>
      </c>
      <c r="S67" s="303">
        <f t="shared" si="19"/>
        <v>0.13245364963089257</v>
      </c>
      <c r="T67" s="303">
        <f t="shared" si="19"/>
        <v>0.13019064420685258</v>
      </c>
      <c r="U67" s="303">
        <f t="shared" si="19"/>
        <v>0.13173512088719372</v>
      </c>
      <c r="V67" s="303">
        <f t="shared" si="19"/>
        <v>0.11201136317750356</v>
      </c>
      <c r="W67" s="303">
        <f t="shared" si="19"/>
        <v>0.10892561449263512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8.6916517031263296E-2</v>
      </c>
      <c r="C68" s="237">
        <f t="shared" si="20"/>
        <v>8.6534111684106463E-2</v>
      </c>
      <c r="D68" s="237">
        <f t="shared" si="20"/>
        <v>8.6454330400876689E-2</v>
      </c>
      <c r="E68" s="237">
        <f t="shared" si="20"/>
        <v>8.4215335823604007E-2</v>
      </c>
      <c r="F68" s="237">
        <f t="shared" si="20"/>
        <v>8.3870140537853771E-2</v>
      </c>
      <c r="G68" s="237">
        <f t="shared" si="20"/>
        <v>8.6203582931289879E-2</v>
      </c>
      <c r="H68" s="237">
        <f t="shared" si="20"/>
        <v>8.693179634911101E-2</v>
      </c>
      <c r="I68" s="237">
        <f t="shared" si="20"/>
        <v>8.7076069727446304E-2</v>
      </c>
      <c r="J68" s="237">
        <f t="shared" si="20"/>
        <v>8.70768377529543E-2</v>
      </c>
      <c r="K68" s="237">
        <f t="shared" si="20"/>
        <v>8.7667159050975649E-2</v>
      </c>
      <c r="L68" s="237">
        <f t="shared" si="20"/>
        <v>8.8288086552993097E-2</v>
      </c>
      <c r="M68" s="237">
        <f t="shared" si="20"/>
        <v>9.0266190022029819E-2</v>
      </c>
      <c r="N68" s="237">
        <f t="shared" si="20"/>
        <v>9.0188788967304381E-2</v>
      </c>
      <c r="O68" s="237">
        <f t="shared" si="20"/>
        <v>8.9459825323554135E-2</v>
      </c>
      <c r="P68" s="237">
        <f t="shared" si="20"/>
        <v>9.0292331745390225E-2</v>
      </c>
      <c r="Q68" s="237">
        <f t="shared" si="20"/>
        <v>9.277787815196209E-2</v>
      </c>
      <c r="R68" s="237">
        <f t="shared" si="20"/>
        <v>9.062024396288329E-2</v>
      </c>
      <c r="S68" s="237">
        <f t="shared" si="20"/>
        <v>8.9691741235411626E-2</v>
      </c>
      <c r="T68" s="237">
        <f t="shared" si="20"/>
        <v>8.8159334257778693E-2</v>
      </c>
      <c r="U68" s="237">
        <f t="shared" si="20"/>
        <v>8.9205185415095381E-2</v>
      </c>
      <c r="V68" s="237">
        <f t="shared" si="20"/>
        <v>7.5849130843422111E-2</v>
      </c>
      <c r="W68" s="237">
        <f t="shared" si="20"/>
        <v>7.3759598593219983E-2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41.849956359804878</v>
      </c>
      <c r="D72" s="322">
        <f t="shared" si="21"/>
        <v>40.087486950549078</v>
      </c>
      <c r="E72" s="322">
        <f t="shared" si="21"/>
        <v>42.374816256102029</v>
      </c>
      <c r="F72" s="322">
        <f t="shared" si="21"/>
        <v>43.40640427444928</v>
      </c>
      <c r="G72" s="322">
        <f t="shared" si="21"/>
        <v>41.600578697608597</v>
      </c>
      <c r="H72" s="322">
        <f t="shared" si="21"/>
        <v>37.812095297740456</v>
      </c>
      <c r="I72" s="322">
        <f t="shared" si="21"/>
        <v>36.616735261600496</v>
      </c>
      <c r="J72" s="322">
        <f t="shared" si="21"/>
        <v>37.010976722049868</v>
      </c>
      <c r="K72" s="322">
        <f t="shared" si="21"/>
        <v>39.228951495008772</v>
      </c>
      <c r="L72" s="322">
        <f t="shared" si="21"/>
        <v>34.919438571294492</v>
      </c>
      <c r="M72" s="322">
        <f t="shared" si="21"/>
        <v>31.582175967024078</v>
      </c>
      <c r="N72" s="322">
        <f t="shared" si="21"/>
        <v>32.239641144314447</v>
      </c>
      <c r="O72" s="322">
        <f t="shared" si="21"/>
        <v>32.415197771677271</v>
      </c>
      <c r="P72" s="322">
        <f t="shared" si="21"/>
        <v>28.370332708784439</v>
      </c>
      <c r="Q72" s="322">
        <f t="shared" si="21"/>
        <v>26.923559010773875</v>
      </c>
      <c r="R72" s="322">
        <f t="shared" si="21"/>
        <v>26.860660608271427</v>
      </c>
      <c r="S72" s="322">
        <f t="shared" si="21"/>
        <v>26.100317336551132</v>
      </c>
      <c r="T72" s="322">
        <f t="shared" si="21"/>
        <v>26.838077894969611</v>
      </c>
      <c r="U72" s="322">
        <f t="shared" si="21"/>
        <v>26.40023199002648</v>
      </c>
      <c r="V72" s="322">
        <f t="shared" si="21"/>
        <v>29.232020814124262</v>
      </c>
      <c r="W72" s="322">
        <f t="shared" si="21"/>
        <v>28.974596433988172</v>
      </c>
      <c r="DA72" s="95"/>
    </row>
    <row r="73" spans="1:105" ht="12" customHeight="1" x14ac:dyDescent="0.25">
      <c r="A73" s="55" t="s">
        <v>92</v>
      </c>
      <c r="B73" s="332">
        <f>IF(B$6=0,0,B$6/TRE!B$5*1000)</f>
        <v>1.1440136246406181</v>
      </c>
      <c r="C73" s="332">
        <f>IF(C$6=0,0,C$6/TRE!C$5*1000)</f>
        <v>1.1141728872051286</v>
      </c>
      <c r="D73" s="332">
        <f>IF(D$6=0,0,D$6/TRE!D$5*1000)</f>
        <v>1.0662666350066006</v>
      </c>
      <c r="E73" s="332">
        <f>IF(E$6=0,0,E$6/TRE!E$5*1000)</f>
        <v>1.097916342343505</v>
      </c>
      <c r="F73" s="332">
        <f>IF(F$6=0,0,F$6/TRE!F$5*1000)</f>
        <v>1.1200345467658721</v>
      </c>
      <c r="G73" s="332">
        <f>IF(G$6=0,0,G$6/TRE!G$5*1000)</f>
        <v>1.103303321901584</v>
      </c>
      <c r="H73" s="332">
        <f>IF(H$6=0,0,H$6/TRE!H$5*1000)</f>
        <v>1.011299131784946</v>
      </c>
      <c r="I73" s="332">
        <f>IF(I$6=0,0,I$6/TRE!I$5*1000)</f>
        <v>0.9809540741469549</v>
      </c>
      <c r="J73" s="332">
        <f>IF(J$6=0,0,J$6/TRE!J$5*1000)</f>
        <v>0.99152445923616916</v>
      </c>
      <c r="K73" s="332">
        <f>IF(K$6=0,0,K$6/TRE!K$5*1000)</f>
        <v>1.0580687073797281</v>
      </c>
      <c r="L73" s="332">
        <f>IF(L$6=0,0,L$6/TRE!L$5*1000)</f>
        <v>0.94850493279696946</v>
      </c>
      <c r="M73" s="332">
        <f>IF(M$6=0,0,M$6/TRE!M$5*1000)</f>
        <v>0.87707634414895208</v>
      </c>
      <c r="N73" s="332">
        <f>IF(N$6=0,0,N$6/TRE!N$5*1000)</f>
        <v>0.8945672427353546</v>
      </c>
      <c r="O73" s="332">
        <f>IF(O$6=0,0,O$6/TRE!O$5*1000)</f>
        <v>0.89216864946952279</v>
      </c>
      <c r="P73" s="332">
        <f>IF(P$6=0,0,P$6/TRE!P$5*1000)</f>
        <v>0.78810763378438042</v>
      </c>
      <c r="Q73" s="332">
        <f>IF(Q$6=0,0,Q$6/TRE!Q$5*1000)</f>
        <v>0.76850578507754563</v>
      </c>
      <c r="R73" s="332">
        <f>IF(R$6=0,0,R$6/TRE!R$5*1000)</f>
        <v>0.74887986366811776</v>
      </c>
      <c r="S73" s="332">
        <f>IF(S$6=0,0,S$6/TRE!S$5*1000)</f>
        <v>0.72022547661471958</v>
      </c>
      <c r="T73" s="332">
        <f>IF(T$6=0,0,T$6/TRE!T$5*1000)</f>
        <v>0.72793055217078817</v>
      </c>
      <c r="U73" s="332">
        <f>IF(U$6=0,0,U$6/TRE!U$5*1000)</f>
        <v>0.72454953180335369</v>
      </c>
      <c r="V73" s="332">
        <f>IF(V$6=0,0,V$6/TRE!V$5*1000)</f>
        <v>0.68214968746316984</v>
      </c>
      <c r="W73" s="332">
        <f>IF(W$6=0,0,W$6/TRE!W$5*1000)</f>
        <v>0.65751577526005733</v>
      </c>
      <c r="DA73" s="67"/>
    </row>
    <row r="74" spans="1:105" ht="12" customHeight="1" x14ac:dyDescent="0.25">
      <c r="A74" s="202" t="s">
        <v>93</v>
      </c>
      <c r="B74" s="333">
        <f>IF(B$7=0,0,B$7/TRE!B$5*1000)</f>
        <v>1.5558585295112395</v>
      </c>
      <c r="C74" s="333">
        <f>IF(C$7=0,0,C$7/TRE!C$5*1000)</f>
        <v>1.5152751265989748</v>
      </c>
      <c r="D74" s="333">
        <f>IF(D$7=0,0,D$7/TRE!D$5*1000)</f>
        <v>1.4501226236089764</v>
      </c>
      <c r="E74" s="333">
        <f>IF(E$7=0,0,E$7/TRE!E$5*1000)</f>
        <v>1.4931662255871658</v>
      </c>
      <c r="F74" s="333">
        <f>IF(F$7=0,0,F$7/TRE!F$5*1000)</f>
        <v>1.5232469836015856</v>
      </c>
      <c r="G74" s="333">
        <f>IF(G$7=0,0,G$7/TRE!G$5*1000)</f>
        <v>1.5004925177861537</v>
      </c>
      <c r="H74" s="333">
        <f>IF(H$7=0,0,H$7/TRE!H$5*1000)</f>
        <v>1.3753668192275259</v>
      </c>
      <c r="I74" s="333">
        <f>IF(I$7=0,0,I$7/TRE!I$5*1000)</f>
        <v>1.3340975408398583</v>
      </c>
      <c r="J74" s="333">
        <f>IF(J$7=0,0,J$7/TRE!J$5*1000)</f>
        <v>1.3484732645611905</v>
      </c>
      <c r="K74" s="333">
        <f>IF(K$7=0,0,K$7/TRE!K$5*1000)</f>
        <v>1.4389734420364308</v>
      </c>
      <c r="L74" s="333">
        <f>IF(L$7=0,0,L$7/TRE!L$5*1000)</f>
        <v>1.2899667086038784</v>
      </c>
      <c r="M74" s="333">
        <f>IF(M$7=0,0,M$7/TRE!M$5*1000)</f>
        <v>1.1928238280425747</v>
      </c>
      <c r="N74" s="333">
        <f>IF(N$7=0,0,N$7/TRE!N$5*1000)</f>
        <v>1.2166114501200824</v>
      </c>
      <c r="O74" s="333">
        <f>IF(O$7=0,0,O$7/TRE!O$5*1000)</f>
        <v>1.2133493632785515</v>
      </c>
      <c r="P74" s="333">
        <f>IF(P$7=0,0,P$7/TRE!P$5*1000)</f>
        <v>1.0718263819467577</v>
      </c>
      <c r="Q74" s="333">
        <f>IF(Q$7=0,0,Q$7/TRE!Q$5*1000)</f>
        <v>1.0451678677054623</v>
      </c>
      <c r="R74" s="333">
        <f>IF(R$7=0,0,R$7/TRE!R$5*1000)</f>
        <v>1.0184766145886399</v>
      </c>
      <c r="S74" s="333">
        <f>IF(S$7=0,0,S$7/TRE!S$5*1000)</f>
        <v>0.97950664819601918</v>
      </c>
      <c r="T74" s="333">
        <f>IF(T$7=0,0,T$7/TRE!T$5*1000)</f>
        <v>0.98998555095227192</v>
      </c>
      <c r="U74" s="333">
        <f>IF(U$7=0,0,U$7/TRE!U$5*1000)</f>
        <v>0.98538736325256093</v>
      </c>
      <c r="V74" s="333">
        <f>IF(V$7=0,0,V$7/TRE!V$5*1000)</f>
        <v>0.92772357494991131</v>
      </c>
      <c r="W74" s="333">
        <f>IF(W$7=0,0,W$7/TRE!W$5*1000)</f>
        <v>0.89422145435367817</v>
      </c>
      <c r="DA74" s="174"/>
    </row>
    <row r="75" spans="1:105" ht="12" customHeight="1" x14ac:dyDescent="0.25">
      <c r="A75" s="202" t="s">
        <v>94</v>
      </c>
      <c r="B75" s="333">
        <f>IF(B$8=0,0,B$8/TRE!B$5*1000)</f>
        <v>1.9219428893962383</v>
      </c>
      <c r="C75" s="333">
        <f>IF(C$8=0,0,C$8/TRE!C$5*1000)</f>
        <v>1.8718104505046163</v>
      </c>
      <c r="D75" s="333">
        <f>IF(D$8=0,0,D$8/TRE!D$5*1000)</f>
        <v>1.7913279468110896</v>
      </c>
      <c r="E75" s="333">
        <f>IF(E$8=0,0,E$8/TRE!E$5*1000)</f>
        <v>1.8444994551370881</v>
      </c>
      <c r="F75" s="333">
        <f>IF(F$8=0,0,F$8/TRE!F$5*1000)</f>
        <v>1.8816580385666655</v>
      </c>
      <c r="G75" s="333">
        <f>IF(G$8=0,0,G$8/TRE!G$5*1000)</f>
        <v>1.8535495807946616</v>
      </c>
      <c r="H75" s="333">
        <f>IF(H$8=0,0,H$8/TRE!H$5*1000)</f>
        <v>1.698982541398709</v>
      </c>
      <c r="I75" s="333">
        <f>IF(I$8=0,0,I$8/TRE!I$5*1000)</f>
        <v>1.6480028445668835</v>
      </c>
      <c r="J75" s="333">
        <f>IF(J$8=0,0,J$8/TRE!J$5*1000)</f>
        <v>1.6657610915167658</v>
      </c>
      <c r="K75" s="333">
        <f>IF(K$8=0,0,K$8/TRE!K$5*1000)</f>
        <v>1.7775554283979438</v>
      </c>
      <c r="L75" s="333">
        <f>IF(L$8=0,0,L$8/TRE!L$5*1000)</f>
        <v>1.5934882870989087</v>
      </c>
      <c r="M75" s="333">
        <f>IF(M$8=0,0,M$8/TRE!M$5*1000)</f>
        <v>1.4734882581702395</v>
      </c>
      <c r="N75" s="333">
        <f>IF(N$8=0,0,N$8/TRE!N$5*1000)</f>
        <v>1.5028729677953956</v>
      </c>
      <c r="O75" s="333">
        <f>IF(O$8=0,0,O$8/TRE!O$5*1000)</f>
        <v>1.4988433311087987</v>
      </c>
      <c r="P75" s="333">
        <f>IF(P$8=0,0,P$8/TRE!P$5*1000)</f>
        <v>1.3240208247577594</v>
      </c>
      <c r="Q75" s="333">
        <f>IF(Q$8=0,0,Q$8/TRE!Q$5*1000)</f>
        <v>1.2910897189302764</v>
      </c>
      <c r="R75" s="333">
        <f>IF(R$8=0,0,R$8/TRE!R$5*1000)</f>
        <v>1.2581181709624369</v>
      </c>
      <c r="S75" s="333">
        <f>IF(S$8=0,0,S$8/TRE!S$5*1000)</f>
        <v>1.2099788007127295</v>
      </c>
      <c r="T75" s="333">
        <f>IF(T$8=0,0,T$8/TRE!T$5*1000)</f>
        <v>1.2229233276469245</v>
      </c>
      <c r="U75" s="333">
        <f>IF(U$8=0,0,U$8/TRE!U$5*1000)</f>
        <v>1.217243213429634</v>
      </c>
      <c r="V75" s="333">
        <f>IF(V$8=0,0,V$8/TRE!V$5*1000)</f>
        <v>1.1460114749381256</v>
      </c>
      <c r="W75" s="333">
        <f>IF(W$8=0,0,W$8/TRE!W$5*1000)</f>
        <v>1.1046265024368966</v>
      </c>
      <c r="DA75" s="174"/>
    </row>
    <row r="76" spans="1:105" ht="12" customHeight="1" x14ac:dyDescent="0.25">
      <c r="A76" s="202" t="s">
        <v>95</v>
      </c>
      <c r="B76" s="333">
        <f>IF(B$9=0,0,B$9/TRE!B$5*1000)</f>
        <v>1.1897741696262427</v>
      </c>
      <c r="C76" s="333">
        <f>IF(C$9=0,0,C$9/TRE!C$5*1000)</f>
        <v>1.158739802693334</v>
      </c>
      <c r="D76" s="333">
        <f>IF(D$9=0,0,D$9/TRE!D$5*1000)</f>
        <v>1.1089173004068646</v>
      </c>
      <c r="E76" s="333">
        <f>IF(E$9=0,0,E$9/TRE!E$5*1000)</f>
        <v>1.1418329960372449</v>
      </c>
      <c r="F76" s="333">
        <f>IF(F$9=0,0,F$9/TRE!F$5*1000)</f>
        <v>1.1648359286365073</v>
      </c>
      <c r="G76" s="333">
        <f>IF(G$9=0,0,G$9/TRE!G$5*1000)</f>
        <v>1.1474354547776471</v>
      </c>
      <c r="H76" s="333">
        <f>IF(H$9=0,0,H$9/TRE!H$5*1000)</f>
        <v>1.0517510970563435</v>
      </c>
      <c r="I76" s="333">
        <f>IF(I$9=0,0,I$9/TRE!I$5*1000)</f>
        <v>1.0201922371128329</v>
      </c>
      <c r="J76" s="333">
        <f>IF(J$9=0,0,J$9/TRE!J$5*1000)</f>
        <v>1.031185437605616</v>
      </c>
      <c r="K76" s="333">
        <f>IF(K$9=0,0,K$9/TRE!K$5*1000)</f>
        <v>1.1003914556749175</v>
      </c>
      <c r="L76" s="333">
        <f>IF(L$9=0,0,L$9/TRE!L$5*1000)</f>
        <v>0.98644513010884782</v>
      </c>
      <c r="M76" s="333">
        <f>IF(M$9=0,0,M$9/TRE!M$5*1000)</f>
        <v>0.91215939791491008</v>
      </c>
      <c r="N76" s="333">
        <f>IF(N$9=0,0,N$9/TRE!N$5*1000)</f>
        <v>0.93034993244476871</v>
      </c>
      <c r="O76" s="333">
        <f>IF(O$9=0,0,O$9/TRE!O$5*1000)</f>
        <v>0.92785539544830387</v>
      </c>
      <c r="P76" s="333">
        <f>IF(P$9=0,0,P$9/TRE!P$5*1000)</f>
        <v>0.81963193913575583</v>
      </c>
      <c r="Q76" s="333">
        <f>IF(Q$9=0,0,Q$9/TRE!Q$5*1000)</f>
        <v>0.79924601648064741</v>
      </c>
      <c r="R76" s="333">
        <f>IF(R$9=0,0,R$9/TRE!R$5*1000)</f>
        <v>0.77883505821484222</v>
      </c>
      <c r="S76" s="333">
        <f>IF(S$9=0,0,S$9/TRE!S$5*1000)</f>
        <v>0.74903449567930847</v>
      </c>
      <c r="T76" s="333">
        <f>IF(T$9=0,0,T$9/TRE!T$5*1000)</f>
        <v>0.7570477742576196</v>
      </c>
      <c r="U76" s="333">
        <f>IF(U$9=0,0,U$9/TRE!U$5*1000)</f>
        <v>0.75353151307548782</v>
      </c>
      <c r="V76" s="333">
        <f>IF(V$9=0,0,V$9/TRE!V$5*1000)</f>
        <v>0.70943567496169668</v>
      </c>
      <c r="W76" s="333">
        <f>IF(W$9=0,0,W$9/TRE!W$5*1000)</f>
        <v>0.6838164062704597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1.207031043050532</v>
      </c>
      <c r="C77" s="334">
        <f>IF(C$10=0,0,C$10/TRE!C$5*1000)</f>
        <v>1.1821896555873881</v>
      </c>
      <c r="D77" s="334">
        <f>IF(D$10=0,0,D$10/TRE!D$5*1000)</f>
        <v>1.1308551010614738</v>
      </c>
      <c r="E77" s="334">
        <f>IF(E$10=0,0,E$10/TRE!E$5*1000)</f>
        <v>1.172440017951921</v>
      </c>
      <c r="F77" s="334">
        <f>IF(F$10=0,0,F$10/TRE!F$5*1000)</f>
        <v>1.1925208613412597</v>
      </c>
      <c r="G77" s="334">
        <f>IF(G$10=0,0,G$10/TRE!G$5*1000)</f>
        <v>1.1633405349468766</v>
      </c>
      <c r="H77" s="334">
        <f>IF(H$10=0,0,H$10/TRE!H$5*1000)</f>
        <v>1.0711157366623913</v>
      </c>
      <c r="I77" s="334">
        <f>IF(I$10=0,0,I$10/TRE!I$5*1000)</f>
        <v>1.0333754497175254</v>
      </c>
      <c r="J77" s="334">
        <f>IF(J$10=0,0,J$10/TRE!J$5*1000)</f>
        <v>1.040749697336055</v>
      </c>
      <c r="K77" s="334">
        <f>IF(K$10=0,0,K$10/TRE!K$5*1000)</f>
        <v>1.1168205338286887</v>
      </c>
      <c r="L77" s="334">
        <f>IF(L$10=0,0,L$10/TRE!L$5*1000)</f>
        <v>1.0106568846600554</v>
      </c>
      <c r="M77" s="334">
        <f>IF(M$10=0,0,M$10/TRE!M$5*1000)</f>
        <v>0.93119228530117215</v>
      </c>
      <c r="N77" s="334">
        <f>IF(N$10=0,0,N$10/TRE!N$5*1000)</f>
        <v>0.94938218113219885</v>
      </c>
      <c r="O77" s="334">
        <f>IF(O$10=0,0,O$10/TRE!O$5*1000)</f>
        <v>0.93907657161679559</v>
      </c>
      <c r="P77" s="334">
        <f>IF(P$10=0,0,P$10/TRE!P$5*1000)</f>
        <v>0.82755205972978352</v>
      </c>
      <c r="Q77" s="334">
        <f>IF(Q$10=0,0,Q$10/TRE!Q$5*1000)</f>
        <v>0.815852088372371</v>
      </c>
      <c r="R77" s="334">
        <f>IF(R$10=0,0,R$10/TRE!R$5*1000)</f>
        <v>0.78435423202010424</v>
      </c>
      <c r="S77" s="334">
        <f>IF(S$10=0,0,S$10/TRE!S$5*1000)</f>
        <v>0.75877640147598879</v>
      </c>
      <c r="T77" s="334">
        <f>IF(T$10=0,0,T$10/TRE!T$5*1000)</f>
        <v>0.76602321754359137</v>
      </c>
      <c r="U77" s="334">
        <f>IF(U$10=0,0,U$10/TRE!U$5*1000)</f>
        <v>0.76337470857179912</v>
      </c>
      <c r="V77" s="334">
        <f>IF(V$10=0,0,V$10/TRE!V$5*1000)</f>
        <v>0.73038506426218219</v>
      </c>
      <c r="W77" s="334">
        <f>IF(W$10=0,0,W$10/TRE!W$5*1000)</f>
        <v>0.70910175229240513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7.75718710426497</v>
      </c>
      <c r="C78" s="350">
        <f>IF(C$16=0,0,C$16/TRE!C$5*1000)</f>
        <v>7.6361994947129954</v>
      </c>
      <c r="D78" s="350">
        <f>IF(D$16=0,0,D$16/TRE!D$5*1000)</f>
        <v>7.303498024638027</v>
      </c>
      <c r="E78" s="350">
        <f>IF(E$16=0,0,E$16/TRE!E$5*1000)</f>
        <v>7.684828957648274</v>
      </c>
      <c r="F78" s="350">
        <f>IF(F$16=0,0,F$16/TRE!F$5*1000)</f>
        <v>7.8236070841724379</v>
      </c>
      <c r="G78" s="350">
        <f>IF(G$16=0,0,G$16/TRE!G$5*1000)</f>
        <v>7.5160280982448322</v>
      </c>
      <c r="H78" s="350">
        <f>IF(H$16=0,0,H$16/TRE!H$5*1000)</f>
        <v>6.8966575283055223</v>
      </c>
      <c r="I78" s="350">
        <f>IF(I$16=0,0,I$16/TRE!I$5*1000)</f>
        <v>6.6442649892805399</v>
      </c>
      <c r="J78" s="350">
        <f>IF(J$16=0,0,J$16/TRE!J$5*1000)</f>
        <v>6.6962886471746188</v>
      </c>
      <c r="K78" s="350">
        <f>IF(K$16=0,0,K$16/TRE!K$5*1000)</f>
        <v>7.1666602099275298</v>
      </c>
      <c r="L78" s="350">
        <f>IF(L$16=0,0,L$16/TRE!L$5*1000)</f>
        <v>6.4671969288449489</v>
      </c>
      <c r="M78" s="350">
        <f>IF(M$16=0,0,M$16/TRE!M$5*1000)</f>
        <v>5.899647220058525</v>
      </c>
      <c r="N78" s="350">
        <f>IF(N$16=0,0,N$16/TRE!N$5*1000)</f>
        <v>6.0185934119668127</v>
      </c>
      <c r="O78" s="350">
        <f>IF(O$16=0,0,O$16/TRE!O$5*1000)</f>
        <v>5.976367072365945</v>
      </c>
      <c r="P78" s="350">
        <f>IF(P$16=0,0,P$16/TRE!P$5*1000)</f>
        <v>5.2673803828862642</v>
      </c>
      <c r="Q78" s="350">
        <f>IF(Q$16=0,0,Q$16/TRE!Q$5*1000)</f>
        <v>5.1789814011092909</v>
      </c>
      <c r="R78" s="350">
        <f>IF(R$16=0,0,R$16/TRE!R$5*1000)</f>
        <v>4.9973650595628243</v>
      </c>
      <c r="S78" s="350">
        <f>IF(S$16=0,0,S$16/TRE!S$5*1000)</f>
        <v>4.824682847432797</v>
      </c>
      <c r="T78" s="350">
        <f>IF(T$16=0,0,T$16/TRE!T$5*1000)</f>
        <v>4.9029808981854339</v>
      </c>
      <c r="U78" s="350">
        <f>IF(U$16=0,0,U$16/TRE!U$5*1000)</f>
        <v>4.8781950253472965</v>
      </c>
      <c r="V78" s="350">
        <f>IF(V$16=0,0,V$16/TRE!V$5*1000)</f>
        <v>4.7999487534297893</v>
      </c>
      <c r="W78" s="350">
        <f>IF(W$16=0,0,W$16/TRE!W$5*1000)</f>
        <v>4.7045154304838288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2.4122562892741772</v>
      </c>
      <c r="C79" s="350">
        <f>IF(C$24=0,0,C$24/TRE!C$5*1000)</f>
        <v>2.0039363860046047</v>
      </c>
      <c r="D79" s="350">
        <f>IF(D$24=0,0,D$24/TRE!D$5*1000)</f>
        <v>1.979402462056201</v>
      </c>
      <c r="E79" s="350">
        <f>IF(E$24=0,0,E$24/TRE!E$5*1000)</f>
        <v>2.2073014102262389</v>
      </c>
      <c r="F79" s="350">
        <f>IF(F$24=0,0,F$24/TRE!F$5*1000)</f>
        <v>2.5125425065384226</v>
      </c>
      <c r="G79" s="350">
        <f>IF(G$24=0,0,G$24/TRE!G$5*1000)</f>
        <v>2.4064587217926157</v>
      </c>
      <c r="H79" s="350">
        <f>IF(H$24=0,0,H$24/TRE!H$5*1000)</f>
        <v>1.868511691999162</v>
      </c>
      <c r="I79" s="350">
        <f>IF(I$24=0,0,I$24/TRE!I$5*1000)</f>
        <v>2.0547542318694507</v>
      </c>
      <c r="J79" s="350">
        <f>IF(J$24=0,0,J$24/TRE!J$5*1000)</f>
        <v>2.2056540868335031</v>
      </c>
      <c r="K79" s="350">
        <f>IF(K$24=0,0,K$24/TRE!K$5*1000)</f>
        <v>1.9887216188060743</v>
      </c>
      <c r="L79" s="350">
        <f>IF(L$24=0,0,L$24/TRE!L$5*1000)</f>
        <v>1.2789960030561518</v>
      </c>
      <c r="M79" s="350">
        <f>IF(M$24=0,0,M$24/TRE!M$5*1000)</f>
        <v>1.294142591690741</v>
      </c>
      <c r="N79" s="350">
        <f>IF(N$24=0,0,N$24/TRE!N$5*1000)</f>
        <v>1.3231108433511944</v>
      </c>
      <c r="O79" s="350">
        <f>IF(O$24=0,0,O$24/TRE!O$5*1000)</f>
        <v>1.7131571752164305</v>
      </c>
      <c r="P79" s="350">
        <f>IF(P$24=0,0,P$24/TRE!P$5*1000)</f>
        <v>1.5021565668656616</v>
      </c>
      <c r="Q79" s="350">
        <f>IF(Q$24=0,0,Q$24/TRE!Q$5*1000)</f>
        <v>0.81135667988566018</v>
      </c>
      <c r="R79" s="350">
        <f>IF(R$24=0,0,R$24/TRE!R$5*1000)</f>
        <v>1.4793715085761987</v>
      </c>
      <c r="S79" s="350">
        <f>IF(S$24=0,0,S$24/TRE!S$5*1000)</f>
        <v>1.3483313203292679</v>
      </c>
      <c r="T79" s="350">
        <f>IF(T$24=0,0,T$24/TRE!T$5*1000)</f>
        <v>1.4603482786247974</v>
      </c>
      <c r="U79" s="350">
        <f>IF(U$24=0,0,U$24/TRE!U$5*1000)</f>
        <v>1.2919296050100491</v>
      </c>
      <c r="V79" s="350">
        <f>IF(V$24=0,0,V$24/TRE!V$5*1000)</f>
        <v>1.3924198049976653</v>
      </c>
      <c r="W79" s="350">
        <f>IF(W$24=0,0,W$24/TRE!W$5*1000)</f>
        <v>1.0499620262258746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11.081695863235673</v>
      </c>
      <c r="C80" s="350">
        <f>IF(C$27=0,0,C$27/TRE!C$5*1000)</f>
        <v>10.908856421018568</v>
      </c>
      <c r="D80" s="350">
        <f>IF(D$27=0,0,D$27/TRE!D$5*1000)</f>
        <v>10.433568606625755</v>
      </c>
      <c r="E80" s="350">
        <f>IF(E$27=0,0,E$27/TRE!E$5*1000)</f>
        <v>10.978327082354678</v>
      </c>
      <c r="F80" s="350">
        <f>IF(F$27=0,0,F$27/TRE!F$5*1000)</f>
        <v>11.176581548817767</v>
      </c>
      <c r="G80" s="350">
        <f>IF(G$27=0,0,G$27/TRE!G$5*1000)</f>
        <v>10.737182997492615</v>
      </c>
      <c r="H80" s="350">
        <f>IF(H$27=0,0,H$27/TRE!H$5*1000)</f>
        <v>9.8523678975793167</v>
      </c>
      <c r="I80" s="350">
        <f>IF(I$27=0,0,I$27/TRE!I$5*1000)</f>
        <v>9.4918071275436269</v>
      </c>
      <c r="J80" s="350">
        <f>IF(J$27=0,0,J$27/TRE!J$5*1000)</f>
        <v>9.5661266388208794</v>
      </c>
      <c r="K80" s="350">
        <f>IF(K$27=0,0,K$27/TRE!K$5*1000)</f>
        <v>10.23808601418218</v>
      </c>
      <c r="L80" s="350">
        <f>IF(L$27=0,0,L$27/TRE!L$5*1000)</f>
        <v>9.2388527554927844</v>
      </c>
      <c r="M80" s="350">
        <f>IF(M$27=0,0,M$27/TRE!M$5*1000)</f>
        <v>8.4280674572264651</v>
      </c>
      <c r="N80" s="350">
        <f>IF(N$27=0,0,N$27/TRE!N$5*1000)</f>
        <v>8.5979905885240253</v>
      </c>
      <c r="O80" s="350">
        <f>IF(O$27=0,0,O$27/TRE!O$5*1000)</f>
        <v>8.5376672462370653</v>
      </c>
      <c r="P80" s="350">
        <f>IF(P$27=0,0,P$27/TRE!P$5*1000)</f>
        <v>7.5248291184089497</v>
      </c>
      <c r="Q80" s="350">
        <f>IF(Q$27=0,0,Q$27/TRE!Q$5*1000)</f>
        <v>7.3985448587275542</v>
      </c>
      <c r="R80" s="350">
        <f>IF(R$27=0,0,R$27/TRE!R$5*1000)</f>
        <v>7.1390929422326099</v>
      </c>
      <c r="S80" s="350">
        <f>IF(S$27=0,0,S$27/TRE!S$5*1000)</f>
        <v>6.8924040677611389</v>
      </c>
      <c r="T80" s="350">
        <f>IF(T$27=0,0,T$27/TRE!T$5*1000)</f>
        <v>7.0042584259791907</v>
      </c>
      <c r="U80" s="350">
        <f>IF(U$27=0,0,U$27/TRE!U$5*1000)</f>
        <v>6.968850036210422</v>
      </c>
      <c r="V80" s="350">
        <f>IF(V$27=0,0,V$27/TRE!V$5*1000)</f>
        <v>6.8570696477568411</v>
      </c>
      <c r="W80" s="350">
        <f>IF(W$27=0,0,W$27/TRE!W$5*1000)</f>
        <v>6.7207363292626141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5.302293362434586</v>
      </c>
      <c r="C81" s="350">
        <f>IF(C$35=0,0,C$35/TRE!C$5*1000)</f>
        <v>5.4892974792803146</v>
      </c>
      <c r="D81" s="350">
        <f>IF(D$35=0,0,D$35/TRE!D$5*1000)</f>
        <v>5.2397115605388018</v>
      </c>
      <c r="E81" s="350">
        <f>IF(E$35=0,0,E$35/TRE!E$5*1000)</f>
        <v>5.9158959440959418</v>
      </c>
      <c r="F81" s="350">
        <f>IF(F$35=0,0,F$35/TRE!F$5*1000)</f>
        <v>5.9947097247916208</v>
      </c>
      <c r="G81" s="350">
        <f>IF(G$35=0,0,G$35/TRE!G$5*1000)</f>
        <v>5.2908125889950526</v>
      </c>
      <c r="H81" s="350">
        <f>IF(H$35=0,0,H$35/TRE!H$5*1000)</f>
        <v>4.8447336532024483</v>
      </c>
      <c r="I81" s="350">
        <f>IF(I$35=0,0,I$35/TRE!I$5*1000)</f>
        <v>4.5122658177868749</v>
      </c>
      <c r="J81" s="350">
        <f>IF(J$35=0,0,J$35/TRE!J$5*1000)</f>
        <v>4.4830971795271513</v>
      </c>
      <c r="K81" s="350">
        <f>IF(K$35=0,0,K$35/TRE!K$5*1000)</f>
        <v>4.8258535592366449</v>
      </c>
      <c r="L81" s="350">
        <f>IF(L$35=0,0,L$35/TRE!L$5*1000)</f>
        <v>4.4695368482421225</v>
      </c>
      <c r="M81" s="350">
        <f>IF(M$35=0,0,M$35/TRE!M$5*1000)</f>
        <v>3.5128094354069415</v>
      </c>
      <c r="N81" s="350">
        <f>IF(N$35=0,0,N$35/TRE!N$5*1000)</f>
        <v>3.6045855695687137</v>
      </c>
      <c r="O81" s="350">
        <f>IF(O$35=0,0,O$35/TRE!O$5*1000)</f>
        <v>3.5344455189994424</v>
      </c>
      <c r="P81" s="350">
        <f>IF(P$35=0,0,P$35/TRE!P$5*1000)</f>
        <v>2.9002876664354424</v>
      </c>
      <c r="Q81" s="350">
        <f>IF(Q$35=0,0,Q$35/TRE!Q$5*1000)</f>
        <v>2.6280761487941104</v>
      </c>
      <c r="R81" s="350">
        <f>IF(R$35=0,0,R$35/TRE!R$5*1000)</f>
        <v>2.6274241955129241</v>
      </c>
      <c r="S81" s="350">
        <f>IF(S$35=0,0,S$35/TRE!S$5*1000)</f>
        <v>2.8193120818864355</v>
      </c>
      <c r="T81" s="350">
        <f>IF(T$35=0,0,T$35/TRE!T$5*1000)</f>
        <v>3.1464861392102845</v>
      </c>
      <c r="U81" s="350">
        <f>IF(U$35=0,0,U$35/TRE!U$5*1000)</f>
        <v>2.9842956509979377</v>
      </c>
      <c r="V81" s="350">
        <f>IF(V$35=0,0,V$35/TRE!V$5*1000)</f>
        <v>6.4953352599935155</v>
      </c>
      <c r="W81" s="350">
        <f>IF(W$35=0,0,W$35/TRE!W$5*1000)</f>
        <v>7.1568704337825713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5.4912653982749662</v>
      </c>
      <c r="C82" s="350">
        <f>IF(C$46=0,0,C$46/TRE!C$5*1000)</f>
        <v>5.3480298585846171</v>
      </c>
      <c r="D82" s="350">
        <f>IF(D$46=0,0,D$46/TRE!D$5*1000)</f>
        <v>5.1180798480316811</v>
      </c>
      <c r="E82" s="350">
        <f>IF(E$46=0,0,E$46/TRE!E$5*1000)</f>
        <v>5.2699984432488209</v>
      </c>
      <c r="F82" s="350">
        <f>IF(F$46=0,0,F$46/TRE!F$5*1000)</f>
        <v>5.3761658244761845</v>
      </c>
      <c r="G82" s="350">
        <f>IF(G$46=0,0,G$46/TRE!G$5*1000)</f>
        <v>5.2958559451276024</v>
      </c>
      <c r="H82" s="350">
        <f>IF(H$46=0,0,H$46/TRE!H$5*1000)</f>
        <v>4.8542358325677402</v>
      </c>
      <c r="I82" s="350">
        <f>IF(I$46=0,0,I$46/TRE!I$5*1000)</f>
        <v>4.7085795559053834</v>
      </c>
      <c r="J82" s="350">
        <f>IF(J$46=0,0,J$46/TRE!J$5*1000)</f>
        <v>4.7593174043336122</v>
      </c>
      <c r="K82" s="350">
        <f>IF(K$46=0,0,K$46/TRE!K$5*1000)</f>
        <v>5.0787297954226949</v>
      </c>
      <c r="L82" s="350">
        <f>IF(L$46=0,0,L$46/TRE!L$5*1000)</f>
        <v>4.5528236774254509</v>
      </c>
      <c r="M82" s="350">
        <f>IF(M$46=0,0,M$46/TRE!M$5*1000)</f>
        <v>4.2099664519149709</v>
      </c>
      <c r="N82" s="350">
        <f>IF(N$46=0,0,N$46/TRE!N$5*1000)</f>
        <v>4.2939227651297021</v>
      </c>
      <c r="O82" s="350">
        <f>IF(O$46=0,0,O$46/TRE!O$5*1000)</f>
        <v>4.2824095174537087</v>
      </c>
      <c r="P82" s="350">
        <f>IF(P$46=0,0,P$46/TRE!P$5*1000)</f>
        <v>3.7829166421650275</v>
      </c>
      <c r="Q82" s="350">
        <f>IF(Q$46=0,0,Q$46/TRE!Q$5*1000)</f>
        <v>3.6888277683722182</v>
      </c>
      <c r="R82" s="350">
        <f>IF(R$46=0,0,R$46/TRE!R$5*1000)</f>
        <v>3.5946233456069638</v>
      </c>
      <c r="S82" s="350">
        <f>IF(S$46=0,0,S$46/TRE!S$5*1000)</f>
        <v>3.4570822877506546</v>
      </c>
      <c r="T82" s="350">
        <f>IF(T$46=0,0,T$46/TRE!T$5*1000)</f>
        <v>3.494066650419783</v>
      </c>
      <c r="U82" s="350">
        <f>IF(U$46=0,0,U$46/TRE!U$5*1000)</f>
        <v>3.4778377526560975</v>
      </c>
      <c r="V82" s="350">
        <f>IF(V$46=0,0,V$46/TRE!V$5*1000)</f>
        <v>3.2743184998232167</v>
      </c>
      <c r="W82" s="350">
        <f>IF(W$46=0,0,W$46/TRE!W$5*1000)</f>
        <v>3.1560757212482757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3.7184415569488052</v>
      </c>
      <c r="C83" s="335">
        <f>IF(C$47=0,0,C$47/TRE!C$5*1000)</f>
        <v>3.6214487976143368</v>
      </c>
      <c r="D83" s="335">
        <f>IF(D$47=0,0,D$47/TRE!D$5*1000)</f>
        <v>3.465736841763603</v>
      </c>
      <c r="E83" s="335">
        <f>IF(E$47=0,0,E$47/TRE!E$5*1000)</f>
        <v>3.5686093814711475</v>
      </c>
      <c r="F83" s="335">
        <f>IF(F$47=0,0,F$47/TRE!F$5*1000)</f>
        <v>3.640501226740958</v>
      </c>
      <c r="G83" s="335">
        <f>IF(G$47=0,0,G$47/TRE!G$5*1000)</f>
        <v>3.5861189357489534</v>
      </c>
      <c r="H83" s="335">
        <f>IF(H$47=0,0,H$47/TRE!H$5*1000)</f>
        <v>3.287073367956352</v>
      </c>
      <c r="I83" s="335">
        <f>IF(I$47=0,0,I$47/TRE!I$5*1000)</f>
        <v>3.1884413928305668</v>
      </c>
      <c r="J83" s="335">
        <f>IF(J$47=0,0,J$47/TRE!J$5*1000)</f>
        <v>3.2227988151043041</v>
      </c>
      <c r="K83" s="335">
        <f>IF(K$47=0,0,K$47/TRE!K$5*1000)</f>
        <v>3.4390907301159421</v>
      </c>
      <c r="L83" s="335">
        <f>IF(L$47=0,0,L$47/TRE!L$5*1000)</f>
        <v>3.082970414964374</v>
      </c>
      <c r="M83" s="335">
        <f>IF(M$47=0,0,M$47/TRE!M$5*1000)</f>
        <v>2.8508026971485787</v>
      </c>
      <c r="N83" s="335">
        <f>IF(N$47=0,0,N$47/TRE!N$5*1000)</f>
        <v>2.907654191546198</v>
      </c>
      <c r="O83" s="335">
        <f>IF(O$47=0,0,O$47/TRE!O$5*1000)</f>
        <v>2.8998579304827095</v>
      </c>
      <c r="P83" s="335">
        <f>IF(P$47=0,0,P$47/TRE!P$5*1000)</f>
        <v>2.5616234926686596</v>
      </c>
      <c r="Q83" s="335">
        <f>IF(Q$47=0,0,Q$47/TRE!Q$5*1000)</f>
        <v>2.4979106773187398</v>
      </c>
      <c r="R83" s="335">
        <f>IF(R$47=0,0,R$47/TRE!R$5*1000)</f>
        <v>2.4341196173257669</v>
      </c>
      <c r="S83" s="335">
        <f>IF(S$47=0,0,S$47/TRE!S$5*1000)</f>
        <v>2.3409829087120722</v>
      </c>
      <c r="T83" s="335">
        <f>IF(T$47=0,0,T$47/TRE!T$5*1000)</f>
        <v>2.3660270799789274</v>
      </c>
      <c r="U83" s="335">
        <f>IF(U$47=0,0,U$47/TRE!U$5*1000)</f>
        <v>2.355037589671845</v>
      </c>
      <c r="V83" s="335">
        <f>IF(V$47=0,0,V$47/TRE!V$5*1000)</f>
        <v>2.2172233715481497</v>
      </c>
      <c r="W83" s="335">
        <f>IF(W$47=0,0,W$47/TRE!W$5*1000)</f>
        <v>2.1371546023715107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SE: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155.4868749891391</v>
      </c>
      <c r="C5" s="225">
        <v>171.96342896144759</v>
      </c>
      <c r="D5" s="225">
        <v>166.98508708729921</v>
      </c>
      <c r="E5" s="225">
        <v>163.02795560030171</v>
      </c>
      <c r="F5" s="225">
        <v>167.29049409621351</v>
      </c>
      <c r="G5" s="225">
        <v>167.82033946885599</v>
      </c>
      <c r="H5" s="225">
        <v>156.54523192743139</v>
      </c>
      <c r="I5" s="225">
        <v>158.33201196539639</v>
      </c>
      <c r="J5" s="225">
        <v>132.53552299884419</v>
      </c>
      <c r="K5" s="225">
        <v>108.2018137452273</v>
      </c>
      <c r="L5" s="225">
        <v>116.76541896564621</v>
      </c>
      <c r="M5" s="225">
        <v>118.7007266691749</v>
      </c>
      <c r="N5" s="225">
        <v>115.0977868388112</v>
      </c>
      <c r="O5" s="225">
        <v>117.03416545578401</v>
      </c>
      <c r="P5" s="225">
        <v>114.82265488866631</v>
      </c>
      <c r="Q5" s="225">
        <v>108.87609388241709</v>
      </c>
      <c r="R5" s="225">
        <v>112.9900917785813</v>
      </c>
      <c r="S5" s="225">
        <v>117.31725069135059</v>
      </c>
      <c r="T5" s="225">
        <v>121.0729135255082</v>
      </c>
      <c r="U5" s="225">
        <v>113.49278555957061</v>
      </c>
      <c r="V5" s="225">
        <v>125.82718876512141</v>
      </c>
      <c r="W5" s="225">
        <v>137.65682394079749</v>
      </c>
      <c r="DA5" s="89" t="s">
        <v>2446</v>
      </c>
    </row>
    <row r="6" spans="1:105" ht="12" customHeight="1" x14ac:dyDescent="0.25">
      <c r="A6" s="55" t="s">
        <v>92</v>
      </c>
      <c r="B6" s="261">
        <v>3.5326930513428598</v>
      </c>
      <c r="C6" s="261">
        <v>3.9017410065505662</v>
      </c>
      <c r="D6" s="261">
        <v>3.787850287169706</v>
      </c>
      <c r="E6" s="261">
        <v>3.6386288631175989</v>
      </c>
      <c r="F6" s="261">
        <v>3.7195578780512939</v>
      </c>
      <c r="G6" s="261">
        <v>3.7947362330638779</v>
      </c>
      <c r="H6" s="261">
        <v>3.5670940462329459</v>
      </c>
      <c r="I6" s="261">
        <v>3.6081825412661428</v>
      </c>
      <c r="J6" s="261">
        <v>3.0163233123025521</v>
      </c>
      <c r="K6" s="261">
        <v>2.473599097039918</v>
      </c>
      <c r="L6" s="261">
        <v>2.6774995063685898</v>
      </c>
      <c r="M6" s="261">
        <v>2.7618206952830309</v>
      </c>
      <c r="N6" s="261">
        <v>2.6771770235774488</v>
      </c>
      <c r="O6" s="261">
        <v>2.7073503119018798</v>
      </c>
      <c r="P6" s="261">
        <v>2.672671894498035</v>
      </c>
      <c r="Q6" s="261">
        <v>2.5764458841421409</v>
      </c>
      <c r="R6" s="261">
        <v>2.6309198801138551</v>
      </c>
      <c r="S6" s="261">
        <v>2.7199978367870941</v>
      </c>
      <c r="T6" s="261">
        <v>2.768474924349523</v>
      </c>
      <c r="U6" s="261">
        <v>2.61464190931747</v>
      </c>
      <c r="V6" s="261">
        <v>2.363115705379955</v>
      </c>
      <c r="W6" s="261">
        <v>2.501255690180801</v>
      </c>
      <c r="DA6" s="67" t="s">
        <v>2447</v>
      </c>
    </row>
    <row r="7" spans="1:105" ht="12" customHeight="1" x14ac:dyDescent="0.25">
      <c r="A7" s="202" t="s">
        <v>93</v>
      </c>
      <c r="B7" s="226">
        <v>1.245805871593445</v>
      </c>
      <c r="C7" s="226">
        <v>1.375950807146946</v>
      </c>
      <c r="D7" s="226">
        <v>1.3357871912135599</v>
      </c>
      <c r="E7" s="226">
        <v>1.283164185605703</v>
      </c>
      <c r="F7" s="226">
        <v>1.311703840911546</v>
      </c>
      <c r="G7" s="226">
        <v>1.3382155232825379</v>
      </c>
      <c r="H7" s="226">
        <v>1.2579373986748701</v>
      </c>
      <c r="I7" s="226">
        <v>1.272427275837517</v>
      </c>
      <c r="J7" s="226">
        <v>1.0637078394519159</v>
      </c>
      <c r="K7" s="226">
        <v>0.87231588883420719</v>
      </c>
      <c r="L7" s="226">
        <v>0.94422146440223098</v>
      </c>
      <c r="M7" s="226">
        <v>0.9739573714631119</v>
      </c>
      <c r="N7" s="226">
        <v>0.94410774069375947</v>
      </c>
      <c r="O7" s="226">
        <v>0.95474836505979899</v>
      </c>
      <c r="P7" s="226">
        <v>0.94251900479798523</v>
      </c>
      <c r="Q7" s="226">
        <v>0.90858485683802692</v>
      </c>
      <c r="R7" s="226">
        <v>0.92779513722310647</v>
      </c>
      <c r="S7" s="226">
        <v>0.95920852067879214</v>
      </c>
      <c r="T7" s="226">
        <v>0.97630398848346489</v>
      </c>
      <c r="U7" s="226">
        <v>0.9220547031403733</v>
      </c>
      <c r="V7" s="226">
        <v>0.83335386862947425</v>
      </c>
      <c r="W7" s="226">
        <v>0.88206899945616946</v>
      </c>
      <c r="DA7" s="174" t="s">
        <v>2448</v>
      </c>
    </row>
    <row r="8" spans="1:105" ht="12" customHeight="1" x14ac:dyDescent="0.25">
      <c r="A8" s="202" t="s">
        <v>94</v>
      </c>
      <c r="B8" s="226">
        <v>8.3177570323357184</v>
      </c>
      <c r="C8" s="226">
        <v>9.1866837067126959</v>
      </c>
      <c r="D8" s="226">
        <v>8.9185270006870141</v>
      </c>
      <c r="E8" s="226">
        <v>8.567183838050008</v>
      </c>
      <c r="F8" s="226">
        <v>8.7577319194432892</v>
      </c>
      <c r="G8" s="226">
        <v>8.9347400211937824</v>
      </c>
      <c r="H8" s="226">
        <v>8.3987544790449942</v>
      </c>
      <c r="I8" s="226">
        <v>8.4954977039851105</v>
      </c>
      <c r="J8" s="226">
        <v>7.101959915018881</v>
      </c>
      <c r="K8" s="226">
        <v>5.824110950358989</v>
      </c>
      <c r="L8" s="226">
        <v>6.3041962674076926</v>
      </c>
      <c r="M8" s="226">
        <v>6.5027312524388456</v>
      </c>
      <c r="N8" s="226">
        <v>6.3034369788239326</v>
      </c>
      <c r="O8" s="226">
        <v>6.3744802530347586</v>
      </c>
      <c r="P8" s="226">
        <v>6.2928296125633318</v>
      </c>
      <c r="Q8" s="226">
        <v>6.0662646201626726</v>
      </c>
      <c r="R8" s="226">
        <v>6.194524125443186</v>
      </c>
      <c r="S8" s="226">
        <v>6.4042589622310313</v>
      </c>
      <c r="T8" s="226">
        <v>6.5183986936255476</v>
      </c>
      <c r="U8" s="226">
        <v>6.1561974992415944</v>
      </c>
      <c r="V8" s="226">
        <v>5.5639768275863828</v>
      </c>
      <c r="W8" s="226">
        <v>5.8892286435026353</v>
      </c>
      <c r="DA8" s="174" t="s">
        <v>2449</v>
      </c>
    </row>
    <row r="9" spans="1:105" ht="12" customHeight="1" x14ac:dyDescent="0.25">
      <c r="A9" s="202" t="s">
        <v>95</v>
      </c>
      <c r="B9" s="226">
        <v>3.640463073906437</v>
      </c>
      <c r="C9" s="226">
        <v>4.020769382410549</v>
      </c>
      <c r="D9" s="226">
        <v>3.9034042583137749</v>
      </c>
      <c r="E9" s="226">
        <v>3.7496306141838578</v>
      </c>
      <c r="F9" s="226">
        <v>3.8330284883245951</v>
      </c>
      <c r="G9" s="226">
        <v>3.910500270164317</v>
      </c>
      <c r="H9" s="226">
        <v>3.675913521987511</v>
      </c>
      <c r="I9" s="226">
        <v>3.718255482287141</v>
      </c>
      <c r="J9" s="226">
        <v>3.1083407128243219</v>
      </c>
      <c r="K9" s="226">
        <v>2.5490598932729509</v>
      </c>
      <c r="L9" s="226">
        <v>2.7591805859363769</v>
      </c>
      <c r="M9" s="226">
        <v>2.8460741173384978</v>
      </c>
      <c r="N9" s="226">
        <v>2.7588482653310908</v>
      </c>
      <c r="O9" s="226">
        <v>2.7899420344095192</v>
      </c>
      <c r="P9" s="226">
        <v>2.7542057006308962</v>
      </c>
      <c r="Q9" s="226">
        <v>2.6550441736148951</v>
      </c>
      <c r="R9" s="226">
        <v>2.7111799793418512</v>
      </c>
      <c r="S9" s="226">
        <v>2.802975390733367</v>
      </c>
      <c r="T9" s="226">
        <v>2.852931343497072</v>
      </c>
      <c r="U9" s="226">
        <v>2.6944054249888092</v>
      </c>
      <c r="V9" s="226">
        <v>2.4352060424649542</v>
      </c>
      <c r="W9" s="226">
        <v>2.5775601916617878</v>
      </c>
      <c r="DA9" s="174" t="s">
        <v>2450</v>
      </c>
    </row>
    <row r="10" spans="1:105" ht="12" customHeight="1" x14ac:dyDescent="0.25">
      <c r="A10" s="56" t="s">
        <v>96</v>
      </c>
      <c r="B10" s="262">
        <v>6.3594937025877822</v>
      </c>
      <c r="C10" s="262">
        <v>6.9910483476870979</v>
      </c>
      <c r="D10" s="262">
        <v>6.8049044256017197</v>
      </c>
      <c r="E10" s="262">
        <v>6.4713140558126252</v>
      </c>
      <c r="F10" s="262">
        <v>6.5906550050320289</v>
      </c>
      <c r="G10" s="262">
        <v>6.769184668996659</v>
      </c>
      <c r="H10" s="262">
        <v>6.4121296148829874</v>
      </c>
      <c r="I10" s="262">
        <v>6.4570646630887314</v>
      </c>
      <c r="J10" s="262">
        <v>5.3644485786760283</v>
      </c>
      <c r="K10" s="262">
        <v>4.4352161309868681</v>
      </c>
      <c r="L10" s="262">
        <v>4.8582489052886197</v>
      </c>
      <c r="M10" s="262">
        <v>5.0372149237870074</v>
      </c>
      <c r="N10" s="262">
        <v>4.8782997309290419</v>
      </c>
      <c r="O10" s="262">
        <v>4.8844883107304282</v>
      </c>
      <c r="P10" s="262">
        <v>4.8147018518688656</v>
      </c>
      <c r="Q10" s="262">
        <v>4.7060146532727627</v>
      </c>
      <c r="R10" s="262">
        <v>4.7299598538286283</v>
      </c>
      <c r="S10" s="262">
        <v>4.9158047554245714</v>
      </c>
      <c r="T10" s="262">
        <v>4.9765306027928542</v>
      </c>
      <c r="U10" s="262">
        <v>4.7129505146310597</v>
      </c>
      <c r="V10" s="262">
        <v>4.3094964984248243</v>
      </c>
      <c r="W10" s="262">
        <v>4.6029579221946726</v>
      </c>
      <c r="DA10" s="68" t="s">
        <v>2451</v>
      </c>
    </row>
    <row r="11" spans="1:105" ht="12" customHeight="1" x14ac:dyDescent="0.25">
      <c r="A11" s="37" t="s">
        <v>160</v>
      </c>
      <c r="B11" s="228">
        <v>0.21189206961719281</v>
      </c>
      <c r="C11" s="228">
        <v>0.45097351083662518</v>
      </c>
      <c r="D11" s="228">
        <v>0.37974696961601118</v>
      </c>
      <c r="E11" s="228">
        <v>0.64727614897050978</v>
      </c>
      <c r="F11" s="228">
        <v>0.64769696622589101</v>
      </c>
      <c r="G11" s="228">
        <v>0.37059564164686121</v>
      </c>
      <c r="H11" s="228">
        <v>0.32500043463481199</v>
      </c>
      <c r="I11" s="228">
        <v>0.29185621107749721</v>
      </c>
      <c r="J11" s="228">
        <v>0.26550793692710961</v>
      </c>
      <c r="K11" s="228">
        <v>0.213065396409781</v>
      </c>
      <c r="L11" s="228">
        <v>0.21210002946951251</v>
      </c>
      <c r="M11" s="228">
        <v>0.10204784075562159</v>
      </c>
      <c r="N11" s="228">
        <v>0.1055976447763681</v>
      </c>
      <c r="O11" s="228">
        <v>0.11542766556141169</v>
      </c>
      <c r="P11" s="228">
        <v>0.1025996459603182</v>
      </c>
      <c r="Q11" s="228">
        <v>7.7493061806980443E-2</v>
      </c>
      <c r="R11" s="228">
        <v>8.9231309329511746E-2</v>
      </c>
      <c r="S11" s="228">
        <v>0.1078024577820285</v>
      </c>
      <c r="T11" s="228">
        <v>0.1579771429818122</v>
      </c>
      <c r="U11" s="228">
        <v>0.14057925872717361</v>
      </c>
      <c r="V11" s="228">
        <v>0.17079869539382159</v>
      </c>
      <c r="W11" s="228">
        <v>0.17364649067371479</v>
      </c>
      <c r="DA11" s="69" t="s">
        <v>2452</v>
      </c>
    </row>
    <row r="12" spans="1:105" ht="12" customHeight="1" x14ac:dyDescent="0.25">
      <c r="A12" s="37" t="s">
        <v>162</v>
      </c>
      <c r="B12" s="228">
        <v>5.2293174981900052E-2</v>
      </c>
      <c r="C12" s="228">
        <v>1.7630700178139311E-2</v>
      </c>
      <c r="D12" s="228">
        <v>2.190780688718371E-2</v>
      </c>
      <c r="E12" s="228">
        <v>3.5317993418787733E-2</v>
      </c>
      <c r="F12" s="228">
        <v>7.5078709302079091E-2</v>
      </c>
      <c r="G12" s="228">
        <v>6.8249745000491871E-2</v>
      </c>
      <c r="H12" s="228">
        <v>2.0008522149038629E-2</v>
      </c>
      <c r="I12" s="228">
        <v>5.0168587946410978E-2</v>
      </c>
      <c r="J12" s="228">
        <v>6.3921287397281326E-2</v>
      </c>
      <c r="K12" s="228">
        <v>1.578121316935437E-2</v>
      </c>
      <c r="L12" s="228">
        <v>8.2948239496191494E-4</v>
      </c>
      <c r="M12" s="228">
        <v>2.3605530802326049E-3</v>
      </c>
      <c r="N12" s="228">
        <v>2.3396919699001568E-3</v>
      </c>
      <c r="O12" s="228">
        <v>2.154312475669861E-2</v>
      </c>
      <c r="P12" s="228">
        <v>2.0710380752880321E-2</v>
      </c>
      <c r="Q12" s="228">
        <v>9.7758618218191941E-7</v>
      </c>
      <c r="R12" s="228">
        <v>2.7784811883283439E-2</v>
      </c>
      <c r="S12" s="228">
        <v>1.7950709819959009E-2</v>
      </c>
      <c r="T12" s="228">
        <v>2.9258183406641089E-2</v>
      </c>
      <c r="U12" s="228">
        <v>1.150386869395589E-2</v>
      </c>
      <c r="V12" s="228">
        <v>2.4282815164506651E-2</v>
      </c>
      <c r="W12" s="228">
        <v>4.2691534590372669E-3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6.0953084579886898</v>
      </c>
      <c r="C15" s="228">
        <v>6.5224441366723331</v>
      </c>
      <c r="D15" s="228">
        <v>6.4032496490985249</v>
      </c>
      <c r="E15" s="228">
        <v>5.7887199134233276</v>
      </c>
      <c r="F15" s="228">
        <v>5.867879329504059</v>
      </c>
      <c r="G15" s="228">
        <v>6.3303392823493061</v>
      </c>
      <c r="H15" s="228">
        <v>6.067120658099137</v>
      </c>
      <c r="I15" s="228">
        <v>6.1150398640648227</v>
      </c>
      <c r="J15" s="228">
        <v>5.0350193543516371</v>
      </c>
      <c r="K15" s="228">
        <v>4.2063695214077326</v>
      </c>
      <c r="L15" s="228">
        <v>4.6453193934241446</v>
      </c>
      <c r="M15" s="228">
        <v>4.9328065299511534</v>
      </c>
      <c r="N15" s="228">
        <v>4.770362394182774</v>
      </c>
      <c r="O15" s="228">
        <v>4.7475175204123179</v>
      </c>
      <c r="P15" s="228">
        <v>4.6913918251556677</v>
      </c>
      <c r="Q15" s="228">
        <v>4.6285206138795996</v>
      </c>
      <c r="R15" s="228">
        <v>4.6129437326158333</v>
      </c>
      <c r="S15" s="228">
        <v>4.7900515878225827</v>
      </c>
      <c r="T15" s="228">
        <v>4.7892952764044008</v>
      </c>
      <c r="U15" s="228">
        <v>4.5608673872099299</v>
      </c>
      <c r="V15" s="228">
        <v>4.1144149878664962</v>
      </c>
      <c r="W15" s="228">
        <v>4.4250422780619214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30.284006458441073</v>
      </c>
      <c r="C16" s="263">
        <f t="shared" si="0"/>
        <v>33.45435544008604</v>
      </c>
      <c r="D16" s="263">
        <f t="shared" si="0"/>
        <v>32.456295841238202</v>
      </c>
      <c r="E16" s="263">
        <f t="shared" si="0"/>
        <v>31.104209576816629</v>
      </c>
      <c r="F16" s="263">
        <f t="shared" si="0"/>
        <v>31.754709451253898</v>
      </c>
      <c r="G16" s="263">
        <f t="shared" si="0"/>
        <v>32.449245633233431</v>
      </c>
      <c r="H16" s="263">
        <f t="shared" si="0"/>
        <v>30.575444141937144</v>
      </c>
      <c r="I16" s="263">
        <f t="shared" si="0"/>
        <v>30.903232307678095</v>
      </c>
      <c r="J16" s="263">
        <f t="shared" si="0"/>
        <v>25.833179208763219</v>
      </c>
      <c r="K16" s="263">
        <f t="shared" si="0"/>
        <v>21.262816401613421</v>
      </c>
      <c r="L16" s="263">
        <f t="shared" si="0"/>
        <v>23.152785259171335</v>
      </c>
      <c r="M16" s="263">
        <f t="shared" si="0"/>
        <v>24.051305677135044</v>
      </c>
      <c r="N16" s="263">
        <f t="shared" si="0"/>
        <v>23.301765318978351</v>
      </c>
      <c r="O16" s="263">
        <f t="shared" si="0"/>
        <v>23.451639136547005</v>
      </c>
      <c r="P16" s="263">
        <f t="shared" si="0"/>
        <v>23.254277361654918</v>
      </c>
      <c r="Q16" s="263">
        <f t="shared" si="0"/>
        <v>22.796899654671879</v>
      </c>
      <c r="R16" s="263">
        <f t="shared" si="0"/>
        <v>22.946048755357328</v>
      </c>
      <c r="S16" s="263">
        <f t="shared" si="0"/>
        <v>23.593469908986869</v>
      </c>
      <c r="T16" s="263">
        <f t="shared" si="0"/>
        <v>23.990487584228767</v>
      </c>
      <c r="U16" s="263">
        <f t="shared" si="0"/>
        <v>22.811847800888675</v>
      </c>
      <c r="V16" s="263">
        <f t="shared" si="0"/>
        <v>21.318958474492618</v>
      </c>
      <c r="W16" s="263">
        <f t="shared" si="0"/>
        <v>22.693362680673658</v>
      </c>
      <c r="DA16" s="70"/>
    </row>
    <row r="17" spans="1:105" ht="12" customHeight="1" x14ac:dyDescent="0.25">
      <c r="A17" s="60" t="s">
        <v>2406</v>
      </c>
      <c r="B17" s="331">
        <v>4.3777483757148614</v>
      </c>
      <c r="C17" s="331">
        <v>5.6972061933130913</v>
      </c>
      <c r="D17" s="331">
        <v>5.5062919360733886</v>
      </c>
      <c r="E17" s="331">
        <v>7.4694475796759994</v>
      </c>
      <c r="F17" s="331">
        <v>7.6952750447692786</v>
      </c>
      <c r="G17" s="331">
        <v>5.3276553041777106</v>
      </c>
      <c r="H17" s="331">
        <v>4.6800464734583924</v>
      </c>
      <c r="I17" s="331">
        <v>4.3094900187371667</v>
      </c>
      <c r="J17" s="331">
        <v>3.4868575132627302</v>
      </c>
      <c r="K17" s="331">
        <v>2.7941225008266688</v>
      </c>
      <c r="L17" s="331">
        <v>3.127656215119305</v>
      </c>
      <c r="M17" s="331">
        <v>1.876758859101036</v>
      </c>
      <c r="N17" s="331">
        <v>1.8556706026321581</v>
      </c>
      <c r="O17" s="331">
        <v>1.940479392167884</v>
      </c>
      <c r="P17" s="331">
        <v>1.501568346123898</v>
      </c>
      <c r="Q17" s="331">
        <v>0.92931670177475934</v>
      </c>
      <c r="R17" s="331">
        <v>1.3161176733818061</v>
      </c>
      <c r="S17" s="331">
        <v>1.8348496852972569</v>
      </c>
      <c r="T17" s="331">
        <v>2.3155916256667481</v>
      </c>
      <c r="U17" s="331">
        <v>1.7346971526485651</v>
      </c>
      <c r="V17" s="331">
        <v>2.5035836765391459</v>
      </c>
      <c r="W17" s="331">
        <v>3.2070883336797782</v>
      </c>
      <c r="DA17" s="72" t="s">
        <v>2457</v>
      </c>
    </row>
    <row r="18" spans="1:105" ht="12" customHeight="1" x14ac:dyDescent="0.25">
      <c r="A18" s="59" t="s">
        <v>30</v>
      </c>
      <c r="B18" s="232">
        <v>0.79512814969454115</v>
      </c>
      <c r="C18" s="232">
        <v>0.7489745380388716</v>
      </c>
      <c r="D18" s="232">
        <v>0.64890596013723034</v>
      </c>
      <c r="E18" s="232">
        <v>0.68691174902632068</v>
      </c>
      <c r="F18" s="232">
        <v>0.7478104383998524</v>
      </c>
      <c r="G18" s="232">
        <v>0.69284733728369141</v>
      </c>
      <c r="H18" s="232">
        <v>0.81631706361691336</v>
      </c>
      <c r="I18" s="232">
        <v>0.78665299091355378</v>
      </c>
      <c r="J18" s="232">
        <v>0.68559352453850919</v>
      </c>
      <c r="K18" s="232">
        <v>0.49298973074701308</v>
      </c>
      <c r="L18" s="232">
        <v>0.5363272578291336</v>
      </c>
      <c r="M18" s="232">
        <v>0.38002607168211211</v>
      </c>
      <c r="N18" s="232">
        <v>0.34932429814438248</v>
      </c>
      <c r="O18" s="232">
        <v>0.3246522716469219</v>
      </c>
      <c r="P18" s="232">
        <v>0.15975065909711289</v>
      </c>
      <c r="Q18" s="232">
        <v>0</v>
      </c>
      <c r="R18" s="232">
        <v>0</v>
      </c>
      <c r="S18" s="232">
        <v>0.38624525261149978</v>
      </c>
      <c r="T18" s="232">
        <v>0.49130799744383441</v>
      </c>
      <c r="U18" s="232">
        <v>0.29480352392206682</v>
      </c>
      <c r="V18" s="232">
        <v>0.1592169065053039</v>
      </c>
      <c r="W18" s="232">
        <v>0.68204442954121625</v>
      </c>
      <c r="DA18" s="71" t="s">
        <v>2458</v>
      </c>
    </row>
    <row r="19" spans="1:105" ht="12" customHeight="1" x14ac:dyDescent="0.25">
      <c r="A19" s="59" t="s">
        <v>33</v>
      </c>
      <c r="B19" s="232">
        <v>1.737432106326027</v>
      </c>
      <c r="C19" s="232">
        <v>1.5619285350125529</v>
      </c>
      <c r="D19" s="232">
        <v>1.561434515618271</v>
      </c>
      <c r="E19" s="232">
        <v>1.7906267291958129</v>
      </c>
      <c r="F19" s="232">
        <v>2.0243542634227731</v>
      </c>
      <c r="G19" s="232">
        <v>1.5767240691054181</v>
      </c>
      <c r="H19" s="232">
        <v>1.164117685031173</v>
      </c>
      <c r="I19" s="232">
        <v>1.147326046338053</v>
      </c>
      <c r="J19" s="232">
        <v>0.93541720511001336</v>
      </c>
      <c r="K19" s="232">
        <v>0.87096136549712355</v>
      </c>
      <c r="L19" s="232">
        <v>1.2433352974473131</v>
      </c>
      <c r="M19" s="232">
        <v>0.95675840095399123</v>
      </c>
      <c r="N19" s="232">
        <v>0.8925584023281683</v>
      </c>
      <c r="O19" s="232">
        <v>0.88677657267859866</v>
      </c>
      <c r="P19" s="232">
        <v>0.68399529986798191</v>
      </c>
      <c r="Q19" s="232">
        <v>0.53966047496257374</v>
      </c>
      <c r="R19" s="232">
        <v>0.73751537429748881</v>
      </c>
      <c r="S19" s="232">
        <v>0.83305745632420991</v>
      </c>
      <c r="T19" s="232">
        <v>0.92912129532755794</v>
      </c>
      <c r="U19" s="232">
        <v>0.70476488156359229</v>
      </c>
      <c r="V19" s="232">
        <v>1.421751279342145</v>
      </c>
      <c r="W19" s="232">
        <v>1.707911151633553</v>
      </c>
      <c r="DA19" s="71" t="s">
        <v>2459</v>
      </c>
    </row>
    <row r="20" spans="1:105" ht="12" customHeight="1" x14ac:dyDescent="0.25">
      <c r="A20" s="59" t="s">
        <v>160</v>
      </c>
      <c r="B20" s="232">
        <v>0.92611986474719865</v>
      </c>
      <c r="C20" s="232">
        <v>1.973599484081805</v>
      </c>
      <c r="D20" s="232">
        <v>1.643600301842304</v>
      </c>
      <c r="E20" s="232">
        <v>2.7177017761139521</v>
      </c>
      <c r="F20" s="232">
        <v>2.730986791795563</v>
      </c>
      <c r="G20" s="232">
        <v>1.632796156510846</v>
      </c>
      <c r="H20" s="232">
        <v>1.4264856001736681</v>
      </c>
      <c r="I20" s="232">
        <v>1.305246690652841</v>
      </c>
      <c r="J20" s="232">
        <v>1.2117859360097529</v>
      </c>
      <c r="K20" s="232">
        <v>0.962022392993505</v>
      </c>
      <c r="L20" s="232">
        <v>0.94025135933607862</v>
      </c>
      <c r="M20" s="232">
        <v>0.47174574087263021</v>
      </c>
      <c r="N20" s="232">
        <v>0.48819640419320581</v>
      </c>
      <c r="O20" s="232">
        <v>0.53783697932964736</v>
      </c>
      <c r="P20" s="232">
        <v>0.48921639516081888</v>
      </c>
      <c r="Q20" s="232">
        <v>0.37649992870903948</v>
      </c>
      <c r="R20" s="232">
        <v>0.43026670574120068</v>
      </c>
      <c r="S20" s="232">
        <v>0.50357402571269461</v>
      </c>
      <c r="T20" s="232">
        <v>0.73522990033322888</v>
      </c>
      <c r="U20" s="232">
        <v>0.66808112378806983</v>
      </c>
      <c r="V20" s="232">
        <v>0.80321688023485205</v>
      </c>
      <c r="W20" s="232">
        <v>0.78635906292208035</v>
      </c>
      <c r="DA20" s="71" t="s">
        <v>2460</v>
      </c>
    </row>
    <row r="21" spans="1:105" ht="12" customHeight="1" x14ac:dyDescent="0.25">
      <c r="A21" s="59" t="s">
        <v>70</v>
      </c>
      <c r="B21" s="232">
        <v>0.69598254566670503</v>
      </c>
      <c r="C21" s="232">
        <v>1.3373937844140249</v>
      </c>
      <c r="D21" s="232">
        <v>1.5598014526909609</v>
      </c>
      <c r="E21" s="232">
        <v>2.1294693616916152</v>
      </c>
      <c r="F21" s="232">
        <v>1.883137568552713</v>
      </c>
      <c r="G21" s="232">
        <v>1.131788530414741</v>
      </c>
      <c r="H21" s="232">
        <v>1.1874079911893509</v>
      </c>
      <c r="I21" s="232">
        <v>0.85127151873940221</v>
      </c>
      <c r="J21" s="232">
        <v>0.3693079475628549</v>
      </c>
      <c r="K21" s="232">
        <v>0.39860065246743182</v>
      </c>
      <c r="L21" s="232">
        <v>0.40415320796020221</v>
      </c>
      <c r="M21" s="232">
        <v>5.7577601525156473E-2</v>
      </c>
      <c r="N21" s="232">
        <v>0.1150337018295282</v>
      </c>
      <c r="O21" s="232">
        <v>9.3236670353909215E-2</v>
      </c>
      <c r="P21" s="232">
        <v>7.221921305196656E-2</v>
      </c>
      <c r="Q21" s="232">
        <v>1.315166223179908E-2</v>
      </c>
      <c r="R21" s="232">
        <v>1.7567383189602569E-2</v>
      </c>
      <c r="S21" s="232">
        <v>3.012825687208262E-2</v>
      </c>
      <c r="T21" s="232">
        <v>2.7024621254443468E-2</v>
      </c>
      <c r="U21" s="232">
        <v>1.3686359034720871E-2</v>
      </c>
      <c r="V21" s="232">
        <v>7.9379646912499761E-3</v>
      </c>
      <c r="W21" s="232">
        <v>1.190373326436399E-2</v>
      </c>
      <c r="DA21" s="71" t="s">
        <v>2461</v>
      </c>
    </row>
    <row r="22" spans="1:105" ht="12" customHeight="1" x14ac:dyDescent="0.25">
      <c r="A22" s="59" t="s">
        <v>162</v>
      </c>
      <c r="B22" s="232">
        <v>0.22308570928038851</v>
      </c>
      <c r="C22" s="232">
        <v>7.5309851765836114E-2</v>
      </c>
      <c r="D22" s="232">
        <v>9.2549705784621961E-2</v>
      </c>
      <c r="E22" s="232">
        <v>0.1447379636482993</v>
      </c>
      <c r="F22" s="232">
        <v>0.30898598259837867</v>
      </c>
      <c r="G22" s="232">
        <v>0.29349921086301478</v>
      </c>
      <c r="H22" s="232">
        <v>8.5718133447286265E-2</v>
      </c>
      <c r="I22" s="232">
        <v>0.21899277209331691</v>
      </c>
      <c r="J22" s="232">
        <v>0.28475290004159959</v>
      </c>
      <c r="K22" s="232">
        <v>6.9548359121595099E-2</v>
      </c>
      <c r="L22" s="232">
        <v>3.589092546577498E-3</v>
      </c>
      <c r="M22" s="232">
        <v>1.065104406714559E-2</v>
      </c>
      <c r="N22" s="232">
        <v>1.0557796136873399E-2</v>
      </c>
      <c r="O22" s="232">
        <v>9.7976898158807349E-2</v>
      </c>
      <c r="P22" s="232">
        <v>9.6386778946017562E-2</v>
      </c>
      <c r="Q22" s="232">
        <v>4.6358713469412484E-6</v>
      </c>
      <c r="R22" s="232">
        <v>0.13076821015351389</v>
      </c>
      <c r="S22" s="232">
        <v>8.1844693776770533E-2</v>
      </c>
      <c r="T22" s="232">
        <v>0.1329078113076832</v>
      </c>
      <c r="U22" s="232">
        <v>5.3361264340115427E-2</v>
      </c>
      <c r="V22" s="232">
        <v>0.1114606457655949</v>
      </c>
      <c r="W22" s="232">
        <v>1.8869956318563912E-2</v>
      </c>
      <c r="DA22" s="71" t="s">
        <v>2462</v>
      </c>
    </row>
    <row r="23" spans="1:105" ht="12" customHeight="1" x14ac:dyDescent="0.25">
      <c r="A23" s="60" t="s">
        <v>2413</v>
      </c>
      <c r="B23" s="331">
        <v>25.906258082726211</v>
      </c>
      <c r="C23" s="331">
        <v>27.757149246772951</v>
      </c>
      <c r="D23" s="331">
        <v>26.950003905164809</v>
      </c>
      <c r="E23" s="331">
        <v>23.634761997140629</v>
      </c>
      <c r="F23" s="331">
        <v>24.05943440648462</v>
      </c>
      <c r="G23" s="331">
        <v>27.121590329055721</v>
      </c>
      <c r="H23" s="331">
        <v>25.895397668478751</v>
      </c>
      <c r="I23" s="331">
        <v>26.593742288940931</v>
      </c>
      <c r="J23" s="331">
        <v>22.346321695500489</v>
      </c>
      <c r="K23" s="331">
        <v>18.46869390078675</v>
      </c>
      <c r="L23" s="331">
        <v>20.025129044052029</v>
      </c>
      <c r="M23" s="331">
        <v>22.17454681803401</v>
      </c>
      <c r="N23" s="331">
        <v>21.446094716346192</v>
      </c>
      <c r="O23" s="331">
        <v>21.511159744379121</v>
      </c>
      <c r="P23" s="331">
        <v>21.752709015531021</v>
      </c>
      <c r="Q23" s="331">
        <v>21.86758295289712</v>
      </c>
      <c r="R23" s="331">
        <v>21.629931081975521</v>
      </c>
      <c r="S23" s="331">
        <v>21.758620223689611</v>
      </c>
      <c r="T23" s="331">
        <v>21.674895958562018</v>
      </c>
      <c r="U23" s="331">
        <v>21.07715064824011</v>
      </c>
      <c r="V23" s="331">
        <v>18.815374797953471</v>
      </c>
      <c r="W23" s="331">
        <v>19.486274346993881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7.6373137194865652</v>
      </c>
      <c r="C24" s="263">
        <f t="shared" si="1"/>
        <v>7.3246868248881603</v>
      </c>
      <c r="D24" s="263">
        <f t="shared" si="1"/>
        <v>7.3118820122137933</v>
      </c>
      <c r="E24" s="263">
        <f t="shared" si="1"/>
        <v>7.5384781428321457</v>
      </c>
      <c r="F24" s="263">
        <f t="shared" si="1"/>
        <v>8.5012150489791196</v>
      </c>
      <c r="G24" s="263">
        <f t="shared" si="1"/>
        <v>8.4565762519988965</v>
      </c>
      <c r="H24" s="263">
        <f t="shared" si="1"/>
        <v>6.8570864418586304</v>
      </c>
      <c r="I24" s="263">
        <f t="shared" si="1"/>
        <v>7.7543305457292284</v>
      </c>
      <c r="J24" s="263">
        <f t="shared" si="1"/>
        <v>6.8419783936131537</v>
      </c>
      <c r="K24" s="263">
        <f t="shared" si="1"/>
        <v>4.8275813821321432</v>
      </c>
      <c r="L24" s="263">
        <f t="shared" si="1"/>
        <v>3.9198855486540309</v>
      </c>
      <c r="M24" s="263">
        <f t="shared" si="1"/>
        <v>4.3655664524010476</v>
      </c>
      <c r="N24" s="263">
        <f t="shared" si="1"/>
        <v>4.2404540682408935</v>
      </c>
      <c r="O24" s="263">
        <f t="shared" si="1"/>
        <v>5.3847930150184844</v>
      </c>
      <c r="P24" s="263">
        <f t="shared" si="1"/>
        <v>5.281008129301954</v>
      </c>
      <c r="Q24" s="263">
        <f t="shared" si="1"/>
        <v>3.079652490219738</v>
      </c>
      <c r="R24" s="263">
        <f t="shared" si="1"/>
        <v>5.366176421122562</v>
      </c>
      <c r="S24" s="263">
        <f t="shared" si="1"/>
        <v>5.2897825329192418</v>
      </c>
      <c r="T24" s="263">
        <f t="shared" si="1"/>
        <v>5.7248186262914622</v>
      </c>
      <c r="U24" s="263">
        <f t="shared" si="1"/>
        <v>4.8712093270053458</v>
      </c>
      <c r="V24" s="263">
        <f t="shared" si="1"/>
        <v>4.9626540665927621</v>
      </c>
      <c r="W24" s="263">
        <f t="shared" si="1"/>
        <v>4.2323430292848414</v>
      </c>
      <c r="DA24" s="70"/>
    </row>
    <row r="25" spans="1:105" ht="12" customHeight="1" x14ac:dyDescent="0.25">
      <c r="A25" s="60" t="s">
        <v>2416</v>
      </c>
      <c r="B25" s="264">
        <v>3.5306252992234159</v>
      </c>
      <c r="C25" s="264">
        <v>2.7889871822667072</v>
      </c>
      <c r="D25" s="264">
        <v>2.9085781627335048</v>
      </c>
      <c r="E25" s="264">
        <v>3.3086413580822689</v>
      </c>
      <c r="F25" s="264">
        <v>4.1772998250155151</v>
      </c>
      <c r="G25" s="264">
        <v>4.0452676215044709</v>
      </c>
      <c r="H25" s="264">
        <v>2.7104075199279349</v>
      </c>
      <c r="I25" s="264">
        <v>3.5598870305246479</v>
      </c>
      <c r="J25" s="264">
        <v>3.335559964847016</v>
      </c>
      <c r="K25" s="264">
        <v>1.9520695217609709</v>
      </c>
      <c r="L25" s="264">
        <v>0.80734334409298703</v>
      </c>
      <c r="M25" s="264">
        <v>1.1550024709505189</v>
      </c>
      <c r="N25" s="264">
        <v>1.12828674378544</v>
      </c>
      <c r="O25" s="264">
        <v>2.237549817295156</v>
      </c>
      <c r="P25" s="264">
        <v>2.1740779316371182</v>
      </c>
      <c r="Q25" s="264">
        <v>8.4583197737837013E-2</v>
      </c>
      <c r="R25" s="264">
        <v>2.307782145345703</v>
      </c>
      <c r="S25" s="264">
        <v>2.1278368282879438</v>
      </c>
      <c r="T25" s="264">
        <v>2.5065192302277808</v>
      </c>
      <c r="U25" s="264">
        <v>1.831737882395345</v>
      </c>
      <c r="V25" s="264">
        <v>2.215577045752553</v>
      </c>
      <c r="W25" s="264">
        <v>1.32468090588631</v>
      </c>
      <c r="DA25" s="72" t="s">
        <v>2464</v>
      </c>
    </row>
    <row r="26" spans="1:105" ht="12" customHeight="1" x14ac:dyDescent="0.25">
      <c r="A26" s="60" t="s">
        <v>2418</v>
      </c>
      <c r="B26" s="264">
        <v>4.1066884202631497</v>
      </c>
      <c r="C26" s="264">
        <v>4.5356996426214531</v>
      </c>
      <c r="D26" s="264">
        <v>4.4033038494802881</v>
      </c>
      <c r="E26" s="264">
        <v>4.2298367847498772</v>
      </c>
      <c r="F26" s="264">
        <v>4.3239152239636054</v>
      </c>
      <c r="G26" s="264">
        <v>4.4113086304944256</v>
      </c>
      <c r="H26" s="264">
        <v>4.1466789219306959</v>
      </c>
      <c r="I26" s="264">
        <v>4.19444351520458</v>
      </c>
      <c r="J26" s="264">
        <v>3.5064184287661382</v>
      </c>
      <c r="K26" s="264">
        <v>2.875511860371172</v>
      </c>
      <c r="L26" s="264">
        <v>3.112542204561044</v>
      </c>
      <c r="M26" s="264">
        <v>3.2105639814505289</v>
      </c>
      <c r="N26" s="264">
        <v>3.112167324455454</v>
      </c>
      <c r="O26" s="264">
        <v>3.1472431977233279</v>
      </c>
      <c r="P26" s="264">
        <v>3.1069301976648358</v>
      </c>
      <c r="Q26" s="264">
        <v>2.9950692924819009</v>
      </c>
      <c r="R26" s="264">
        <v>3.058394275776859</v>
      </c>
      <c r="S26" s="264">
        <v>3.161945704631298</v>
      </c>
      <c r="T26" s="264">
        <v>3.2182993960636819</v>
      </c>
      <c r="U26" s="264">
        <v>3.0394714446100011</v>
      </c>
      <c r="V26" s="264">
        <v>2.7470770208402091</v>
      </c>
      <c r="W26" s="264">
        <v>2.9076621233985311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37.082456887887034</v>
      </c>
      <c r="C27" s="263">
        <f t="shared" si="2"/>
        <v>40.964516865411468</v>
      </c>
      <c r="D27" s="263">
        <f t="shared" si="2"/>
        <v>39.742403070903933</v>
      </c>
      <c r="E27" s="263">
        <f t="shared" si="2"/>
        <v>38.086787236918312</v>
      </c>
      <c r="F27" s="263">
        <f t="shared" si="2"/>
        <v>38.883317695412934</v>
      </c>
      <c r="G27" s="263">
        <f t="shared" si="2"/>
        <v>39.733770163142985</v>
      </c>
      <c r="H27" s="263">
        <f t="shared" si="2"/>
        <v>37.439319357474041</v>
      </c>
      <c r="I27" s="263">
        <f t="shared" si="2"/>
        <v>37.840692621646639</v>
      </c>
      <c r="J27" s="263">
        <f t="shared" si="2"/>
        <v>31.632464337261077</v>
      </c>
      <c r="K27" s="263">
        <f t="shared" si="2"/>
        <v>26.036101716261321</v>
      </c>
      <c r="L27" s="263">
        <f t="shared" si="2"/>
        <v>28.350349296944501</v>
      </c>
      <c r="M27" s="263">
        <f t="shared" si="2"/>
        <v>29.450578380165357</v>
      </c>
      <c r="N27" s="263">
        <f t="shared" si="2"/>
        <v>28.532773859973496</v>
      </c>
      <c r="O27" s="263">
        <f t="shared" si="2"/>
        <v>28.716292820261639</v>
      </c>
      <c r="P27" s="263">
        <f t="shared" si="2"/>
        <v>28.474625340801943</v>
      </c>
      <c r="Q27" s="263">
        <f t="shared" si="2"/>
        <v>27.914571005720667</v>
      </c>
      <c r="R27" s="263">
        <f t="shared" si="2"/>
        <v>28.097202557580413</v>
      </c>
      <c r="S27" s="263">
        <f t="shared" si="2"/>
        <v>28.889963153861476</v>
      </c>
      <c r="T27" s="263">
        <f t="shared" si="2"/>
        <v>29.376107245994405</v>
      </c>
      <c r="U27" s="263">
        <f t="shared" si="2"/>
        <v>27.932874858231035</v>
      </c>
      <c r="V27" s="263">
        <f t="shared" si="2"/>
        <v>26.104847111623602</v>
      </c>
      <c r="W27" s="263">
        <f t="shared" si="2"/>
        <v>27.787791037559579</v>
      </c>
      <c r="DA27" s="70"/>
    </row>
    <row r="28" spans="1:105" ht="12" customHeight="1" x14ac:dyDescent="0.25">
      <c r="A28" s="60" t="s">
        <v>2421</v>
      </c>
      <c r="B28" s="331">
        <v>5.3605082151610537</v>
      </c>
      <c r="C28" s="331">
        <v>6.9761708489548049</v>
      </c>
      <c r="D28" s="331">
        <v>6.742398289069456</v>
      </c>
      <c r="E28" s="331">
        <v>9.1462623424604068</v>
      </c>
      <c r="F28" s="331">
        <v>9.422785769105241</v>
      </c>
      <c r="G28" s="331">
        <v>6.5236595561359731</v>
      </c>
      <c r="H28" s="331">
        <v>5.7306691511735393</v>
      </c>
      <c r="I28" s="331">
        <v>5.2769265535557137</v>
      </c>
      <c r="J28" s="331">
        <v>4.2696214448115057</v>
      </c>
      <c r="K28" s="331">
        <v>3.421374490808164</v>
      </c>
      <c r="L28" s="331">
        <v>3.8297831205542519</v>
      </c>
      <c r="M28" s="331">
        <v>2.2980720723686141</v>
      </c>
      <c r="N28" s="331">
        <v>2.2722497175087648</v>
      </c>
      <c r="O28" s="331">
        <v>2.3760972148994499</v>
      </c>
      <c r="P28" s="331">
        <v>1.838655117702733</v>
      </c>
      <c r="Q28" s="331">
        <v>1.1379388184997039</v>
      </c>
      <c r="R28" s="331">
        <v>1.611572661283845</v>
      </c>
      <c r="S28" s="331">
        <v>2.2467547166905191</v>
      </c>
      <c r="T28" s="331">
        <v>2.8354183171429561</v>
      </c>
      <c r="U28" s="331">
        <v>2.124118962426814</v>
      </c>
      <c r="V28" s="331">
        <v>3.065612665149974</v>
      </c>
      <c r="W28" s="331">
        <v>3.9270469391997289</v>
      </c>
      <c r="DA28" s="72" t="s">
        <v>2466</v>
      </c>
    </row>
    <row r="29" spans="1:105" ht="12" customHeight="1" x14ac:dyDescent="0.25">
      <c r="A29" s="59" t="s">
        <v>30</v>
      </c>
      <c r="B29" s="232">
        <v>0.97362630574841813</v>
      </c>
      <c r="C29" s="232">
        <v>0.91711167923127168</v>
      </c>
      <c r="D29" s="232">
        <v>0.79457872669864937</v>
      </c>
      <c r="E29" s="232">
        <v>0.84111642737916825</v>
      </c>
      <c r="F29" s="232">
        <v>0.91568625110186019</v>
      </c>
      <c r="G29" s="232">
        <v>0.84838449463309173</v>
      </c>
      <c r="H29" s="232">
        <v>0.99957191463295503</v>
      </c>
      <c r="I29" s="232">
        <v>0.96324856030231087</v>
      </c>
      <c r="J29" s="232">
        <v>0.83950227494511331</v>
      </c>
      <c r="K29" s="232">
        <v>0.60366089479226093</v>
      </c>
      <c r="L29" s="232">
        <v>0.65672725448465374</v>
      </c>
      <c r="M29" s="232">
        <v>0.46533804695768799</v>
      </c>
      <c r="N29" s="232">
        <v>0.427744038544142</v>
      </c>
      <c r="O29" s="232">
        <v>0.39753339385337377</v>
      </c>
      <c r="P29" s="232">
        <v>0.1956130519556486</v>
      </c>
      <c r="Q29" s="232">
        <v>0</v>
      </c>
      <c r="R29" s="232">
        <v>0</v>
      </c>
      <c r="S29" s="232">
        <v>0.47295337054469377</v>
      </c>
      <c r="T29" s="232">
        <v>0.60160162952306251</v>
      </c>
      <c r="U29" s="232">
        <v>0.36098390684334708</v>
      </c>
      <c r="V29" s="232">
        <v>0.1949594773534335</v>
      </c>
      <c r="W29" s="232">
        <v>0.83515644433618363</v>
      </c>
      <c r="DA29" s="71" t="s">
        <v>2467</v>
      </c>
    </row>
    <row r="30" spans="1:105" ht="12" customHeight="1" x14ac:dyDescent="0.25">
      <c r="A30" s="59" t="s">
        <v>33</v>
      </c>
      <c r="B30" s="232">
        <v>2.1274678852971749</v>
      </c>
      <c r="C30" s="232">
        <v>1.912565553076595</v>
      </c>
      <c r="D30" s="232">
        <v>1.911960631369312</v>
      </c>
      <c r="E30" s="232">
        <v>2.192604158198955</v>
      </c>
      <c r="F30" s="232">
        <v>2.4788011388850282</v>
      </c>
      <c r="G30" s="232">
        <v>1.930682533598471</v>
      </c>
      <c r="H30" s="232">
        <v>1.4254502265687821</v>
      </c>
      <c r="I30" s="232">
        <v>1.404889036332309</v>
      </c>
      <c r="J30" s="232">
        <v>1.1454088225836889</v>
      </c>
      <c r="K30" s="232">
        <v>1.066483304690355</v>
      </c>
      <c r="L30" s="232">
        <v>1.522451384629363</v>
      </c>
      <c r="M30" s="232">
        <v>1.1715408991273359</v>
      </c>
      <c r="N30" s="232">
        <v>1.092928655912043</v>
      </c>
      <c r="O30" s="232">
        <v>1.085848864504406</v>
      </c>
      <c r="P30" s="232">
        <v>0.83754526514446781</v>
      </c>
      <c r="Q30" s="232">
        <v>0.66080874485213059</v>
      </c>
      <c r="R30" s="232">
        <v>0.90308005016019077</v>
      </c>
      <c r="S30" s="232">
        <v>1.020070354682705</v>
      </c>
      <c r="T30" s="232">
        <v>1.1376995452990499</v>
      </c>
      <c r="U30" s="232">
        <v>0.86297740599623518</v>
      </c>
      <c r="V30" s="232">
        <v>1.740919933888341</v>
      </c>
      <c r="W30" s="232">
        <v>2.0913197775104742</v>
      </c>
      <c r="DA30" s="71" t="s">
        <v>2468</v>
      </c>
    </row>
    <row r="31" spans="1:105" ht="12" customHeight="1" x14ac:dyDescent="0.25">
      <c r="A31" s="59" t="s">
        <v>160</v>
      </c>
      <c r="B31" s="232">
        <v>1.134024324180243</v>
      </c>
      <c r="C31" s="232">
        <v>2.4166524294879239</v>
      </c>
      <c r="D31" s="232">
        <v>2.0125717981742501</v>
      </c>
      <c r="E31" s="232">
        <v>3.3277980932007569</v>
      </c>
      <c r="F31" s="232">
        <v>3.3440654593415049</v>
      </c>
      <c r="G31" s="232">
        <v>1.9993422324622601</v>
      </c>
      <c r="H31" s="232">
        <v>1.7467170614371439</v>
      </c>
      <c r="I31" s="232">
        <v>1.5982612538606209</v>
      </c>
      <c r="J31" s="232">
        <v>1.4838195134813299</v>
      </c>
      <c r="K31" s="232">
        <v>1.177986603665516</v>
      </c>
      <c r="L31" s="232">
        <v>1.1513281951054031</v>
      </c>
      <c r="M31" s="232">
        <v>0.57764784596648555</v>
      </c>
      <c r="N31" s="232">
        <v>0.59779151533861929</v>
      </c>
      <c r="O31" s="232">
        <v>0.65857589305671116</v>
      </c>
      <c r="P31" s="232">
        <v>0.59904048387039066</v>
      </c>
      <c r="Q31" s="232">
        <v>0.46102032086821138</v>
      </c>
      <c r="R31" s="232">
        <v>0.52685719070351122</v>
      </c>
      <c r="S31" s="232">
        <v>0.61662125597472794</v>
      </c>
      <c r="T31" s="232">
        <v>0.90028151061211648</v>
      </c>
      <c r="U31" s="232">
        <v>0.81805851892416681</v>
      </c>
      <c r="V31" s="232">
        <v>0.98353087375696124</v>
      </c>
      <c r="W31" s="232">
        <v>0.96288864847601652</v>
      </c>
      <c r="DA31" s="71" t="s">
        <v>2469</v>
      </c>
    </row>
    <row r="32" spans="1:105" ht="12" customHeight="1" x14ac:dyDescent="0.25">
      <c r="A32" s="59" t="s">
        <v>70</v>
      </c>
      <c r="B32" s="232">
        <v>0.85222352530616985</v>
      </c>
      <c r="C32" s="232">
        <v>1.637625042139623</v>
      </c>
      <c r="D32" s="232">
        <v>1.9099609624787279</v>
      </c>
      <c r="E32" s="232">
        <v>2.6075135041121809</v>
      </c>
      <c r="F32" s="232">
        <v>2.3058827370033219</v>
      </c>
      <c r="G32" s="232">
        <v>1.385863506630296</v>
      </c>
      <c r="H32" s="232">
        <v>1.4539689688032871</v>
      </c>
      <c r="I32" s="232">
        <v>1.0423732882523291</v>
      </c>
      <c r="J32" s="232">
        <v>0.45221381334227118</v>
      </c>
      <c r="K32" s="232">
        <v>0.48808243159277348</v>
      </c>
      <c r="L32" s="232">
        <v>0.49488147913494179</v>
      </c>
      <c r="M32" s="232">
        <v>7.0503185541007915E-2</v>
      </c>
      <c r="N32" s="232">
        <v>0.1408575940769734</v>
      </c>
      <c r="O32" s="232">
        <v>0.1141673514537664</v>
      </c>
      <c r="P32" s="232">
        <v>8.8431689451387643E-2</v>
      </c>
      <c r="Q32" s="232">
        <v>1.6104076202202951E-2</v>
      </c>
      <c r="R32" s="232">
        <v>2.1511081456656221E-2</v>
      </c>
      <c r="S32" s="232">
        <v>3.6891743108672589E-2</v>
      </c>
      <c r="T32" s="232">
        <v>3.3091372964624659E-2</v>
      </c>
      <c r="U32" s="232">
        <v>1.6758806981290859E-2</v>
      </c>
      <c r="V32" s="232">
        <v>9.7199567647958847E-3</v>
      </c>
      <c r="W32" s="232">
        <v>1.4575999915547739E-2</v>
      </c>
      <c r="DA32" s="71" t="s">
        <v>2470</v>
      </c>
    </row>
    <row r="33" spans="1:105" ht="12" customHeight="1" x14ac:dyDescent="0.25">
      <c r="A33" s="59" t="s">
        <v>162</v>
      </c>
      <c r="B33" s="232">
        <v>0.27316617462904708</v>
      </c>
      <c r="C33" s="232">
        <v>9.2216145019391155E-2</v>
      </c>
      <c r="D33" s="232">
        <v>0.11332617034851671</v>
      </c>
      <c r="E33" s="232">
        <v>0.1772301595693461</v>
      </c>
      <c r="F33" s="232">
        <v>0.37835018277352489</v>
      </c>
      <c r="G33" s="232">
        <v>0.35938678881185482</v>
      </c>
      <c r="H33" s="232">
        <v>0.1049609797313709</v>
      </c>
      <c r="I33" s="232">
        <v>0.26815441480814312</v>
      </c>
      <c r="J33" s="232">
        <v>0.34867702045910148</v>
      </c>
      <c r="K33" s="232">
        <v>8.5161256067259272E-2</v>
      </c>
      <c r="L33" s="232">
        <v>4.3948071998908154E-3</v>
      </c>
      <c r="M33" s="232">
        <v>1.3042094776096641E-2</v>
      </c>
      <c r="N33" s="232">
        <v>1.292791363698783E-2</v>
      </c>
      <c r="O33" s="232">
        <v>0.1199717120311927</v>
      </c>
      <c r="P33" s="232">
        <v>0.1180246272808379</v>
      </c>
      <c r="Q33" s="232">
        <v>5.6765771595198934E-6</v>
      </c>
      <c r="R33" s="232">
        <v>0.1601243389634866</v>
      </c>
      <c r="S33" s="232">
        <v>0.100217992379719</v>
      </c>
      <c r="T33" s="232">
        <v>0.16274425874410189</v>
      </c>
      <c r="U33" s="232">
        <v>6.534032368177399E-2</v>
      </c>
      <c r="V33" s="232">
        <v>0.1364824233864427</v>
      </c>
      <c r="W33" s="232">
        <v>2.3106068961506829E-2</v>
      </c>
      <c r="DA33" s="71" t="s">
        <v>2471</v>
      </c>
    </row>
    <row r="34" spans="1:105" ht="12" customHeight="1" x14ac:dyDescent="0.25">
      <c r="A34" s="60" t="s">
        <v>2428</v>
      </c>
      <c r="B34" s="331">
        <v>31.721948672725979</v>
      </c>
      <c r="C34" s="331">
        <v>33.988346016456667</v>
      </c>
      <c r="D34" s="331">
        <v>33.000004781834477</v>
      </c>
      <c r="E34" s="331">
        <v>28.940524894457909</v>
      </c>
      <c r="F34" s="331">
        <v>29.460531926307691</v>
      </c>
      <c r="G34" s="331">
        <v>33.21011060700701</v>
      </c>
      <c r="H34" s="331">
        <v>31.708650206300501</v>
      </c>
      <c r="I34" s="331">
        <v>32.563766068090928</v>
      </c>
      <c r="J34" s="331">
        <v>27.362842892449571</v>
      </c>
      <c r="K34" s="331">
        <v>22.614727225453159</v>
      </c>
      <c r="L34" s="331">
        <v>24.52056617639025</v>
      </c>
      <c r="M34" s="331">
        <v>27.152506307796742</v>
      </c>
      <c r="N34" s="331">
        <v>26.260524142464732</v>
      </c>
      <c r="O34" s="331">
        <v>26.34019560536219</v>
      </c>
      <c r="P34" s="331">
        <v>26.635970223099211</v>
      </c>
      <c r="Q34" s="331">
        <v>26.776632187220962</v>
      </c>
      <c r="R34" s="331">
        <v>26.485629896296569</v>
      </c>
      <c r="S34" s="331">
        <v>26.643208437170959</v>
      </c>
      <c r="T34" s="331">
        <v>26.540688928851448</v>
      </c>
      <c r="U34" s="331">
        <v>25.808755895804222</v>
      </c>
      <c r="V34" s="331">
        <v>23.039234446473628</v>
      </c>
      <c r="W34" s="331">
        <v>23.860744098359849</v>
      </c>
      <c r="DA34" s="72" t="s">
        <v>2472</v>
      </c>
    </row>
    <row r="35" spans="1:105" ht="12" customHeight="1" x14ac:dyDescent="0.25">
      <c r="A35" s="57" t="s">
        <v>2430</v>
      </c>
      <c r="B35" s="263">
        <v>21.756773055131251</v>
      </c>
      <c r="C35" s="263">
        <v>25.391412579624859</v>
      </c>
      <c r="D35" s="263">
        <v>24.52045048475664</v>
      </c>
      <c r="E35" s="263">
        <v>25.88999724433916</v>
      </c>
      <c r="F35" s="263">
        <v>26.423777313497791</v>
      </c>
      <c r="G35" s="263">
        <v>24.160337766249551</v>
      </c>
      <c r="H35" s="263">
        <v>22.384478489123431</v>
      </c>
      <c r="I35" s="263">
        <v>21.890843154002841</v>
      </c>
      <c r="J35" s="263">
        <v>18.151021669089321</v>
      </c>
      <c r="K35" s="263">
        <v>14.97273290489437</v>
      </c>
      <c r="L35" s="263">
        <v>16.79426958437972</v>
      </c>
      <c r="M35" s="263">
        <v>14.8562467775395</v>
      </c>
      <c r="N35" s="263">
        <v>14.459393809093729</v>
      </c>
      <c r="O35" s="263">
        <v>14.464578760364279</v>
      </c>
      <c r="P35" s="263">
        <v>13.37972387788146</v>
      </c>
      <c r="Q35" s="263">
        <v>12.187042809728741</v>
      </c>
      <c r="R35" s="263">
        <v>12.85129632541342</v>
      </c>
      <c r="S35" s="263">
        <v>14.30837650069229</v>
      </c>
      <c r="T35" s="263">
        <v>15.96651612689487</v>
      </c>
      <c r="U35" s="263">
        <v>14.405791489597449</v>
      </c>
      <c r="V35" s="263">
        <v>34.101616576052237</v>
      </c>
      <c r="W35" s="263">
        <v>41.263036899986652</v>
      </c>
      <c r="DA35" s="70" t="s">
        <v>2473</v>
      </c>
    </row>
    <row r="36" spans="1:105" ht="12" customHeight="1" x14ac:dyDescent="0.25">
      <c r="A36" s="46" t="s">
        <v>30</v>
      </c>
      <c r="B36" s="231">
        <v>3.9119418214781532</v>
      </c>
      <c r="C36" s="231">
        <v>3.2971165217402589</v>
      </c>
      <c r="D36" s="231">
        <v>2.8581707280513839</v>
      </c>
      <c r="E36" s="231">
        <v>2.3514965867541369</v>
      </c>
      <c r="F36" s="231">
        <v>2.535528018785933</v>
      </c>
      <c r="G36" s="231">
        <v>3.097519707433503</v>
      </c>
      <c r="H36" s="231">
        <v>3.8428200919365372</v>
      </c>
      <c r="I36" s="231">
        <v>3.9395891862783761</v>
      </c>
      <c r="J36" s="231">
        <v>3.5038758341091012</v>
      </c>
      <c r="K36" s="231">
        <v>2.6014091781910991</v>
      </c>
      <c r="L36" s="231">
        <v>2.8427280159741128</v>
      </c>
      <c r="M36" s="231">
        <v>2.969915252426842</v>
      </c>
      <c r="N36" s="231">
        <v>2.6873765039693431</v>
      </c>
      <c r="O36" s="231">
        <v>2.3851677268999238</v>
      </c>
      <c r="P36" s="231">
        <v>1.3923319899730491</v>
      </c>
      <c r="Q36" s="231">
        <v>0</v>
      </c>
      <c r="R36" s="231">
        <v>0</v>
      </c>
      <c r="S36" s="231">
        <v>2.9496272592347812</v>
      </c>
      <c r="T36" s="231">
        <v>2.9895882633495838</v>
      </c>
      <c r="U36" s="231">
        <v>2.0998462676229108</v>
      </c>
      <c r="V36" s="231">
        <v>0.24599419710961909</v>
      </c>
      <c r="W36" s="231">
        <v>0.83660260943620646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8.6331750673563974</v>
      </c>
      <c r="C38" s="231">
        <v>6.9444178980672184</v>
      </c>
      <c r="D38" s="231">
        <v>6.9460455342876086</v>
      </c>
      <c r="E38" s="231">
        <v>6.1909303464957359</v>
      </c>
      <c r="F38" s="231">
        <v>6.9321963365880217</v>
      </c>
      <c r="G38" s="231">
        <v>7.1193389485427092</v>
      </c>
      <c r="H38" s="231">
        <v>5.5347181753372512</v>
      </c>
      <c r="I38" s="231">
        <v>5.8031265068508446</v>
      </c>
      <c r="J38" s="231">
        <v>4.8283061658229416</v>
      </c>
      <c r="K38" s="231">
        <v>4.641700695175377</v>
      </c>
      <c r="L38" s="231">
        <v>6.6558135853806579</v>
      </c>
      <c r="M38" s="231">
        <v>7.551624649843161</v>
      </c>
      <c r="N38" s="231">
        <v>6.9349575984770562</v>
      </c>
      <c r="O38" s="231">
        <v>6.5799430728546469</v>
      </c>
      <c r="P38" s="231">
        <v>6.0208901976229088</v>
      </c>
      <c r="Q38" s="231">
        <v>6.8840642252596282</v>
      </c>
      <c r="R38" s="231">
        <v>7.1080017096774561</v>
      </c>
      <c r="S38" s="231">
        <v>6.4251960895562457</v>
      </c>
      <c r="T38" s="231">
        <v>5.7100170786642286</v>
      </c>
      <c r="U38" s="231">
        <v>5.0699833363883888</v>
      </c>
      <c r="V38" s="231">
        <v>2.218537404622853</v>
      </c>
      <c r="W38" s="231">
        <v>2.1158226870750001</v>
      </c>
      <c r="DA38" s="73" t="s">
        <v>2476</v>
      </c>
    </row>
    <row r="39" spans="1:105" ht="12" customHeight="1" x14ac:dyDescent="0.25">
      <c r="A39" s="46" t="s">
        <v>160</v>
      </c>
      <c r="B39" s="231">
        <v>4.6893350931663544</v>
      </c>
      <c r="C39" s="231">
        <v>8.9415966377835563</v>
      </c>
      <c r="D39" s="231">
        <v>7.4506030549591218</v>
      </c>
      <c r="E39" s="231">
        <v>9.5748949109816053</v>
      </c>
      <c r="F39" s="231">
        <v>9.5298332294230015</v>
      </c>
      <c r="G39" s="231">
        <v>7.5127217689415158</v>
      </c>
      <c r="H39" s="231">
        <v>6.9111032270275308</v>
      </c>
      <c r="I39" s="231">
        <v>6.7274294040228826</v>
      </c>
      <c r="J39" s="231">
        <v>6.373774852983952</v>
      </c>
      <c r="K39" s="231">
        <v>5.2245006370941924</v>
      </c>
      <c r="L39" s="231">
        <v>5.1290651990403866</v>
      </c>
      <c r="M39" s="231">
        <v>3.7942632730350079</v>
      </c>
      <c r="N39" s="231">
        <v>3.865299110151807</v>
      </c>
      <c r="O39" s="231">
        <v>4.0666795076828297</v>
      </c>
      <c r="P39" s="231">
        <v>4.3882357973510571</v>
      </c>
      <c r="Q39" s="231">
        <v>4.8940743587148106</v>
      </c>
      <c r="R39" s="231">
        <v>4.2256697261313736</v>
      </c>
      <c r="S39" s="231">
        <v>3.9578206917345349</v>
      </c>
      <c r="T39" s="231">
        <v>4.6043625911713866</v>
      </c>
      <c r="U39" s="231">
        <v>4.8974819175633169</v>
      </c>
      <c r="V39" s="231">
        <v>1.277195317466534</v>
      </c>
      <c r="W39" s="231">
        <v>0.99269596109400038</v>
      </c>
      <c r="DA39" s="73" t="s">
        <v>2477</v>
      </c>
    </row>
    <row r="40" spans="1:105" ht="12" customHeight="1" x14ac:dyDescent="0.25">
      <c r="A40" s="46" t="s">
        <v>70</v>
      </c>
      <c r="B40" s="231">
        <v>3.4164872650122602</v>
      </c>
      <c r="C40" s="231">
        <v>5.8742542790782704</v>
      </c>
      <c r="D40" s="231">
        <v>6.8549126338632584</v>
      </c>
      <c r="E40" s="231">
        <v>7.2734591422194148</v>
      </c>
      <c r="F40" s="231">
        <v>6.3706704261317197</v>
      </c>
      <c r="G40" s="231">
        <v>5.0485657193091171</v>
      </c>
      <c r="H40" s="231">
        <v>5.5772144639079988</v>
      </c>
      <c r="I40" s="231">
        <v>4.2536528315985027</v>
      </c>
      <c r="J40" s="231">
        <v>1.883201772444397</v>
      </c>
      <c r="K40" s="231">
        <v>2.0986257643104111</v>
      </c>
      <c r="L40" s="231">
        <v>2.1373599627781572</v>
      </c>
      <c r="M40" s="231">
        <v>0.44896287843783123</v>
      </c>
      <c r="N40" s="231">
        <v>0.88298030364361457</v>
      </c>
      <c r="O40" s="231">
        <v>0.68346052156470005</v>
      </c>
      <c r="P40" s="231">
        <v>0.62802812655831086</v>
      </c>
      <c r="Q40" s="231">
        <v>0.16573861357750741</v>
      </c>
      <c r="R40" s="231">
        <v>0.16726392082702199</v>
      </c>
      <c r="S40" s="231">
        <v>0.22956421426152951</v>
      </c>
      <c r="T40" s="231">
        <v>0.16407535856607269</v>
      </c>
      <c r="U40" s="231">
        <v>9.7267769828404474E-2</v>
      </c>
      <c r="V40" s="231">
        <v>1.223688963884839E-2</v>
      </c>
      <c r="W40" s="231">
        <v>1.456853678807502E-2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6.014637801824893E-2</v>
      </c>
      <c r="H41" s="231">
        <v>0.1120605742715209</v>
      </c>
      <c r="I41" s="231">
        <v>6.2050070051610957E-2</v>
      </c>
      <c r="J41" s="231">
        <v>9.5596210743045806E-2</v>
      </c>
      <c r="K41" s="231">
        <v>3.6736111124950073E-2</v>
      </c>
      <c r="L41" s="231">
        <v>1.0135873797701251E-2</v>
      </c>
      <c r="M41" s="231">
        <v>7.6147681323071011E-3</v>
      </c>
      <c r="N41" s="231">
        <v>6.9459033639282909E-3</v>
      </c>
      <c r="O41" s="231">
        <v>2.407913166203891E-2</v>
      </c>
      <c r="P41" s="231">
        <v>0.1038283925079363</v>
      </c>
      <c r="Q41" s="231">
        <v>0.2431066177365469</v>
      </c>
      <c r="R41" s="231">
        <v>9.3075105077911224E-2</v>
      </c>
      <c r="S41" s="231">
        <v>0.1164339208349754</v>
      </c>
      <c r="T41" s="231">
        <v>1.683635524297604</v>
      </c>
      <c r="U41" s="231">
        <v>1.858260679976959</v>
      </c>
      <c r="V41" s="231">
        <v>0.42580960176702659</v>
      </c>
      <c r="W41" s="231">
        <v>0.41757742000821602</v>
      </c>
      <c r="DA41" s="73" t="s">
        <v>2479</v>
      </c>
    </row>
    <row r="42" spans="1:105" ht="12" customHeight="1" x14ac:dyDescent="0.25">
      <c r="A42" s="46" t="s">
        <v>162</v>
      </c>
      <c r="B42" s="231">
        <v>1.1058338081180821</v>
      </c>
      <c r="C42" s="231">
        <v>0.33402724295555941</v>
      </c>
      <c r="D42" s="231">
        <v>0.41071853359527261</v>
      </c>
      <c r="E42" s="231">
        <v>0.49921625788826451</v>
      </c>
      <c r="F42" s="231">
        <v>1.0555493025691161</v>
      </c>
      <c r="G42" s="231">
        <v>1.3220452440044621</v>
      </c>
      <c r="H42" s="231">
        <v>0.40656195664259098</v>
      </c>
      <c r="I42" s="231">
        <v>1.1049951552006281</v>
      </c>
      <c r="J42" s="231">
        <v>1.4662668329858859</v>
      </c>
      <c r="K42" s="231">
        <v>0.36976051899834661</v>
      </c>
      <c r="L42" s="231">
        <v>1.9166947408699769E-2</v>
      </c>
      <c r="M42" s="231">
        <v>8.386595566434879E-2</v>
      </c>
      <c r="N42" s="231">
        <v>8.1834389487981898E-2</v>
      </c>
      <c r="O42" s="231">
        <v>0.72524879970014211</v>
      </c>
      <c r="P42" s="231">
        <v>0.84640937386819792</v>
      </c>
      <c r="Q42" s="231">
        <v>5.89944402501018E-5</v>
      </c>
      <c r="R42" s="231">
        <v>1.2572858636996549</v>
      </c>
      <c r="S42" s="231">
        <v>0.62973432507022697</v>
      </c>
      <c r="T42" s="231">
        <v>0.81483731084599187</v>
      </c>
      <c r="U42" s="231">
        <v>0.38295151821747508</v>
      </c>
      <c r="V42" s="231">
        <v>0.1735082342317775</v>
      </c>
      <c r="W42" s="231">
        <v>2.3320631028822311E-2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0.4166598110440865</v>
      </c>
      <c r="W44" s="231">
        <v>0.52781242835004782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29.3316751201715</v>
      </c>
      <c r="W45" s="231">
        <v>36.334636626206283</v>
      </c>
      <c r="DA45" s="73" t="s">
        <v>2483</v>
      </c>
    </row>
    <row r="46" spans="1:105" ht="12" customHeight="1" x14ac:dyDescent="0.25">
      <c r="A46" s="57" t="s">
        <v>2442</v>
      </c>
      <c r="B46" s="263">
        <v>21.948638335914438</v>
      </c>
      <c r="C46" s="263">
        <v>24.24153499569745</v>
      </c>
      <c r="D46" s="263">
        <v>23.533931427208131</v>
      </c>
      <c r="E46" s="263">
        <v>22.606818026499621</v>
      </c>
      <c r="F46" s="263">
        <v>23.109630372165</v>
      </c>
      <c r="G46" s="263">
        <v>23.576713841031051</v>
      </c>
      <c r="H46" s="263">
        <v>22.162371876945169</v>
      </c>
      <c r="I46" s="263">
        <v>22.417654887425751</v>
      </c>
      <c r="J46" s="263">
        <v>18.740430748929761</v>
      </c>
      <c r="K46" s="263">
        <v>15.36848267876994</v>
      </c>
      <c r="L46" s="263">
        <v>16.63531686896339</v>
      </c>
      <c r="M46" s="263">
        <v>17.159204807326411</v>
      </c>
      <c r="N46" s="263">
        <v>16.633313281884242</v>
      </c>
      <c r="O46" s="263">
        <v>16.820780062386561</v>
      </c>
      <c r="P46" s="263">
        <v>16.605322893989349</v>
      </c>
      <c r="Q46" s="263">
        <v>16.007470244717521</v>
      </c>
      <c r="R46" s="263">
        <v>16.34591743469932</v>
      </c>
      <c r="S46" s="263">
        <v>16.899359193241001</v>
      </c>
      <c r="T46" s="263">
        <v>17.20054756342272</v>
      </c>
      <c r="U46" s="263">
        <v>16.244782326536829</v>
      </c>
      <c r="V46" s="263">
        <v>14.682048853236219</v>
      </c>
      <c r="W46" s="263">
        <v>15.54031322040788</v>
      </c>
      <c r="DA46" s="70" t="s">
        <v>2484</v>
      </c>
    </row>
    <row r="47" spans="1:105" ht="12" customHeight="1" x14ac:dyDescent="0.25">
      <c r="A47" s="41" t="s">
        <v>2444</v>
      </c>
      <c r="B47" s="352">
        <v>13.681473800512521</v>
      </c>
      <c r="C47" s="352">
        <v>15.110729005231679</v>
      </c>
      <c r="D47" s="352">
        <v>14.66965108799274</v>
      </c>
      <c r="E47" s="352">
        <v>14.091743816126019</v>
      </c>
      <c r="F47" s="352">
        <v>14.405167083142031</v>
      </c>
      <c r="G47" s="352">
        <v>14.696319096498909</v>
      </c>
      <c r="H47" s="352">
        <v>13.814702559269641</v>
      </c>
      <c r="I47" s="352">
        <v>13.97383078244926</v>
      </c>
      <c r="J47" s="352">
        <v>11.681668282913989</v>
      </c>
      <c r="K47" s="352">
        <v>9.5797967010631595</v>
      </c>
      <c r="L47" s="352">
        <v>10.3694656781297</v>
      </c>
      <c r="M47" s="352">
        <v>10.696026214297</v>
      </c>
      <c r="N47" s="352">
        <v>10.36821676128525</v>
      </c>
      <c r="O47" s="352">
        <v>10.4850723860696</v>
      </c>
      <c r="P47" s="352">
        <v>10.350769220677529</v>
      </c>
      <c r="Q47" s="352">
        <v>9.9781034893280189</v>
      </c>
      <c r="R47" s="352">
        <v>10.18907130845766</v>
      </c>
      <c r="S47" s="352">
        <v>10.53405393579486</v>
      </c>
      <c r="T47" s="352">
        <v>10.72179682592747</v>
      </c>
      <c r="U47" s="352">
        <v>10.12602970599192</v>
      </c>
      <c r="V47" s="352">
        <v>9.1519147406383912</v>
      </c>
      <c r="W47" s="352">
        <v>9.6869056258888318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0.99999999999999944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0.99999999999999989</v>
      </c>
      <c r="I51" s="234">
        <f t="shared" si="3"/>
        <v>1.0000000000000004</v>
      </c>
      <c r="J51" s="234">
        <f t="shared" si="3"/>
        <v>1</v>
      </c>
      <c r="K51" s="234">
        <f t="shared" si="3"/>
        <v>0.99999999999999978</v>
      </c>
      <c r="L51" s="234">
        <f t="shared" si="3"/>
        <v>0.99999999999999978</v>
      </c>
      <c r="M51" s="234">
        <f t="shared" si="3"/>
        <v>0.99999999999999967</v>
      </c>
      <c r="N51" s="234">
        <f t="shared" si="3"/>
        <v>1.0000000000000002</v>
      </c>
      <c r="O51" s="234">
        <f t="shared" si="3"/>
        <v>0.99999999999999956</v>
      </c>
      <c r="P51" s="234">
        <f t="shared" si="3"/>
        <v>0.99999999999999978</v>
      </c>
      <c r="Q51" s="234">
        <f t="shared" si="3"/>
        <v>0.99999999999999956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0.99999999999999978</v>
      </c>
      <c r="U51" s="234">
        <f t="shared" si="3"/>
        <v>0.99999999999999967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2.2720200991817617E-2</v>
      </c>
      <c r="C52" s="301">
        <f t="shared" si="4"/>
        <v>2.2689365001120652E-2</v>
      </c>
      <c r="D52" s="301">
        <f t="shared" si="4"/>
        <v>2.2683763881198752E-2</v>
      </c>
      <c r="E52" s="301">
        <f t="shared" si="4"/>
        <v>2.2319048593349749E-2</v>
      </c>
      <c r="F52" s="301">
        <f t="shared" si="4"/>
        <v>2.2234125723318569E-2</v>
      </c>
      <c r="G52" s="301">
        <f t="shared" si="4"/>
        <v>2.2611897014831763E-2</v>
      </c>
      <c r="H52" s="301">
        <f t="shared" si="4"/>
        <v>2.2786347449320715E-2</v>
      </c>
      <c r="I52" s="301">
        <f t="shared" si="4"/>
        <v>2.2788711496034765E-2</v>
      </c>
      <c r="J52" s="301">
        <f t="shared" si="4"/>
        <v>2.2758602705546777E-2</v>
      </c>
      <c r="K52" s="301">
        <f t="shared" si="4"/>
        <v>2.2860976275908561E-2</v>
      </c>
      <c r="L52" s="301">
        <f t="shared" si="4"/>
        <v>2.2930586213683199E-2</v>
      </c>
      <c r="M52" s="301">
        <f t="shared" si="4"/>
        <v>2.326709172539751E-2</v>
      </c>
      <c r="N52" s="301">
        <f t="shared" si="4"/>
        <v>2.3260021735489179E-2</v>
      </c>
      <c r="O52" s="301">
        <f t="shared" si="4"/>
        <v>2.3132991134325882E-2</v>
      </c>
      <c r="P52" s="301">
        <f t="shared" si="4"/>
        <v>2.3276520622951071E-2</v>
      </c>
      <c r="Q52" s="301">
        <f t="shared" si="4"/>
        <v>2.3664018355807521E-2</v>
      </c>
      <c r="R52" s="301">
        <f t="shared" si="4"/>
        <v>2.3284518480341469E-2</v>
      </c>
      <c r="S52" s="301">
        <f t="shared" si="4"/>
        <v>2.3184977663200816E-2</v>
      </c>
      <c r="T52" s="301">
        <f t="shared" si="4"/>
        <v>2.2866179096006044E-2</v>
      </c>
      <c r="U52" s="301">
        <f t="shared" si="4"/>
        <v>2.3037956962868665E-2</v>
      </c>
      <c r="V52" s="301">
        <f t="shared" si="4"/>
        <v>1.878064453773283E-2</v>
      </c>
      <c r="W52" s="301">
        <f t="shared" si="4"/>
        <v>1.8170226644605166E-2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8.0122896011670802E-3</v>
      </c>
      <c r="C53" s="235">
        <f t="shared" si="5"/>
        <v>8.0014152744966472E-3</v>
      </c>
      <c r="D53" s="235">
        <f t="shared" si="5"/>
        <v>7.9994400369130872E-3</v>
      </c>
      <c r="E53" s="235">
        <f t="shared" si="5"/>
        <v>7.8708230185481655E-3</v>
      </c>
      <c r="F53" s="235">
        <f t="shared" si="5"/>
        <v>7.840874928357543E-3</v>
      </c>
      <c r="G53" s="235">
        <f t="shared" si="5"/>
        <v>7.9740961525756136E-3</v>
      </c>
      <c r="H53" s="235">
        <f t="shared" si="5"/>
        <v>8.0356161806193083E-3</v>
      </c>
      <c r="I53" s="235">
        <f t="shared" si="5"/>
        <v>8.0364498628085843E-3</v>
      </c>
      <c r="J53" s="235">
        <f t="shared" si="5"/>
        <v>8.0258319836350005E-3</v>
      </c>
      <c r="K53" s="235">
        <f t="shared" si="5"/>
        <v>8.0619340715319971E-3</v>
      </c>
      <c r="L53" s="235">
        <f t="shared" si="5"/>
        <v>8.0864820489363574E-3</v>
      </c>
      <c r="M53" s="235">
        <f t="shared" si="5"/>
        <v>8.2051508764355071E-3</v>
      </c>
      <c r="N53" s="235">
        <f t="shared" si="5"/>
        <v>8.202657641158087E-3</v>
      </c>
      <c r="O53" s="235">
        <f t="shared" si="5"/>
        <v>8.1578602397135644E-3</v>
      </c>
      <c r="P53" s="235">
        <f t="shared" si="5"/>
        <v>8.2084759816071599E-3</v>
      </c>
      <c r="Q53" s="235">
        <f t="shared" si="5"/>
        <v>8.3451272399547253E-3</v>
      </c>
      <c r="R53" s="235">
        <f t="shared" si="5"/>
        <v>8.2112964297899778E-3</v>
      </c>
      <c r="S53" s="235">
        <f t="shared" si="5"/>
        <v>8.176193313653159E-3</v>
      </c>
      <c r="T53" s="235">
        <f t="shared" si="5"/>
        <v>8.0637688484945288E-3</v>
      </c>
      <c r="U53" s="235">
        <f t="shared" si="5"/>
        <v>8.1243463943036359E-3</v>
      </c>
      <c r="V53" s="235">
        <f t="shared" si="5"/>
        <v>6.6230031586025171E-3</v>
      </c>
      <c r="W53" s="235">
        <f t="shared" si="5"/>
        <v>6.4077390005418374E-3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5.3494914171480529E-2</v>
      </c>
      <c r="C54" s="235">
        <f t="shared" si="6"/>
        <v>5.342231055867265E-2</v>
      </c>
      <c r="D54" s="235">
        <f t="shared" si="6"/>
        <v>5.3409122672280547E-2</v>
      </c>
      <c r="E54" s="235">
        <f t="shared" si="6"/>
        <v>5.255039730151749E-2</v>
      </c>
      <c r="F54" s="235">
        <f t="shared" si="6"/>
        <v>5.2350445652975773E-2</v>
      </c>
      <c r="G54" s="235">
        <f t="shared" si="6"/>
        <v>5.3239911499832752E-2</v>
      </c>
      <c r="H54" s="235">
        <f t="shared" si="6"/>
        <v>5.3650656590667339E-2</v>
      </c>
      <c r="I54" s="235">
        <f t="shared" si="6"/>
        <v>5.3656222759563048E-2</v>
      </c>
      <c r="J54" s="235">
        <f t="shared" si="6"/>
        <v>5.3585331346078555E-2</v>
      </c>
      <c r="K54" s="235">
        <f t="shared" si="6"/>
        <v>5.3826370822881761E-2</v>
      </c>
      <c r="L54" s="235">
        <f t="shared" si="6"/>
        <v>5.3990268036998718E-2</v>
      </c>
      <c r="M54" s="235">
        <f t="shared" si="6"/>
        <v>5.4782573240366894E-2</v>
      </c>
      <c r="N54" s="235">
        <f t="shared" si="6"/>
        <v>5.4765926886601098E-2</v>
      </c>
      <c r="O54" s="235">
        <f t="shared" si="6"/>
        <v>5.4466832212710259E-2</v>
      </c>
      <c r="P54" s="235">
        <f t="shared" si="6"/>
        <v>5.4804773663045411E-2</v>
      </c>
      <c r="Q54" s="235">
        <f t="shared" si="6"/>
        <v>5.5717140502065179E-2</v>
      </c>
      <c r="R54" s="235">
        <f t="shared" si="6"/>
        <v>5.4823604689003679E-2</v>
      </c>
      <c r="S54" s="235">
        <f t="shared" si="6"/>
        <v>5.4589234954712386E-2</v>
      </c>
      <c r="T54" s="235">
        <f t="shared" si="6"/>
        <v>5.3838620908814763E-2</v>
      </c>
      <c r="U54" s="235">
        <f t="shared" si="6"/>
        <v>5.4243073415537073E-2</v>
      </c>
      <c r="V54" s="235">
        <f t="shared" si="6"/>
        <v>4.4219193659110707E-2</v>
      </c>
      <c r="W54" s="235">
        <f t="shared" si="6"/>
        <v>4.2781959331238344E-2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2.3413314301678048E-2</v>
      </c>
      <c r="C55" s="235">
        <f t="shared" si="7"/>
        <v>2.3381537613511787E-2</v>
      </c>
      <c r="D55" s="235">
        <f t="shared" si="7"/>
        <v>2.3375765623148664E-2</v>
      </c>
      <c r="E55" s="235">
        <f t="shared" si="7"/>
        <v>2.2999924156424364E-2</v>
      </c>
      <c r="F55" s="235">
        <f t="shared" si="7"/>
        <v>2.291241058873382E-2</v>
      </c>
      <c r="G55" s="235">
        <f t="shared" si="7"/>
        <v>2.3301706351809792E-2</v>
      </c>
      <c r="H55" s="235">
        <f t="shared" si="7"/>
        <v>2.3481478654626346E-2</v>
      </c>
      <c r="I55" s="235">
        <f t="shared" si="7"/>
        <v>2.3483914820079273E-2</v>
      </c>
      <c r="J55" s="235">
        <f t="shared" si="7"/>
        <v>2.3452887516439112E-2</v>
      </c>
      <c r="K55" s="235">
        <f t="shared" si="7"/>
        <v>2.3558384143864575E-2</v>
      </c>
      <c r="L55" s="235">
        <f t="shared" si="7"/>
        <v>2.3630117635668836E-2</v>
      </c>
      <c r="M55" s="235">
        <f t="shared" si="7"/>
        <v>2.3976888745345717E-2</v>
      </c>
      <c r="N55" s="235">
        <f t="shared" si="7"/>
        <v>2.3969603074946371E-2</v>
      </c>
      <c r="O55" s="235">
        <f t="shared" si="7"/>
        <v>2.3838697217553714E-2</v>
      </c>
      <c r="P55" s="235">
        <f t="shared" si="7"/>
        <v>2.39866052853543E-2</v>
      </c>
      <c r="Q55" s="235">
        <f t="shared" si="7"/>
        <v>2.4385924209241589E-2</v>
      </c>
      <c r="R55" s="235">
        <f t="shared" si="7"/>
        <v>2.399484712920456E-2</v>
      </c>
      <c r="S55" s="235">
        <f t="shared" si="7"/>
        <v>2.3892269672323826E-2</v>
      </c>
      <c r="T55" s="235">
        <f t="shared" si="7"/>
        <v>2.3563745683678482E-2</v>
      </c>
      <c r="U55" s="235">
        <f t="shared" si="7"/>
        <v>2.3740763888243428E-2</v>
      </c>
      <c r="V55" s="235">
        <f t="shared" si="7"/>
        <v>1.9353575855618095E-2</v>
      </c>
      <c r="W55" s="235">
        <f t="shared" si="7"/>
        <v>1.8724536262512692E-2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4.0900517828479081E-2</v>
      </c>
      <c r="C56" s="302">
        <f t="shared" si="8"/>
        <v>4.065427393433995E-2</v>
      </c>
      <c r="D56" s="302">
        <f t="shared" si="8"/>
        <v>4.0751569761700579E-2</v>
      </c>
      <c r="E56" s="302">
        <f t="shared" si="8"/>
        <v>3.9694505350226256E-2</v>
      </c>
      <c r="F56" s="302">
        <f t="shared" si="8"/>
        <v>3.9396470436877044E-2</v>
      </c>
      <c r="G56" s="302">
        <f t="shared" si="8"/>
        <v>4.0335901419463409E-2</v>
      </c>
      <c r="H56" s="302">
        <f t="shared" si="8"/>
        <v>4.0960235811304778E-2</v>
      </c>
      <c r="I56" s="302">
        <f t="shared" si="8"/>
        <v>4.078180137381144E-2</v>
      </c>
      <c r="J56" s="302">
        <f t="shared" si="8"/>
        <v>4.047555294834284E-2</v>
      </c>
      <c r="K56" s="302">
        <f t="shared" si="8"/>
        <v>4.0990219825982374E-2</v>
      </c>
      <c r="L56" s="302">
        <f t="shared" si="8"/>
        <v>4.160691537207583E-2</v>
      </c>
      <c r="M56" s="302">
        <f t="shared" si="8"/>
        <v>4.2436260207791211E-2</v>
      </c>
      <c r="N56" s="302">
        <f t="shared" si="8"/>
        <v>4.2383957719020794E-2</v>
      </c>
      <c r="O56" s="302">
        <f t="shared" si="8"/>
        <v>4.1735576032075936E-2</v>
      </c>
      <c r="P56" s="302">
        <f t="shared" si="8"/>
        <v>4.1931636718705638E-2</v>
      </c>
      <c r="Q56" s="302">
        <f t="shared" si="8"/>
        <v>4.3223580911665664E-2</v>
      </c>
      <c r="R56" s="302">
        <f t="shared" si="8"/>
        <v>4.1861722380911029E-2</v>
      </c>
      <c r="S56" s="302">
        <f t="shared" si="8"/>
        <v>4.190180665209705E-2</v>
      </c>
      <c r="T56" s="302">
        <f t="shared" si="8"/>
        <v>4.1103583434823149E-2</v>
      </c>
      <c r="U56" s="302">
        <f t="shared" si="8"/>
        <v>4.1526432639696777E-2</v>
      </c>
      <c r="V56" s="302">
        <f t="shared" si="8"/>
        <v>3.4249326721184706E-2</v>
      </c>
      <c r="W56" s="302">
        <f t="shared" si="8"/>
        <v>3.3437920405415433E-2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0.19476889261911295</v>
      </c>
      <c r="C57" s="303">
        <f t="shared" si="9"/>
        <v>0.19454343078717137</v>
      </c>
      <c r="D57" s="303">
        <f t="shared" si="9"/>
        <v>0.19436643359817016</v>
      </c>
      <c r="E57" s="303">
        <f t="shared" si="9"/>
        <v>0.19079064975258186</v>
      </c>
      <c r="F57" s="303">
        <f t="shared" si="9"/>
        <v>0.18981777549769721</v>
      </c>
      <c r="G57" s="303">
        <f t="shared" si="9"/>
        <v>0.19335704918684987</v>
      </c>
      <c r="H57" s="303">
        <f t="shared" si="9"/>
        <v>0.19531380014250957</v>
      </c>
      <c r="I57" s="303">
        <f t="shared" si="9"/>
        <v>0.19517993818225479</v>
      </c>
      <c r="J57" s="303">
        <f t="shared" si="9"/>
        <v>0.19491513387688902</v>
      </c>
      <c r="K57" s="303">
        <f t="shared" si="9"/>
        <v>0.1965107207137857</v>
      </c>
      <c r="L57" s="303">
        <f t="shared" si="9"/>
        <v>0.19828460741431642</v>
      </c>
      <c r="M57" s="303">
        <f t="shared" si="9"/>
        <v>0.2026213853278867</v>
      </c>
      <c r="N57" s="303">
        <f t="shared" si="9"/>
        <v>0.2024518972863599</v>
      </c>
      <c r="O57" s="303">
        <f t="shared" si="9"/>
        <v>0.20038284585715385</v>
      </c>
      <c r="P57" s="303">
        <f t="shared" si="9"/>
        <v>0.20252342522651648</v>
      </c>
      <c r="Q57" s="303">
        <f t="shared" si="9"/>
        <v>0.20938388623026691</v>
      </c>
      <c r="R57" s="303">
        <f t="shared" si="9"/>
        <v>0.20308018512209972</v>
      </c>
      <c r="S57" s="303">
        <f t="shared" si="9"/>
        <v>0.20110827495488126</v>
      </c>
      <c r="T57" s="303">
        <f t="shared" si="9"/>
        <v>0.19814908954986318</v>
      </c>
      <c r="U57" s="303">
        <f t="shared" si="9"/>
        <v>0.20099821930016062</v>
      </c>
      <c r="V57" s="303">
        <f t="shared" si="9"/>
        <v>0.16943046001201065</v>
      </c>
      <c r="W57" s="303">
        <f t="shared" si="9"/>
        <v>0.16485461476601745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2.8155099110588281E-2</v>
      </c>
      <c r="C58" s="304">
        <f t="shared" si="10"/>
        <v>3.3130336070411492E-2</v>
      </c>
      <c r="D58" s="304">
        <f t="shared" si="10"/>
        <v>3.2974752608864517E-2</v>
      </c>
      <c r="E58" s="304">
        <f t="shared" si="10"/>
        <v>4.5816973856857811E-2</v>
      </c>
      <c r="F58" s="304">
        <f t="shared" si="10"/>
        <v>4.5999475859898574E-2</v>
      </c>
      <c r="G58" s="304">
        <f t="shared" si="10"/>
        <v>3.1746183573692591E-2</v>
      </c>
      <c r="H58" s="304">
        <f t="shared" si="10"/>
        <v>2.9895809765882169E-2</v>
      </c>
      <c r="I58" s="304">
        <f t="shared" si="10"/>
        <v>2.721805884509956E-2</v>
      </c>
      <c r="J58" s="304">
        <f t="shared" si="10"/>
        <v>2.6308852407011956E-2</v>
      </c>
      <c r="K58" s="304">
        <f t="shared" si="10"/>
        <v>2.5823250129667217E-2</v>
      </c>
      <c r="L58" s="304">
        <f t="shared" si="10"/>
        <v>2.6785809041969002E-2</v>
      </c>
      <c r="M58" s="304">
        <f t="shared" si="10"/>
        <v>1.5810845575795509E-2</v>
      </c>
      <c r="N58" s="304">
        <f t="shared" si="10"/>
        <v>1.6122556771929364E-2</v>
      </c>
      <c r="O58" s="304">
        <f t="shared" si="10"/>
        <v>1.6580452251791424E-2</v>
      </c>
      <c r="P58" s="304">
        <f t="shared" si="10"/>
        <v>1.3077282941940684E-2</v>
      </c>
      <c r="Q58" s="304">
        <f t="shared" si="10"/>
        <v>8.5355441092366275E-3</v>
      </c>
      <c r="R58" s="304">
        <f t="shared" si="10"/>
        <v>1.1648080399482362E-2</v>
      </c>
      <c r="S58" s="304">
        <f t="shared" si="10"/>
        <v>1.5640067206523226E-2</v>
      </c>
      <c r="T58" s="304">
        <f t="shared" si="10"/>
        <v>1.912559595899118E-2</v>
      </c>
      <c r="U58" s="304">
        <f t="shared" si="10"/>
        <v>1.5284646897119723E-2</v>
      </c>
      <c r="V58" s="304">
        <f t="shared" si="10"/>
        <v>1.9897000808088667E-2</v>
      </c>
      <c r="W58" s="304">
        <f t="shared" si="10"/>
        <v>2.3297706876188432E-2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0.16661379350852468</v>
      </c>
      <c r="C59" s="304">
        <f t="shared" si="11"/>
        <v>0.16141309471675988</v>
      </c>
      <c r="D59" s="304">
        <f t="shared" si="11"/>
        <v>0.16139168098930562</v>
      </c>
      <c r="E59" s="304">
        <f t="shared" si="11"/>
        <v>0.14497367589572405</v>
      </c>
      <c r="F59" s="304">
        <f t="shared" si="11"/>
        <v>0.14381829963779866</v>
      </c>
      <c r="G59" s="304">
        <f t="shared" si="11"/>
        <v>0.1616108656131573</v>
      </c>
      <c r="H59" s="304">
        <f t="shared" si="11"/>
        <v>0.16541799037662741</v>
      </c>
      <c r="I59" s="304">
        <f t="shared" si="11"/>
        <v>0.16796187933715526</v>
      </c>
      <c r="J59" s="304">
        <f t="shared" si="11"/>
        <v>0.16860628146987708</v>
      </c>
      <c r="K59" s="304">
        <f t="shared" si="11"/>
        <v>0.17068747058411848</v>
      </c>
      <c r="L59" s="304">
        <f t="shared" si="11"/>
        <v>0.17149879837234741</v>
      </c>
      <c r="M59" s="304">
        <f t="shared" si="11"/>
        <v>0.18681053975209119</v>
      </c>
      <c r="N59" s="304">
        <f t="shared" si="11"/>
        <v>0.18632934051443051</v>
      </c>
      <c r="O59" s="304">
        <f t="shared" si="11"/>
        <v>0.18380239360536241</v>
      </c>
      <c r="P59" s="304">
        <f t="shared" si="11"/>
        <v>0.18944614228457582</v>
      </c>
      <c r="Q59" s="304">
        <f t="shared" si="11"/>
        <v>0.20084834212103028</v>
      </c>
      <c r="R59" s="304">
        <f t="shared" si="11"/>
        <v>0.19143210472261735</v>
      </c>
      <c r="S59" s="304">
        <f t="shared" si="11"/>
        <v>0.18546820774835804</v>
      </c>
      <c r="T59" s="304">
        <f t="shared" si="11"/>
        <v>0.17902349359087202</v>
      </c>
      <c r="U59" s="304">
        <f t="shared" si="11"/>
        <v>0.1857135724030409</v>
      </c>
      <c r="V59" s="304">
        <f t="shared" si="11"/>
        <v>0.14953345920392197</v>
      </c>
      <c r="W59" s="304">
        <f t="shared" si="11"/>
        <v>0.14155690788982903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4.9118703556297202E-2</v>
      </c>
      <c r="C60" s="303">
        <f t="shared" si="12"/>
        <v>4.2594445046395757E-2</v>
      </c>
      <c r="D60" s="303">
        <f t="shared" si="12"/>
        <v>4.3787634810713169E-2</v>
      </c>
      <c r="E60" s="303">
        <f t="shared" si="12"/>
        <v>4.6240401623598562E-2</v>
      </c>
      <c r="F60" s="303">
        <f t="shared" si="12"/>
        <v>5.0817083749479693E-2</v>
      </c>
      <c r="G60" s="303">
        <f t="shared" si="12"/>
        <v>5.039065156681001E-2</v>
      </c>
      <c r="H60" s="303">
        <f t="shared" si="12"/>
        <v>4.380258892226959E-2</v>
      </c>
      <c r="I60" s="303">
        <f t="shared" si="12"/>
        <v>4.8975127957219068E-2</v>
      </c>
      <c r="J60" s="303">
        <f t="shared" si="12"/>
        <v>5.1623732557141089E-2</v>
      </c>
      <c r="K60" s="303">
        <f t="shared" si="12"/>
        <v>4.4616455261084605E-2</v>
      </c>
      <c r="L60" s="303">
        <f t="shared" si="12"/>
        <v>3.3570603209219917E-2</v>
      </c>
      <c r="M60" s="303">
        <f t="shared" si="12"/>
        <v>3.67779252486643E-2</v>
      </c>
      <c r="N60" s="303">
        <f t="shared" si="12"/>
        <v>3.6842185976863666E-2</v>
      </c>
      <c r="O60" s="303">
        <f t="shared" si="12"/>
        <v>4.6010436303344955E-2</v>
      </c>
      <c r="P60" s="303">
        <f t="shared" si="12"/>
        <v>4.5992736663531208E-2</v>
      </c>
      <c r="Q60" s="303">
        <f t="shared" si="12"/>
        <v>2.8285846602337423E-2</v>
      </c>
      <c r="R60" s="303">
        <f t="shared" si="12"/>
        <v>4.7492451211016612E-2</v>
      </c>
      <c r="S60" s="303">
        <f t="shared" si="12"/>
        <v>4.5089554193833828E-2</v>
      </c>
      <c r="T60" s="303">
        <f t="shared" si="12"/>
        <v>4.7284057677238693E-2</v>
      </c>
      <c r="U60" s="303">
        <f t="shared" si="12"/>
        <v>4.2920872044756746E-2</v>
      </c>
      <c r="V60" s="303">
        <f t="shared" si="12"/>
        <v>3.944023636939413E-2</v>
      </c>
      <c r="W60" s="303">
        <f t="shared" si="12"/>
        <v>3.0745610047672307E-2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2.2706902428066892E-2</v>
      </c>
      <c r="C61" s="304">
        <f t="shared" si="13"/>
        <v>1.6218490170325513E-2</v>
      </c>
      <c r="D61" s="304">
        <f t="shared" si="13"/>
        <v>1.741819112992354E-2</v>
      </c>
      <c r="E61" s="304">
        <f t="shared" si="13"/>
        <v>2.0294932521843792E-2</v>
      </c>
      <c r="F61" s="304">
        <f t="shared" si="13"/>
        <v>2.4970335867458383E-2</v>
      </c>
      <c r="G61" s="304">
        <f t="shared" si="13"/>
        <v>2.4104751750041536E-2</v>
      </c>
      <c r="H61" s="304">
        <f t="shared" si="13"/>
        <v>1.7313893796422879E-2</v>
      </c>
      <c r="I61" s="304">
        <f t="shared" si="13"/>
        <v>2.2483684672071649E-2</v>
      </c>
      <c r="J61" s="304">
        <f t="shared" si="13"/>
        <v>2.5167290167754531E-2</v>
      </c>
      <c r="K61" s="304">
        <f t="shared" si="13"/>
        <v>1.8041005545039446E-2</v>
      </c>
      <c r="L61" s="304">
        <f t="shared" si="13"/>
        <v>6.9142332656770339E-3</v>
      </c>
      <c r="M61" s="304">
        <f t="shared" si="13"/>
        <v>9.7303740538132576E-3</v>
      </c>
      <c r="N61" s="304">
        <f t="shared" si="13"/>
        <v>9.802853510689569E-3</v>
      </c>
      <c r="O61" s="304">
        <f t="shared" si="13"/>
        <v>1.911877449274E-2</v>
      </c>
      <c r="P61" s="304">
        <f t="shared" si="13"/>
        <v>1.8934224554772186E-2</v>
      </c>
      <c r="Q61" s="304">
        <f t="shared" si="13"/>
        <v>7.7687575593209947E-4</v>
      </c>
      <c r="R61" s="304">
        <f t="shared" si="13"/>
        <v>2.0424641745296575E-2</v>
      </c>
      <c r="S61" s="304">
        <f t="shared" si="13"/>
        <v>1.8137459033079967E-2</v>
      </c>
      <c r="T61" s="304">
        <f t="shared" si="13"/>
        <v>2.0702559781876365E-2</v>
      </c>
      <c r="U61" s="304">
        <f t="shared" si="13"/>
        <v>1.6139685649304063E-2</v>
      </c>
      <c r="V61" s="304">
        <f t="shared" si="13"/>
        <v>1.7608094621650631E-2</v>
      </c>
      <c r="W61" s="304">
        <f t="shared" si="13"/>
        <v>9.6230674801564484E-3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2.6411801128230314E-2</v>
      </c>
      <c r="C62" s="304">
        <f t="shared" si="14"/>
        <v>2.6375954876070248E-2</v>
      </c>
      <c r="D62" s="304">
        <f t="shared" si="14"/>
        <v>2.6369443680789629E-2</v>
      </c>
      <c r="E62" s="304">
        <f t="shared" si="14"/>
        <v>2.5945469101754774E-2</v>
      </c>
      <c r="F62" s="304">
        <f t="shared" si="14"/>
        <v>2.5846747882021313E-2</v>
      </c>
      <c r="G62" s="304">
        <f t="shared" si="14"/>
        <v>2.6285899816768477E-2</v>
      </c>
      <c r="H62" s="304">
        <f t="shared" si="14"/>
        <v>2.6488695125846718E-2</v>
      </c>
      <c r="I62" s="304">
        <f t="shared" si="14"/>
        <v>2.6491443285147413E-2</v>
      </c>
      <c r="J62" s="304">
        <f t="shared" si="14"/>
        <v>2.6456442389386558E-2</v>
      </c>
      <c r="K62" s="304">
        <f t="shared" si="14"/>
        <v>2.6575449716045158E-2</v>
      </c>
      <c r="L62" s="304">
        <f t="shared" si="14"/>
        <v>2.6656369943542885E-2</v>
      </c>
      <c r="M62" s="304">
        <f t="shared" si="14"/>
        <v>2.7047551194851045E-2</v>
      </c>
      <c r="N62" s="304">
        <f t="shared" si="14"/>
        <v>2.7039332466174102E-2</v>
      </c>
      <c r="O62" s="304">
        <f t="shared" si="14"/>
        <v>2.6891661810604952E-2</v>
      </c>
      <c r="P62" s="304">
        <f t="shared" si="14"/>
        <v>2.7058512108759022E-2</v>
      </c>
      <c r="Q62" s="304">
        <f t="shared" si="14"/>
        <v>2.7508970846405325E-2</v>
      </c>
      <c r="R62" s="304">
        <f t="shared" si="14"/>
        <v>2.7067809465720041E-2</v>
      </c>
      <c r="S62" s="304">
        <f t="shared" si="14"/>
        <v>2.695209516075386E-2</v>
      </c>
      <c r="T62" s="304">
        <f t="shared" si="14"/>
        <v>2.6581497895362332E-2</v>
      </c>
      <c r="U62" s="304">
        <f t="shared" si="14"/>
        <v>2.6781186395452683E-2</v>
      </c>
      <c r="V62" s="304">
        <f t="shared" si="14"/>
        <v>2.1832141747743502E-2</v>
      </c>
      <c r="W62" s="304">
        <f t="shared" si="14"/>
        <v>2.1122542567515858E-2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0.23849252157442408</v>
      </c>
      <c r="C63" s="303">
        <f t="shared" si="15"/>
        <v>0.23821644586184243</v>
      </c>
      <c r="D63" s="303">
        <f t="shared" si="15"/>
        <v>0.23799971461000435</v>
      </c>
      <c r="E63" s="303">
        <f t="shared" si="15"/>
        <v>0.2336212037786716</v>
      </c>
      <c r="F63" s="303">
        <f t="shared" si="15"/>
        <v>0.23242992918085373</v>
      </c>
      <c r="G63" s="303">
        <f t="shared" si="15"/>
        <v>0.23676373369818357</v>
      </c>
      <c r="H63" s="303">
        <f t="shared" si="15"/>
        <v>0.23915975527654226</v>
      </c>
      <c r="I63" s="303">
        <f t="shared" si="15"/>
        <v>0.23899584267214868</v>
      </c>
      <c r="J63" s="303">
        <f t="shared" si="15"/>
        <v>0.23867159250231304</v>
      </c>
      <c r="K63" s="303">
        <f t="shared" si="15"/>
        <v>0.24062537230259465</v>
      </c>
      <c r="L63" s="303">
        <f t="shared" si="15"/>
        <v>0.24279747846650998</v>
      </c>
      <c r="M63" s="303">
        <f t="shared" si="15"/>
        <v>0.24810781876884083</v>
      </c>
      <c r="N63" s="303">
        <f t="shared" si="15"/>
        <v>0.24790028239146114</v>
      </c>
      <c r="O63" s="303">
        <f t="shared" si="15"/>
        <v>0.24536675002916797</v>
      </c>
      <c r="P63" s="303">
        <f t="shared" si="15"/>
        <v>0.24798786762430591</v>
      </c>
      <c r="Q63" s="303">
        <f t="shared" si="15"/>
        <v>0.25638843211869417</v>
      </c>
      <c r="R63" s="303">
        <f t="shared" si="15"/>
        <v>0.24866961443522426</v>
      </c>
      <c r="S63" s="303">
        <f t="shared" si="15"/>
        <v>0.24625503055699749</v>
      </c>
      <c r="T63" s="303">
        <f t="shared" si="15"/>
        <v>0.24263153822432224</v>
      </c>
      <c r="U63" s="303">
        <f t="shared" si="15"/>
        <v>0.24612026853080896</v>
      </c>
      <c r="V63" s="303">
        <f t="shared" si="15"/>
        <v>0.20746586940246192</v>
      </c>
      <c r="W63" s="303">
        <f t="shared" si="15"/>
        <v>0.20186279359104176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3.4475631563985643E-2</v>
      </c>
      <c r="C64" s="304">
        <f t="shared" si="16"/>
        <v>4.0567758453565091E-2</v>
      </c>
      <c r="D64" s="304">
        <f t="shared" si="16"/>
        <v>4.0377248092487168E-2</v>
      </c>
      <c r="E64" s="304">
        <f t="shared" si="16"/>
        <v>5.610241696758099E-2</v>
      </c>
      <c r="F64" s="304">
        <f t="shared" si="16"/>
        <v>5.6325888808039085E-2</v>
      </c>
      <c r="G64" s="304">
        <f t="shared" si="16"/>
        <v>3.8872877845337876E-2</v>
      </c>
      <c r="H64" s="304">
        <f t="shared" si="16"/>
        <v>3.6607113999039376E-2</v>
      </c>
      <c r="I64" s="304">
        <f t="shared" si="16"/>
        <v>3.3328235320530072E-2</v>
      </c>
      <c r="J64" s="304">
        <f t="shared" si="16"/>
        <v>3.221492131470851E-2</v>
      </c>
      <c r="K64" s="304">
        <f t="shared" si="16"/>
        <v>3.1620306281225148E-2</v>
      </c>
      <c r="L64" s="304">
        <f t="shared" si="16"/>
        <v>3.2798949847308988E-2</v>
      </c>
      <c r="M64" s="304">
        <f t="shared" si="16"/>
        <v>1.9360219072402655E-2</v>
      </c>
      <c r="N64" s="304">
        <f t="shared" si="16"/>
        <v>1.9741906251342079E-2</v>
      </c>
      <c r="O64" s="304">
        <f t="shared" si="16"/>
        <v>2.0302594594030315E-2</v>
      </c>
      <c r="P64" s="304">
        <f t="shared" si="16"/>
        <v>1.6012999520743702E-2</v>
      </c>
      <c r="Q64" s="304">
        <f t="shared" si="16"/>
        <v>1.0451686664371369E-2</v>
      </c>
      <c r="R64" s="304">
        <f t="shared" si="16"/>
        <v>1.42629555912029E-2</v>
      </c>
      <c r="S64" s="304">
        <f t="shared" si="16"/>
        <v>1.915110270186518E-2</v>
      </c>
      <c r="T64" s="304">
        <f t="shared" si="16"/>
        <v>2.3419097092642255E-2</v>
      </c>
      <c r="U64" s="304">
        <f t="shared" si="16"/>
        <v>1.8715894159738435E-2</v>
      </c>
      <c r="V64" s="304">
        <f t="shared" si="16"/>
        <v>2.4363674458884078E-2</v>
      </c>
      <c r="W64" s="304">
        <f t="shared" si="16"/>
        <v>2.8527804338189921E-2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0.20401689001043841</v>
      </c>
      <c r="C65" s="304">
        <f t="shared" si="17"/>
        <v>0.19764868740827737</v>
      </c>
      <c r="D65" s="304">
        <f t="shared" si="17"/>
        <v>0.19762246651751716</v>
      </c>
      <c r="E65" s="304">
        <f t="shared" si="17"/>
        <v>0.17751878681109062</v>
      </c>
      <c r="F65" s="304">
        <f t="shared" si="17"/>
        <v>0.17610404037281463</v>
      </c>
      <c r="G65" s="304">
        <f t="shared" si="17"/>
        <v>0.19789085585284569</v>
      </c>
      <c r="H65" s="304">
        <f t="shared" si="17"/>
        <v>0.20255264127750289</v>
      </c>
      <c r="I65" s="304">
        <f t="shared" si="17"/>
        <v>0.20566760735161863</v>
      </c>
      <c r="J65" s="304">
        <f t="shared" si="17"/>
        <v>0.20645667118760452</v>
      </c>
      <c r="K65" s="304">
        <f t="shared" si="17"/>
        <v>0.20900506602136951</v>
      </c>
      <c r="L65" s="304">
        <f t="shared" si="17"/>
        <v>0.20999852861920101</v>
      </c>
      <c r="M65" s="304">
        <f t="shared" si="17"/>
        <v>0.22874759969643815</v>
      </c>
      <c r="N65" s="304">
        <f t="shared" si="17"/>
        <v>0.22815837614011905</v>
      </c>
      <c r="O65" s="304">
        <f t="shared" si="17"/>
        <v>0.22506415543513766</v>
      </c>
      <c r="P65" s="304">
        <f t="shared" si="17"/>
        <v>0.23197486810356222</v>
      </c>
      <c r="Q65" s="304">
        <f t="shared" si="17"/>
        <v>0.24593674545432276</v>
      </c>
      <c r="R65" s="304">
        <f t="shared" si="17"/>
        <v>0.23440665884402134</v>
      </c>
      <c r="S65" s="304">
        <f t="shared" si="17"/>
        <v>0.22710392785513234</v>
      </c>
      <c r="T65" s="304">
        <f t="shared" si="17"/>
        <v>0.21921244113167998</v>
      </c>
      <c r="U65" s="304">
        <f t="shared" si="17"/>
        <v>0.22740437437107053</v>
      </c>
      <c r="V65" s="304">
        <f t="shared" si="17"/>
        <v>0.18310219494357785</v>
      </c>
      <c r="W65" s="304">
        <f t="shared" si="17"/>
        <v>0.17333498925285182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0.13992674980863165</v>
      </c>
      <c r="C66" s="303">
        <f t="shared" si="18"/>
        <v>0.14765588667877372</v>
      </c>
      <c r="D66" s="303">
        <f t="shared" si="18"/>
        <v>0.14684215765888983</v>
      </c>
      <c r="E66" s="303">
        <f t="shared" si="18"/>
        <v>0.15880710243226068</v>
      </c>
      <c r="F66" s="303">
        <f t="shared" si="18"/>
        <v>0.15795145717186254</v>
      </c>
      <c r="G66" s="303">
        <f t="shared" si="18"/>
        <v>0.14396549216093807</v>
      </c>
      <c r="H66" s="303">
        <f t="shared" si="18"/>
        <v>0.14299048405064199</v>
      </c>
      <c r="I66" s="303">
        <f t="shared" si="18"/>
        <v>0.13825911060100154</v>
      </c>
      <c r="J66" s="303">
        <f t="shared" si="18"/>
        <v>0.13695212618014577</v>
      </c>
      <c r="K66" s="303">
        <f t="shared" si="18"/>
        <v>0.13837783662434036</v>
      </c>
      <c r="L66" s="303">
        <f t="shared" si="18"/>
        <v>0.1438291382255974</v>
      </c>
      <c r="M66" s="303">
        <f t="shared" si="18"/>
        <v>0.12515716789960885</v>
      </c>
      <c r="N66" s="303">
        <f t="shared" si="18"/>
        <v>0.12562703598587346</v>
      </c>
      <c r="O66" s="303">
        <f t="shared" si="18"/>
        <v>0.1235927876618991</v>
      </c>
      <c r="P66" s="303">
        <f t="shared" si="18"/>
        <v>0.11652512207503504</v>
      </c>
      <c r="Q66" s="303">
        <f t="shared" si="18"/>
        <v>0.11193497465927076</v>
      </c>
      <c r="R66" s="303">
        <f t="shared" si="18"/>
        <v>0.11373825902006697</v>
      </c>
      <c r="S66" s="303">
        <f t="shared" si="18"/>
        <v>0.12196310786668647</v>
      </c>
      <c r="T66" s="303">
        <f t="shared" si="18"/>
        <v>0.13187521190304033</v>
      </c>
      <c r="U66" s="303">
        <f t="shared" si="18"/>
        <v>0.12693134121759725</v>
      </c>
      <c r="V66" s="303">
        <f t="shared" si="18"/>
        <v>0.2710194585981644</v>
      </c>
      <c r="W66" s="303">
        <f t="shared" si="18"/>
        <v>0.29975293428048855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0.14116071428824825</v>
      </c>
      <c r="C67" s="303">
        <f t="shared" si="19"/>
        <v>0.14096913013482737</v>
      </c>
      <c r="D67" s="303">
        <f t="shared" si="19"/>
        <v>0.14093433035073771</v>
      </c>
      <c r="E67" s="303">
        <f t="shared" si="19"/>
        <v>0.13866835257337781</v>
      </c>
      <c r="F67" s="303">
        <f t="shared" si="19"/>
        <v>0.13814072638744193</v>
      </c>
      <c r="G67" s="303">
        <f t="shared" si="19"/>
        <v>0.14048782117620734</v>
      </c>
      <c r="H67" s="303">
        <f t="shared" si="19"/>
        <v>0.14157168253593844</v>
      </c>
      <c r="I67" s="303">
        <f t="shared" si="19"/>
        <v>0.14158637036915284</v>
      </c>
      <c r="J67" s="303">
        <f t="shared" si="19"/>
        <v>0.14139930431400788</v>
      </c>
      <c r="K67" s="303">
        <f t="shared" si="19"/>
        <v>0.14203535178214916</v>
      </c>
      <c r="L67" s="303">
        <f t="shared" si="19"/>
        <v>0.14246783864885287</v>
      </c>
      <c r="M67" s="303">
        <f t="shared" si="19"/>
        <v>0.14455854895606501</v>
      </c>
      <c r="N67" s="303">
        <f t="shared" si="19"/>
        <v>0.14451462307592744</v>
      </c>
      <c r="O67" s="303">
        <f t="shared" si="19"/>
        <v>0.14372538136089433</v>
      </c>
      <c r="P67" s="303">
        <f t="shared" si="19"/>
        <v>0.14461713074035876</v>
      </c>
      <c r="Q67" s="303">
        <f t="shared" si="19"/>
        <v>0.14702465595436504</v>
      </c>
      <c r="R67" s="303">
        <f t="shared" si="19"/>
        <v>0.14466682146547202</v>
      </c>
      <c r="S67" s="303">
        <f t="shared" si="19"/>
        <v>0.14404837390625055</v>
      </c>
      <c r="T67" s="303">
        <f t="shared" si="19"/>
        <v>0.14206767692757993</v>
      </c>
      <c r="U67" s="303">
        <f t="shared" si="19"/>
        <v>0.14313493361223559</v>
      </c>
      <c r="V67" s="303">
        <f t="shared" si="19"/>
        <v>0.1166842317413834</v>
      </c>
      <c r="W67" s="303">
        <f t="shared" si="19"/>
        <v>0.11289170253623861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8.7991181258663689E-2</v>
      </c>
      <c r="C68" s="237">
        <f t="shared" si="20"/>
        <v>8.7871759108847189E-2</v>
      </c>
      <c r="D68" s="237">
        <f t="shared" si="20"/>
        <v>8.7850066996243203E-2</v>
      </c>
      <c r="E68" s="237">
        <f t="shared" si="20"/>
        <v>8.643759141944328E-2</v>
      </c>
      <c r="F68" s="237">
        <f t="shared" si="20"/>
        <v>8.6108700682402256E-2</v>
      </c>
      <c r="G68" s="237">
        <f t="shared" si="20"/>
        <v>8.7571739772497867E-2</v>
      </c>
      <c r="H68" s="237">
        <f t="shared" si="20"/>
        <v>8.8247354385559501E-2</v>
      </c>
      <c r="I68" s="237">
        <f t="shared" si="20"/>
        <v>8.8256509905926372E-2</v>
      </c>
      <c r="J68" s="237">
        <f t="shared" si="20"/>
        <v>8.813990406946115E-2</v>
      </c>
      <c r="K68" s="237">
        <f t="shared" si="20"/>
        <v>8.853637817587616E-2</v>
      </c>
      <c r="L68" s="237">
        <f t="shared" si="20"/>
        <v>8.8805964728140285E-2</v>
      </c>
      <c r="M68" s="237">
        <f t="shared" si="20"/>
        <v>9.0109189003597101E-2</v>
      </c>
      <c r="N68" s="237">
        <f t="shared" si="20"/>
        <v>9.0081808226299159E-2</v>
      </c>
      <c r="O68" s="237">
        <f t="shared" si="20"/>
        <v>8.9589841951160015E-2</v>
      </c>
      <c r="P68" s="237">
        <f t="shared" si="20"/>
        <v>9.0145705398588669E-2</v>
      </c>
      <c r="Q68" s="237">
        <f t="shared" si="20"/>
        <v>9.1646413216330769E-2</v>
      </c>
      <c r="R68" s="237">
        <f t="shared" si="20"/>
        <v>9.0176679636869955E-2</v>
      </c>
      <c r="S68" s="237">
        <f t="shared" si="20"/>
        <v>8.9791176265363176E-2</v>
      </c>
      <c r="T68" s="237">
        <f t="shared" si="20"/>
        <v>8.85565277461383E-2</v>
      </c>
      <c r="U68" s="237">
        <f t="shared" si="20"/>
        <v>8.9221791993790864E-2</v>
      </c>
      <c r="V68" s="237">
        <f t="shared" si="20"/>
        <v>7.2733999944336755E-2</v>
      </c>
      <c r="W68" s="237">
        <f t="shared" si="20"/>
        <v>7.0369963134227984E-2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0.56079630363973587</v>
      </c>
      <c r="C72" s="324">
        <f>IF(C$5=0,0,C$5/TRE_fec!C$5)</f>
        <v>0.55908777344733751</v>
      </c>
      <c r="D72" s="324">
        <f>IF(D$5=0,0,D$5/TRE_fec!D$5)</f>
        <v>0.55871023876941339</v>
      </c>
      <c r="E72" s="324">
        <f>IF(E$5=0,0,E$5/TRE_fec!E$5)</f>
        <v>0.55313419016855792</v>
      </c>
      <c r="F72" s="324">
        <f>IF(F$5=0,0,F$5/TRE_fec!F$5)</f>
        <v>0.55297094223299825</v>
      </c>
      <c r="G72" s="324">
        <f>IF(G$5=0,0,G$5/TRE_fec!G$5)</f>
        <v>0.55886037128384647</v>
      </c>
      <c r="H72" s="324">
        <f>IF(H$5=0,0,H$5/TRE_fec!H$5)</f>
        <v>0.55926666670230818</v>
      </c>
      <c r="I72" s="324">
        <f>IF(I$5=0,0,I$5/TRE_fec!I$5)</f>
        <v>0.56013672119105162</v>
      </c>
      <c r="J72" s="324">
        <f>IF(J$5=0,0,J$5/TRE_fec!J$5)</f>
        <v>0.56088270841281707</v>
      </c>
      <c r="K72" s="324">
        <f>IF(K$5=0,0,K$5/TRE_fec!K$5)</f>
        <v>0.5621563966303299</v>
      </c>
      <c r="L72" s="324">
        <f>IF(L$5=0,0,L$5/TRE_fec!L$5)</f>
        <v>0.56441941436357124</v>
      </c>
      <c r="M72" s="324">
        <f>IF(M$5=0,0,M$5/TRE_fec!M$5)</f>
        <v>0.56871935253351025</v>
      </c>
      <c r="N72" s="324">
        <f>IF(N$5=0,0,N$5/TRE_fec!N$5)</f>
        <v>0.5684044061889727</v>
      </c>
      <c r="O72" s="324">
        <f>IF(O$5=0,0,O$5/TRE_fec!O$5)</f>
        <v>0.56690625803103212</v>
      </c>
      <c r="P72" s="324">
        <f>IF(P$5=0,0,P$5/TRE_fec!P$5)</f>
        <v>0.56865361301348771</v>
      </c>
      <c r="Q72" s="324">
        <f>IF(Q$5=0,0,Q$5/TRE_fec!Q$5)</f>
        <v>0.57473935873795834</v>
      </c>
      <c r="R72" s="324">
        <f>IF(R$5=0,0,R$5/TRE_fec!R$5)</f>
        <v>0.57052274423405369</v>
      </c>
      <c r="S72" s="324">
        <f>IF(S$5=0,0,S$5/TRE_fec!S$5)</f>
        <v>0.56710146627624347</v>
      </c>
      <c r="T72" s="324">
        <f>IF(T$5=0,0,T$5/TRE_fec!T$5)</f>
        <v>0.5651837906807079</v>
      </c>
      <c r="U72" s="324">
        <f>IF(U$5=0,0,U$5/TRE_fec!U$5)</f>
        <v>0.56762450257115127</v>
      </c>
      <c r="V72" s="324">
        <f>IF(V$5=0,0,V$5/TRE_fec!V$5)</f>
        <v>0.59204553808032456</v>
      </c>
      <c r="W72" s="324">
        <f>IF(W$5=0,0,W$5/TRE_fec!W$5)</f>
        <v>0.59507704372616899</v>
      </c>
      <c r="DA72" s="95"/>
    </row>
    <row r="73" spans="1:105" ht="12" customHeight="1" x14ac:dyDescent="0.25">
      <c r="A73" s="55" t="s">
        <v>92</v>
      </c>
      <c r="B73" s="336">
        <f>IF(B$6=0,0,B$6/TRE_fec!B$6)</f>
        <v>0.47648009210853304</v>
      </c>
      <c r="C73" s="336">
        <f>IF(C$6=0,0,C$6/TRE_fec!C$6)</f>
        <v>0.47648009210853309</v>
      </c>
      <c r="D73" s="336">
        <f>IF(D$6=0,0,D$6/TRE_fec!D$6)</f>
        <v>0.47648009210853309</v>
      </c>
      <c r="E73" s="336">
        <f>IF(E$6=0,0,E$6/TRE_fec!E$6)</f>
        <v>0.47648009210853304</v>
      </c>
      <c r="F73" s="336">
        <f>IF(F$6=0,0,F$6/TRE_fec!F$6)</f>
        <v>0.47648009210853298</v>
      </c>
      <c r="G73" s="336">
        <f>IF(G$6=0,0,G$6/TRE_fec!G$6)</f>
        <v>0.47648009210853298</v>
      </c>
      <c r="H73" s="336">
        <f>IF(H$6=0,0,H$6/TRE_fec!H$6)</f>
        <v>0.47648009210853293</v>
      </c>
      <c r="I73" s="336">
        <f>IF(I$6=0,0,I$6/TRE_fec!I$6)</f>
        <v>0.47648009210853309</v>
      </c>
      <c r="J73" s="336">
        <f>IF(J$6=0,0,J$6/TRE_fec!J$6)</f>
        <v>0.47648009210853304</v>
      </c>
      <c r="K73" s="336">
        <f>IF(K$6=0,0,K$6/TRE_fec!K$6)</f>
        <v>0.47648009210853326</v>
      </c>
      <c r="L73" s="336">
        <f>IF(L$6=0,0,L$6/TRE_fec!L$6)</f>
        <v>0.47648009210853304</v>
      </c>
      <c r="M73" s="336">
        <f>IF(M$6=0,0,M$6/TRE_fec!M$6)</f>
        <v>0.47648009210853298</v>
      </c>
      <c r="N73" s="336">
        <f>IF(N$6=0,0,N$6/TRE_fec!N$6)</f>
        <v>0.47648009210853293</v>
      </c>
      <c r="O73" s="336">
        <f>IF(O$6=0,0,O$6/TRE_fec!O$6)</f>
        <v>0.47648009210853304</v>
      </c>
      <c r="P73" s="336">
        <f>IF(P$6=0,0,P$6/TRE_fec!P$6)</f>
        <v>0.47648009210853304</v>
      </c>
      <c r="Q73" s="336">
        <f>IF(Q$6=0,0,Q$6/TRE_fec!Q$6)</f>
        <v>0.47648009210853298</v>
      </c>
      <c r="R73" s="336">
        <f>IF(R$6=0,0,R$6/TRE_fec!R$6)</f>
        <v>0.47648009210853304</v>
      </c>
      <c r="S73" s="336">
        <f>IF(S$6=0,0,S$6/TRE_fec!S$6)</f>
        <v>0.47648009210853309</v>
      </c>
      <c r="T73" s="336">
        <f>IF(T$6=0,0,T$6/TRE_fec!T$6)</f>
        <v>0.47648009210853298</v>
      </c>
      <c r="U73" s="336">
        <f>IF(U$6=0,0,U$6/TRE_fec!U$6)</f>
        <v>0.47648009210853309</v>
      </c>
      <c r="V73" s="336">
        <f>IF(V$6=0,0,V$6/TRE_fec!V$6)</f>
        <v>0.47648009210853309</v>
      </c>
      <c r="W73" s="336">
        <f>IF(W$6=0,0,W$6/TRE_fec!W$6)</f>
        <v>0.47648009210853298</v>
      </c>
      <c r="DA73" s="67"/>
    </row>
    <row r="74" spans="1:105" ht="12" customHeight="1" x14ac:dyDescent="0.25">
      <c r="A74" s="202" t="s">
        <v>93</v>
      </c>
      <c r="B74" s="337">
        <f>IF(B$7=0,0,B$7/TRE_fec!B$7)</f>
        <v>0.12355215391733226</v>
      </c>
      <c r="C74" s="337">
        <f>IF(C$7=0,0,C$7/TRE_fec!C$7)</f>
        <v>0.12355215391733228</v>
      </c>
      <c r="D74" s="337">
        <f>IF(D$7=0,0,D$7/TRE_fec!D$7)</f>
        <v>0.12355215391733231</v>
      </c>
      <c r="E74" s="337">
        <f>IF(E$7=0,0,E$7/TRE_fec!E$7)</f>
        <v>0.12355215391733226</v>
      </c>
      <c r="F74" s="337">
        <f>IF(F$7=0,0,F$7/TRE_fec!F$7)</f>
        <v>0.12355215391733225</v>
      </c>
      <c r="G74" s="337">
        <f>IF(G$7=0,0,G$7/TRE_fec!G$7)</f>
        <v>0.12355215391733221</v>
      </c>
      <c r="H74" s="337">
        <f>IF(H$7=0,0,H$7/TRE_fec!H$7)</f>
        <v>0.12355215391733228</v>
      </c>
      <c r="I74" s="337">
        <f>IF(I$7=0,0,I$7/TRE_fec!I$7)</f>
        <v>0.12355215391733226</v>
      </c>
      <c r="J74" s="337">
        <f>IF(J$7=0,0,J$7/TRE_fec!J$7)</f>
        <v>0.12355215391733224</v>
      </c>
      <c r="K74" s="337">
        <f>IF(K$7=0,0,K$7/TRE_fec!K$7)</f>
        <v>0.12355215391733222</v>
      </c>
      <c r="L74" s="337">
        <f>IF(L$7=0,0,L$7/TRE_fec!L$7)</f>
        <v>0.12355215391733222</v>
      </c>
      <c r="M74" s="337">
        <f>IF(M$7=0,0,M$7/TRE_fec!M$7)</f>
        <v>0.12355215391733222</v>
      </c>
      <c r="N74" s="337">
        <f>IF(N$7=0,0,N$7/TRE_fec!N$7)</f>
        <v>0.12355215391733221</v>
      </c>
      <c r="O74" s="337">
        <f>IF(O$7=0,0,O$7/TRE_fec!O$7)</f>
        <v>0.12355215391733221</v>
      </c>
      <c r="P74" s="337">
        <f>IF(P$7=0,0,P$7/TRE_fec!P$7)</f>
        <v>0.12355215391733221</v>
      </c>
      <c r="Q74" s="337">
        <f>IF(Q$7=0,0,Q$7/TRE_fec!Q$7)</f>
        <v>0.12355215391733221</v>
      </c>
      <c r="R74" s="337">
        <f>IF(R$7=0,0,R$7/TRE_fec!R$7)</f>
        <v>0.12355215391733222</v>
      </c>
      <c r="S74" s="337">
        <f>IF(S$7=0,0,S$7/TRE_fec!S$7)</f>
        <v>0.12355215391733222</v>
      </c>
      <c r="T74" s="337">
        <f>IF(T$7=0,0,T$7/TRE_fec!T$7)</f>
        <v>0.12355215391733221</v>
      </c>
      <c r="U74" s="337">
        <f>IF(U$7=0,0,U$7/TRE_fec!U$7)</f>
        <v>0.12355215391733221</v>
      </c>
      <c r="V74" s="337">
        <f>IF(V$7=0,0,V$7/TRE_fec!V$7)</f>
        <v>0.12355215391733221</v>
      </c>
      <c r="W74" s="337">
        <f>IF(W$7=0,0,W$7/TRE_fec!W$7)</f>
        <v>0.12355215391733222</v>
      </c>
      <c r="DA74" s="174"/>
    </row>
    <row r="75" spans="1:105" ht="12" customHeight="1" x14ac:dyDescent="0.25">
      <c r="A75" s="202" t="s">
        <v>94</v>
      </c>
      <c r="B75" s="337">
        <f>IF(B$8=0,0,B$8/TRE_fec!B$8)</f>
        <v>0.66778368502027741</v>
      </c>
      <c r="C75" s="337">
        <f>IF(C$8=0,0,C$8/TRE_fec!C$8)</f>
        <v>0.66778368502027718</v>
      </c>
      <c r="D75" s="337">
        <f>IF(D$8=0,0,D$8/TRE_fec!D$8)</f>
        <v>0.66778368502027718</v>
      </c>
      <c r="E75" s="337">
        <f>IF(E$8=0,0,E$8/TRE_fec!E$8)</f>
        <v>0.66778368502027718</v>
      </c>
      <c r="F75" s="337">
        <f>IF(F$8=0,0,F$8/TRE_fec!F$8)</f>
        <v>0.66778368502027718</v>
      </c>
      <c r="G75" s="337">
        <f>IF(G$8=0,0,G$8/TRE_fec!G$8)</f>
        <v>0.66778368502027718</v>
      </c>
      <c r="H75" s="337">
        <f>IF(H$8=0,0,H$8/TRE_fec!H$8)</f>
        <v>0.66778368502027763</v>
      </c>
      <c r="I75" s="337">
        <f>IF(I$8=0,0,I$8/TRE_fec!I$8)</f>
        <v>0.66778368502027763</v>
      </c>
      <c r="J75" s="337">
        <f>IF(J$8=0,0,J$8/TRE_fec!J$8)</f>
        <v>0.66778368502027707</v>
      </c>
      <c r="K75" s="337">
        <f>IF(K$8=0,0,K$8/TRE_fec!K$8)</f>
        <v>0.6677836850202773</v>
      </c>
      <c r="L75" s="337">
        <f>IF(L$8=0,0,L$8/TRE_fec!L$8)</f>
        <v>0.6677836850202773</v>
      </c>
      <c r="M75" s="337">
        <f>IF(M$8=0,0,M$8/TRE_fec!M$8)</f>
        <v>0.66778368502027741</v>
      </c>
      <c r="N75" s="337">
        <f>IF(N$8=0,0,N$8/TRE_fec!N$8)</f>
        <v>0.66778368502027741</v>
      </c>
      <c r="O75" s="337">
        <f>IF(O$8=0,0,O$8/TRE_fec!O$8)</f>
        <v>0.66778368502027741</v>
      </c>
      <c r="P75" s="337">
        <f>IF(P$8=0,0,P$8/TRE_fec!P$8)</f>
        <v>0.66778368502027741</v>
      </c>
      <c r="Q75" s="337">
        <f>IF(Q$8=0,0,Q$8/TRE_fec!Q$8)</f>
        <v>0.66778368502027741</v>
      </c>
      <c r="R75" s="337">
        <f>IF(R$8=0,0,R$8/TRE_fec!R$8)</f>
        <v>0.6677836850202773</v>
      </c>
      <c r="S75" s="337">
        <f>IF(S$8=0,0,S$8/TRE_fec!S$8)</f>
        <v>0.66778368502027741</v>
      </c>
      <c r="T75" s="337">
        <f>IF(T$8=0,0,T$8/TRE_fec!T$8)</f>
        <v>0.6677836850202773</v>
      </c>
      <c r="U75" s="337">
        <f>IF(U$8=0,0,U$8/TRE_fec!U$8)</f>
        <v>0.66778368502027741</v>
      </c>
      <c r="V75" s="337">
        <f>IF(V$8=0,0,V$8/TRE_fec!V$8)</f>
        <v>0.66778368502027741</v>
      </c>
      <c r="W75" s="337">
        <f>IF(W$8=0,0,W$8/TRE_fec!W$8)</f>
        <v>0.66778368502027741</v>
      </c>
      <c r="DA75" s="174"/>
    </row>
    <row r="76" spans="1:105" ht="12" customHeight="1" x14ac:dyDescent="0.25">
      <c r="A76" s="202" t="s">
        <v>95</v>
      </c>
      <c r="B76" s="337">
        <f>IF(B$9=0,0,B$9/TRE_fec!B$9)</f>
        <v>0.47213059761253834</v>
      </c>
      <c r="C76" s="337">
        <f>IF(C$9=0,0,C$9/TRE_fec!C$9)</f>
        <v>0.47213059761253828</v>
      </c>
      <c r="D76" s="337">
        <f>IF(D$9=0,0,D$9/TRE_fec!D$9)</f>
        <v>0.47213059761253817</v>
      </c>
      <c r="E76" s="337">
        <f>IF(E$9=0,0,E$9/TRE_fec!E$9)</f>
        <v>0.47213059761253828</v>
      </c>
      <c r="F76" s="337">
        <f>IF(F$9=0,0,F$9/TRE_fec!F$9)</f>
        <v>0.47213059761253834</v>
      </c>
      <c r="G76" s="337">
        <f>IF(G$9=0,0,G$9/TRE_fec!G$9)</f>
        <v>0.47213059761253834</v>
      </c>
      <c r="H76" s="337">
        <f>IF(H$9=0,0,H$9/TRE_fec!H$9)</f>
        <v>0.47213059761253823</v>
      </c>
      <c r="I76" s="337">
        <f>IF(I$9=0,0,I$9/TRE_fec!I$9)</f>
        <v>0.47213059761253823</v>
      </c>
      <c r="J76" s="337">
        <f>IF(J$9=0,0,J$9/TRE_fec!J$9)</f>
        <v>0.47213059761253823</v>
      </c>
      <c r="K76" s="337">
        <f>IF(K$9=0,0,K$9/TRE_fec!K$9)</f>
        <v>0.47213059761253828</v>
      </c>
      <c r="L76" s="337">
        <f>IF(L$9=0,0,L$9/TRE_fec!L$9)</f>
        <v>0.47213059761253823</v>
      </c>
      <c r="M76" s="337">
        <f>IF(M$9=0,0,M$9/TRE_fec!M$9)</f>
        <v>0.47213059761253817</v>
      </c>
      <c r="N76" s="337">
        <f>IF(N$9=0,0,N$9/TRE_fec!N$9)</f>
        <v>0.47213059761253828</v>
      </c>
      <c r="O76" s="337">
        <f>IF(O$9=0,0,O$9/TRE_fec!O$9)</f>
        <v>0.47213059761253828</v>
      </c>
      <c r="P76" s="337">
        <f>IF(P$9=0,0,P$9/TRE_fec!P$9)</f>
        <v>0.47213059761253834</v>
      </c>
      <c r="Q76" s="337">
        <f>IF(Q$9=0,0,Q$9/TRE_fec!Q$9)</f>
        <v>0.47213059761253828</v>
      </c>
      <c r="R76" s="337">
        <f>IF(R$9=0,0,R$9/TRE_fec!R$9)</f>
        <v>0.47213059761253823</v>
      </c>
      <c r="S76" s="337">
        <f>IF(S$9=0,0,S$9/TRE_fec!S$9)</f>
        <v>0.47213059761253828</v>
      </c>
      <c r="T76" s="337">
        <f>IF(T$9=0,0,T$9/TRE_fec!T$9)</f>
        <v>0.47213059761253834</v>
      </c>
      <c r="U76" s="337">
        <f>IF(U$9=0,0,U$9/TRE_fec!U$9)</f>
        <v>0.47213059761253828</v>
      </c>
      <c r="V76" s="337">
        <f>IF(V$9=0,0,V$9/TRE_fec!V$9)</f>
        <v>0.47213059761253839</v>
      </c>
      <c r="W76" s="337">
        <f>IF(W$9=0,0,W$9/TRE_fec!W$9)</f>
        <v>0.47213059761253828</v>
      </c>
      <c r="DA76" s="174"/>
    </row>
    <row r="77" spans="1:105" ht="12" customHeight="1" x14ac:dyDescent="0.25">
      <c r="A77" s="56" t="s">
        <v>96</v>
      </c>
      <c r="B77" s="338">
        <f>IF(B$10=0,0,B$10/TRE_fec!B$10)</f>
        <v>0.81296931662394978</v>
      </c>
      <c r="C77" s="338">
        <f>IF(C$10=0,0,C$10/TRE_fec!C$10)</f>
        <v>0.804625994028483</v>
      </c>
      <c r="D77" s="338">
        <f>IF(D$10=0,0,D$10/TRE_fec!D$10)</f>
        <v>0.80711021318028775</v>
      </c>
      <c r="E77" s="338">
        <f>IF(E$10=0,0,E$10/TRE_fec!E$10)</f>
        <v>0.79355693759345658</v>
      </c>
      <c r="F77" s="338">
        <f>IF(F$10=0,0,F$10/TRE_fec!F$10)</f>
        <v>0.79295300824206516</v>
      </c>
      <c r="G77" s="338">
        <f>IF(G$10=0,0,G$10/TRE_fec!G$10)</f>
        <v>0.80609753515282123</v>
      </c>
      <c r="H77" s="338">
        <f>IF(H$10=0,0,H$10/TRE_fec!H$10)</f>
        <v>0.80867818454182128</v>
      </c>
      <c r="I77" s="338">
        <f>IF(I$10=0,0,I$10/TRE_fec!I$10)</f>
        <v>0.80943490882830404</v>
      </c>
      <c r="J77" s="338">
        <f>IF(J$10=0,0,J$10/TRE_fec!J$10)</f>
        <v>0.80732628922165584</v>
      </c>
      <c r="K77" s="338">
        <f>IF(K$10=0,0,K$10/TRE_fec!K$10)</f>
        <v>0.80939536747008789</v>
      </c>
      <c r="L77" s="338">
        <f>IF(L$10=0,0,L$10/TRE_fec!L$10)</f>
        <v>0.81139247770696132</v>
      </c>
      <c r="M77" s="338">
        <f>IF(M$10=0,0,M$10/TRE_fec!M$10)</f>
        <v>0.81853601005845444</v>
      </c>
      <c r="N77" s="338">
        <f>IF(N$10=0,0,N$10/TRE_fec!N$10)</f>
        <v>0.81810315294847391</v>
      </c>
      <c r="O77" s="338">
        <f>IF(O$10=0,0,O$10/TRE_fec!O$10)</f>
        <v>0.81670522308435911</v>
      </c>
      <c r="P77" s="338">
        <f>IF(P$10=0,0,P$10/TRE_fec!P$10)</f>
        <v>0.8174453400041144</v>
      </c>
      <c r="Q77" s="338">
        <f>IF(Q$10=0,0,Q$10/TRE_fec!Q$10)</f>
        <v>0.81980907545219961</v>
      </c>
      <c r="R77" s="338">
        <f>IF(R$10=0,0,R$10/TRE_fec!R$10)</f>
        <v>0.81788925187005057</v>
      </c>
      <c r="S77" s="338">
        <f>IF(S$10=0,0,S$10/TRE_fec!S$10)</f>
        <v>0.81738279276924186</v>
      </c>
      <c r="T77" s="338">
        <f>IF(T$10=0,0,T$10/TRE_fec!T$10)</f>
        <v>0.81391463873480829</v>
      </c>
      <c r="U77" s="338">
        <f>IF(U$10=0,0,U$10/TRE_fec!U$10)</f>
        <v>0.8151841645425183</v>
      </c>
      <c r="V77" s="338">
        <f>IF(V$10=0,0,V$10/TRE_fec!V$10)</f>
        <v>0.81154780318000974</v>
      </c>
      <c r="W77" s="338">
        <f>IF(W$10=0,0,W$10/TRE_fec!W$10)</f>
        <v>0.81305756236815963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0.60239188952127831</v>
      </c>
      <c r="C78" s="351">
        <f>IF(C$16=0,0,C$16/TRE_fec!C$16)</f>
        <v>0.59609339409357254</v>
      </c>
      <c r="D78" s="351">
        <f>IF(D$16=0,0,D$16/TRE_fec!D$16)</f>
        <v>0.59605428102906144</v>
      </c>
      <c r="E78" s="351">
        <f>IF(E$16=0,0,E$16/TRE_fec!E$16)</f>
        <v>0.58191722551669034</v>
      </c>
      <c r="F78" s="351">
        <f>IF(F$16=0,0,F$16/TRE_fec!F$16)</f>
        <v>0.58235253411533483</v>
      </c>
      <c r="G78" s="351">
        <f>IF(G$16=0,0,G$16/TRE_fec!G$16)</f>
        <v>0.59810068758419754</v>
      </c>
      <c r="H78" s="351">
        <f>IF(H$16=0,0,H$16/TRE_fec!H$16)</f>
        <v>0.59888570742767755</v>
      </c>
      <c r="I78" s="351">
        <f>IF(I$16=0,0,I$16/TRE_fec!I$16)</f>
        <v>0.60250672158299179</v>
      </c>
      <c r="J78" s="351">
        <f>IF(J$16=0,0,J$16/TRE_fec!J$16)</f>
        <v>0.60424628947986136</v>
      </c>
      <c r="K78" s="351">
        <f>IF(K$16=0,0,K$16/TRE_fec!K$16)</f>
        <v>0.60469070348365872</v>
      </c>
      <c r="L78" s="351">
        <f>IF(L$16=0,0,L$16/TRE_fec!L$16)</f>
        <v>0.60428541539022751</v>
      </c>
      <c r="M78" s="351">
        <f>IF(M$16=0,0,M$16/TRE_fec!M$16)</f>
        <v>0.61687801561919486</v>
      </c>
      <c r="N78" s="351">
        <f>IF(N$16=0,0,N$16/TRE_fec!N$16)</f>
        <v>0.61641681996015685</v>
      </c>
      <c r="O78" s="351">
        <f>IF(O$16=0,0,O$16/TRE_fec!O$16)</f>
        <v>0.61614538902899785</v>
      </c>
      <c r="P78" s="351">
        <f>IF(P$16=0,0,P$16/TRE_fec!P$16)</f>
        <v>0.62028719194300641</v>
      </c>
      <c r="Q78" s="351">
        <f>IF(Q$16=0,0,Q$16/TRE_fec!Q$16)</f>
        <v>0.62560802699693874</v>
      </c>
      <c r="R78" s="351">
        <f>IF(R$16=0,0,R$16/TRE_fec!R$16)</f>
        <v>0.62275342767583919</v>
      </c>
      <c r="S78" s="351">
        <f>IF(S$16=0,0,S$16/TRE_fec!S$16)</f>
        <v>0.61697522998509435</v>
      </c>
      <c r="T78" s="351">
        <f>IF(T$16=0,0,T$16/TRE_fec!T$16)</f>
        <v>0.61301766128480129</v>
      </c>
      <c r="U78" s="351">
        <f>IF(U$16=0,0,U$16/TRE_fec!U$16)</f>
        <v>0.61745018979117428</v>
      </c>
      <c r="V78" s="351">
        <f>IF(V$16=0,0,V$16/TRE_fec!V$16)</f>
        <v>0.61089819364651821</v>
      </c>
      <c r="W78" s="351">
        <f>IF(W$16=0,0,W$16/TRE_fec!W$16)</f>
        <v>0.60419455073754558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0.48852549769363146</v>
      </c>
      <c r="C79" s="351">
        <f>IF(C$24=0,0,C$24/TRE_fec!C$24)</f>
        <v>0.49732929012513866</v>
      </c>
      <c r="D79" s="351">
        <f>IF(D$24=0,0,D$24/TRE_fec!D$24)</f>
        <v>0.49546484257302448</v>
      </c>
      <c r="E79" s="351">
        <f>IF(E$24=0,0,E$24/TRE_fec!E$24)</f>
        <v>0.49101898993687049</v>
      </c>
      <c r="F79" s="351">
        <f>IF(F$24=0,0,F$24/TRE_fec!F$24)</f>
        <v>0.48545887161375478</v>
      </c>
      <c r="G79" s="351">
        <f>IF(G$24=0,0,G$24/TRE_fec!G$24)</f>
        <v>0.48682653778124191</v>
      </c>
      <c r="H79" s="351">
        <f>IF(H$24=0,0,H$24/TRE_fec!H$24)</f>
        <v>0.4957396311951448</v>
      </c>
      <c r="I79" s="351">
        <f>IF(I$24=0,0,I$24/TRE_fec!I$24)</f>
        <v>0.48886546765439726</v>
      </c>
      <c r="J79" s="351">
        <f>IF(J$24=0,0,J$24/TRE_fec!J$24)</f>
        <v>0.48586386071673338</v>
      </c>
      <c r="K79" s="351">
        <f>IF(K$24=0,0,K$24/TRE_fec!K$24)</f>
        <v>0.4947490004085302</v>
      </c>
      <c r="L79" s="351">
        <f>IF(L$24=0,0,L$24/TRE_fec!L$24)</f>
        <v>0.51731986309491595</v>
      </c>
      <c r="M79" s="351">
        <f>IF(M$24=0,0,M$24/TRE_fec!M$24)</f>
        <v>0.51044053003653356</v>
      </c>
      <c r="N79" s="351">
        <f>IF(N$24=0,0,N$24/TRE_fec!N$24)</f>
        <v>0.51026619430767173</v>
      </c>
      <c r="O79" s="351">
        <f>IF(O$24=0,0,O$24/TRE_fec!O$24)</f>
        <v>0.49353626357655184</v>
      </c>
      <c r="P79" s="351">
        <f>IF(P$24=0,0,P$24/TRE_fec!P$24)</f>
        <v>0.49395374544561943</v>
      </c>
      <c r="Q79" s="351">
        <f>IF(Q$24=0,0,Q$24/TRE_fec!Q$24)</f>
        <v>0.53946189465001426</v>
      </c>
      <c r="R79" s="351">
        <f>IF(R$24=0,0,R$24/TRE_fec!R$24)</f>
        <v>0.49196814936467659</v>
      </c>
      <c r="S79" s="351">
        <f>IF(S$24=0,0,S$24/TRE_fec!S$24)</f>
        <v>0.49497797707304853</v>
      </c>
      <c r="T79" s="351">
        <f>IF(T$24=0,0,T$24/TRE_fec!T$24)</f>
        <v>0.49113332372266449</v>
      </c>
      <c r="U79" s="351">
        <f>IF(U$24=0,0,U$24/TRE_fec!U$24)</f>
        <v>0.49785006061840381</v>
      </c>
      <c r="V79" s="351">
        <f>IF(V$24=0,0,V$24/TRE_fec!V$24)</f>
        <v>0.49021124448869657</v>
      </c>
      <c r="W79" s="351">
        <f>IF(W$24=0,0,W$24/TRE_fec!W$24)</f>
        <v>0.50489388973214688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0.5163359053039529</v>
      </c>
      <c r="C80" s="351">
        <f>IF(C$27=0,0,C$27/TRE_fec!C$27)</f>
        <v>0.51093719493734768</v>
      </c>
      <c r="D80" s="351">
        <f>IF(D$27=0,0,D$27/TRE_fec!D$27)</f>
        <v>0.5109036694534812</v>
      </c>
      <c r="E80" s="351">
        <f>IF(E$27=0,0,E$27/TRE_fec!E$27)</f>
        <v>0.49878619330002016</v>
      </c>
      <c r="F80" s="351">
        <f>IF(F$27=0,0,F$27/TRE_fec!F$27)</f>
        <v>0.4991593149560013</v>
      </c>
      <c r="G80" s="351">
        <f>IF(G$27=0,0,G$27/TRE_fec!G$27)</f>
        <v>0.51265773221502664</v>
      </c>
      <c r="H80" s="351">
        <f>IF(H$27=0,0,H$27/TRE_fec!H$27)</f>
        <v>0.51333060636658057</v>
      </c>
      <c r="I80" s="351">
        <f>IF(I$27=0,0,I$27/TRE_fec!I$27)</f>
        <v>0.5164343327854215</v>
      </c>
      <c r="J80" s="351">
        <f>IF(J$27=0,0,J$27/TRE_fec!J$27)</f>
        <v>0.51792539098273838</v>
      </c>
      <c r="K80" s="351">
        <f>IF(K$27=0,0,K$27/TRE_fec!K$27)</f>
        <v>0.51830631727170751</v>
      </c>
      <c r="L80" s="351">
        <f>IF(L$27=0,0,L$27/TRE_fec!L$27)</f>
        <v>0.51795892747733796</v>
      </c>
      <c r="M80" s="351">
        <f>IF(M$27=0,0,M$27/TRE_fec!M$27)</f>
        <v>0.52875258481645249</v>
      </c>
      <c r="N80" s="351">
        <f>IF(N$27=0,0,N$27/TRE_fec!N$27)</f>
        <v>0.52835727425156276</v>
      </c>
      <c r="O80" s="351">
        <f>IF(O$27=0,0,O$27/TRE_fec!O$27)</f>
        <v>0.52812461916771225</v>
      </c>
      <c r="P80" s="351">
        <f>IF(P$27=0,0,P$27/TRE_fec!P$27)</f>
        <v>0.53167473595114834</v>
      </c>
      <c r="Q80" s="351">
        <f>IF(Q$27=0,0,Q$27/TRE_fec!Q$27)</f>
        <v>0.53623545171166209</v>
      </c>
      <c r="R80" s="351">
        <f>IF(R$27=0,0,R$27/TRE_fec!R$27)</f>
        <v>0.53378865229357642</v>
      </c>
      <c r="S80" s="351">
        <f>IF(S$27=0,0,S$27/TRE_fec!S$27)</f>
        <v>0.52883591141579511</v>
      </c>
      <c r="T80" s="351">
        <f>IF(T$27=0,0,T$27/TRE_fec!T$27)</f>
        <v>0.52544370967268683</v>
      </c>
      <c r="U80" s="351">
        <f>IF(U$27=0,0,U$27/TRE_fec!U$27)</f>
        <v>0.52924301982100663</v>
      </c>
      <c r="V80" s="351">
        <f>IF(V$27=0,0,V$27/TRE_fec!V$27)</f>
        <v>0.52362702312558695</v>
      </c>
      <c r="W80" s="351">
        <f>IF(W$27=0,0,W$27/TRE_fec!W$27)</f>
        <v>0.51788104348932462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0.63314150149633663</v>
      </c>
      <c r="C81" s="351">
        <f>IF(C$35=0,0,C$35/TRE_fec!C$35)</f>
        <v>0.62937429769752073</v>
      </c>
      <c r="D81" s="351">
        <f>IF(D$35=0,0,D$35/TRE_fec!D$35)</f>
        <v>0.62768079197876714</v>
      </c>
      <c r="E81" s="351">
        <f>IF(E$35=0,0,E$35/TRE_fec!E$35)</f>
        <v>0.62919857024662584</v>
      </c>
      <c r="F81" s="351">
        <f>IF(F$35=0,0,F$35/TRE_fec!F$35)</f>
        <v>0.63242874276287742</v>
      </c>
      <c r="G81" s="351">
        <f>IF(G$35=0,0,G$35/TRE_fec!G$35)</f>
        <v>0.63261387796942536</v>
      </c>
      <c r="H81" s="351">
        <f>IF(H$35=0,0,H$35/TRE_fec!H$35)</f>
        <v>0.62414703170295105</v>
      </c>
      <c r="I81" s="351">
        <f>IF(I$35=0,0,I$35/TRE_fec!I$35)</f>
        <v>0.62845291901047906</v>
      </c>
      <c r="J81" s="351">
        <f>IF(J$35=0,0,J$35/TRE_fec!J$35)</f>
        <v>0.63415179122386756</v>
      </c>
      <c r="K81" s="351">
        <f>IF(K$35=0,0,K$35/TRE_fec!K$35)</f>
        <v>0.6323481536550829</v>
      </c>
      <c r="L81" s="351">
        <f>IF(L$35=0,0,L$35/TRE_fec!L$35)</f>
        <v>0.63423988919987417</v>
      </c>
      <c r="M81" s="351">
        <f>IF(M$35=0,0,M$35/TRE_fec!M$35)</f>
        <v>0.63994285185560951</v>
      </c>
      <c r="N81" s="351">
        <f>IF(N$35=0,0,N$35/TRE_fec!N$35)</f>
        <v>0.63866837023873879</v>
      </c>
      <c r="O81" s="351">
        <f>IF(O$35=0,0,O$35/TRE_fec!O$35)</f>
        <v>0.64258674530003868</v>
      </c>
      <c r="P81" s="351">
        <f>IF(P$35=0,0,P$35/TRE_fec!P$35)</f>
        <v>0.64817268109745896</v>
      </c>
      <c r="Q81" s="351">
        <f>IF(Q$35=0,0,Q$35/TRE_fec!Q$35)</f>
        <v>0.65906958188904008</v>
      </c>
      <c r="R81" s="351">
        <f>IF(R$35=0,0,R$35/TRE_fec!R$35)</f>
        <v>0.66338558956085847</v>
      </c>
      <c r="S81" s="351">
        <f>IF(S$35=0,0,S$35/TRE_fec!S$35)</f>
        <v>0.64031236411507686</v>
      </c>
      <c r="T81" s="351">
        <f>IF(T$35=0,0,T$35/TRE_fec!T$35)</f>
        <v>0.6357384145413133</v>
      </c>
      <c r="U81" s="351">
        <f>IF(U$35=0,0,U$35/TRE_fec!U$35)</f>
        <v>0.63737628500793808</v>
      </c>
      <c r="V81" s="351">
        <f>IF(V$35=0,0,V$35/TRE_fec!V$35)</f>
        <v>0.72212578511829617</v>
      </c>
      <c r="W81" s="351">
        <f>IF(W$35=0,0,W$35/TRE_fec!W$35)</f>
        <v>0.72215576185974251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0.61674438027633205</v>
      </c>
      <c r="C82" s="351">
        <f>IF(C$46=0,0,C$46/TRE_fec!C$46)</f>
        <v>0.61674438027633216</v>
      </c>
      <c r="D82" s="351">
        <f>IF(D$46=0,0,D$46/TRE_fec!D$46)</f>
        <v>0.61674438027633216</v>
      </c>
      <c r="E82" s="351">
        <f>IF(E$46=0,0,E$46/TRE_fec!E$46)</f>
        <v>0.61674438027633238</v>
      </c>
      <c r="F82" s="351">
        <f>IF(F$46=0,0,F$46/TRE_fec!F$46)</f>
        <v>0.61674438027633216</v>
      </c>
      <c r="G82" s="351">
        <f>IF(G$46=0,0,G$46/TRE_fec!G$46)</f>
        <v>0.61674438027633238</v>
      </c>
      <c r="H82" s="351">
        <f>IF(H$46=0,0,H$46/TRE_fec!H$46)</f>
        <v>0.61674438027633227</v>
      </c>
      <c r="I82" s="351">
        <f>IF(I$46=0,0,I$46/TRE_fec!I$46)</f>
        <v>0.61674438027633216</v>
      </c>
      <c r="J82" s="351">
        <f>IF(J$46=0,0,J$46/TRE_fec!J$46)</f>
        <v>0.61674438027633216</v>
      </c>
      <c r="K82" s="351">
        <f>IF(K$46=0,0,K$46/TRE_fec!K$46)</f>
        <v>0.61674438027633205</v>
      </c>
      <c r="L82" s="351">
        <f>IF(L$46=0,0,L$46/TRE_fec!L$46)</f>
        <v>0.61674438027633249</v>
      </c>
      <c r="M82" s="351">
        <f>IF(M$46=0,0,M$46/TRE_fec!M$46)</f>
        <v>0.61674438027633194</v>
      </c>
      <c r="N82" s="351">
        <f>IF(N$46=0,0,N$46/TRE_fec!N$46)</f>
        <v>0.61674438027633238</v>
      </c>
      <c r="O82" s="351">
        <f>IF(O$46=0,0,O$46/TRE_fec!O$46)</f>
        <v>0.61674438027633227</v>
      </c>
      <c r="P82" s="351">
        <f>IF(P$46=0,0,P$46/TRE_fec!P$46)</f>
        <v>0.61674438027633227</v>
      </c>
      <c r="Q82" s="351">
        <f>IF(Q$46=0,0,Q$46/TRE_fec!Q$46)</f>
        <v>0.61674438027633227</v>
      </c>
      <c r="R82" s="351">
        <f>IF(R$46=0,0,R$46/TRE_fec!R$46)</f>
        <v>0.61674438027633238</v>
      </c>
      <c r="S82" s="351">
        <f>IF(S$46=0,0,S$46/TRE_fec!S$46)</f>
        <v>0.61674438027633205</v>
      </c>
      <c r="T82" s="351">
        <f>IF(T$46=0,0,T$46/TRE_fec!T$46)</f>
        <v>0.61674438027633227</v>
      </c>
      <c r="U82" s="351">
        <f>IF(U$46=0,0,U$46/TRE_fec!U$46)</f>
        <v>0.61674438027633216</v>
      </c>
      <c r="V82" s="351">
        <f>IF(V$46=0,0,V$46/TRE_fec!V$46)</f>
        <v>0.61674438027633227</v>
      </c>
      <c r="W82" s="351">
        <f>IF(W$46=0,0,W$46/TRE_fec!W$46)</f>
        <v>0.61674438027633227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0.56773017244816071</v>
      </c>
      <c r="C83" s="339">
        <f>IF(C$47=0,0,C$47/TRE_fec!C$47)</f>
        <v>0.56773017244816093</v>
      </c>
      <c r="D83" s="339">
        <f>IF(D$47=0,0,D$47/TRE_fec!D$47)</f>
        <v>0.56773017244816082</v>
      </c>
      <c r="E83" s="339">
        <f>IF(E$47=0,0,E$47/TRE_fec!E$47)</f>
        <v>0.56773017244816049</v>
      </c>
      <c r="F83" s="339">
        <f>IF(F$47=0,0,F$47/TRE_fec!F$47)</f>
        <v>0.5677301724481606</v>
      </c>
      <c r="G83" s="339">
        <f>IF(G$47=0,0,G$47/TRE_fec!G$47)</f>
        <v>0.56773017244816093</v>
      </c>
      <c r="H83" s="339">
        <f>IF(H$47=0,0,H$47/TRE_fec!H$47)</f>
        <v>0.56773017244816071</v>
      </c>
      <c r="I83" s="339">
        <f>IF(I$47=0,0,I$47/TRE_fec!I$47)</f>
        <v>0.56773017244816093</v>
      </c>
      <c r="J83" s="339">
        <f>IF(J$47=0,0,J$47/TRE_fec!J$47)</f>
        <v>0.56773017244816071</v>
      </c>
      <c r="K83" s="339">
        <f>IF(K$47=0,0,K$47/TRE_fec!K$47)</f>
        <v>0.56773017244816049</v>
      </c>
      <c r="L83" s="339">
        <f>IF(L$47=0,0,L$47/TRE_fec!L$47)</f>
        <v>0.56773017244816071</v>
      </c>
      <c r="M83" s="339">
        <f>IF(M$47=0,0,M$47/TRE_fec!M$47)</f>
        <v>0.56773017244816082</v>
      </c>
      <c r="N83" s="339">
        <f>IF(N$47=0,0,N$47/TRE_fec!N$47)</f>
        <v>0.56773017244816071</v>
      </c>
      <c r="O83" s="339">
        <f>IF(O$47=0,0,O$47/TRE_fec!O$47)</f>
        <v>0.5677301724481606</v>
      </c>
      <c r="P83" s="339">
        <f>IF(P$47=0,0,P$47/TRE_fec!P$47)</f>
        <v>0.5677301724481606</v>
      </c>
      <c r="Q83" s="339">
        <f>IF(Q$47=0,0,Q$47/TRE_fec!Q$47)</f>
        <v>0.56773017244816082</v>
      </c>
      <c r="R83" s="339">
        <f>IF(R$47=0,0,R$47/TRE_fec!R$47)</f>
        <v>0.56773017244816104</v>
      </c>
      <c r="S83" s="339">
        <f>IF(S$47=0,0,S$47/TRE_fec!S$47)</f>
        <v>0.56773017244816115</v>
      </c>
      <c r="T83" s="339">
        <f>IF(T$47=0,0,T$47/TRE_fec!T$47)</f>
        <v>0.5677301724481606</v>
      </c>
      <c r="U83" s="339">
        <f>IF(U$47=0,0,U$47/TRE_fec!U$47)</f>
        <v>0.56773017244816082</v>
      </c>
      <c r="V83" s="339">
        <f>IF(V$47=0,0,V$47/TRE_fec!V$47)</f>
        <v>0.56773017244816093</v>
      </c>
      <c r="W83" s="339">
        <f>IF(W$47=0,0,W$47/TRE_fec!W$47)</f>
        <v>0.5677301724481606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SE: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202.68703440201699</v>
      </c>
      <c r="C5" s="225">
        <v>242.59412844139359</v>
      </c>
      <c r="D5" s="225">
        <v>234.33150204189869</v>
      </c>
      <c r="E5" s="225">
        <v>275.59140300187607</v>
      </c>
      <c r="F5" s="225">
        <v>283.71711060129587</v>
      </c>
      <c r="G5" s="225">
        <v>232.5381397212486</v>
      </c>
      <c r="H5" s="225">
        <v>214.70833656170771</v>
      </c>
      <c r="I5" s="225">
        <v>207.3103462822925</v>
      </c>
      <c r="J5" s="225">
        <v>170.50522464170021</v>
      </c>
      <c r="K5" s="225">
        <v>134.8497705617032</v>
      </c>
      <c r="L5" s="225">
        <v>141.78595716119821</v>
      </c>
      <c r="M5" s="225">
        <v>110.9616163211672</v>
      </c>
      <c r="N5" s="225">
        <v>108.2579454011197</v>
      </c>
      <c r="O5" s="225">
        <v>112.8470824823019</v>
      </c>
      <c r="P5" s="225">
        <v>95.32968408116696</v>
      </c>
      <c r="Q5" s="225">
        <v>63.487785601390158</v>
      </c>
      <c r="R5" s="225">
        <v>80.816725801041713</v>
      </c>
      <c r="S5" s="225">
        <v>107.4243261613329</v>
      </c>
      <c r="T5" s="225">
        <v>123.7842324014904</v>
      </c>
      <c r="U5" s="225">
        <v>100.1431202412963</v>
      </c>
      <c r="V5" s="225">
        <v>61.101039959914608</v>
      </c>
      <c r="W5" s="225">
        <v>78.447952441005668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1.2870368889381281</v>
      </c>
      <c r="C10" s="262">
        <v>2.40693842033996</v>
      </c>
      <c r="D10" s="262">
        <v>2.0518394326177489</v>
      </c>
      <c r="E10" s="262">
        <v>3.4901672395199359</v>
      </c>
      <c r="F10" s="262">
        <v>3.6334080834359122</v>
      </c>
      <c r="G10" s="262">
        <v>2.1670636066675102</v>
      </c>
      <c r="H10" s="262">
        <v>1.7530811520658049</v>
      </c>
      <c r="I10" s="262">
        <v>1.6814869628754701</v>
      </c>
      <c r="J10" s="262">
        <v>1.589286455169463</v>
      </c>
      <c r="K10" s="262">
        <v>1.145628932365677</v>
      </c>
      <c r="L10" s="262">
        <v>1.084124219997781</v>
      </c>
      <c r="M10" s="262">
        <v>0.5255204728792261</v>
      </c>
      <c r="N10" s="262">
        <v>0.53738011920651652</v>
      </c>
      <c r="O10" s="262">
        <v>0.64528428318268261</v>
      </c>
      <c r="P10" s="262">
        <v>0.5597930161154373</v>
      </c>
      <c r="Q10" s="262">
        <v>0.35906101932826567</v>
      </c>
      <c r="R10" s="262">
        <v>0.49095934013371728</v>
      </c>
      <c r="S10" s="262">
        <v>0.49727743852937573</v>
      </c>
      <c r="T10" s="262">
        <v>0.71597370794751503</v>
      </c>
      <c r="U10" s="262">
        <v>0.5780584388438853</v>
      </c>
      <c r="V10" s="262">
        <v>0.690077543418956</v>
      </c>
      <c r="W10" s="262">
        <v>0.71413592295539896</v>
      </c>
      <c r="DA10" s="68" t="s">
        <v>2491</v>
      </c>
    </row>
    <row r="11" spans="1:105" ht="12" customHeight="1" x14ac:dyDescent="0.25">
      <c r="A11" s="37" t="s">
        <v>160</v>
      </c>
      <c r="B11" s="228">
        <v>1.101524115765425</v>
      </c>
      <c r="C11" s="228">
        <v>2.3443925893753041</v>
      </c>
      <c r="D11" s="228">
        <v>1.974120341910784</v>
      </c>
      <c r="E11" s="228">
        <v>3.3648748107415649</v>
      </c>
      <c r="F11" s="228">
        <v>3.3670624355826928</v>
      </c>
      <c r="G11" s="228">
        <v>1.924944066827877</v>
      </c>
      <c r="H11" s="228">
        <v>1.682099873299687</v>
      </c>
      <c r="I11" s="228">
        <v>1.5035112733267151</v>
      </c>
      <c r="J11" s="228">
        <v>1.3625223450548369</v>
      </c>
      <c r="K11" s="228">
        <v>1.0896442532925501</v>
      </c>
      <c r="L11" s="228">
        <v>1.0811815878198621</v>
      </c>
      <c r="M11" s="228">
        <v>0.51714628737056478</v>
      </c>
      <c r="N11" s="228">
        <v>0.5290799395777922</v>
      </c>
      <c r="O11" s="228">
        <v>0.56885892140642835</v>
      </c>
      <c r="P11" s="228">
        <v>0.48632185724510241</v>
      </c>
      <c r="Q11" s="228">
        <v>0.35905755129015682</v>
      </c>
      <c r="R11" s="228">
        <v>0.39239126683669778</v>
      </c>
      <c r="S11" s="228">
        <v>0.43359635662391288</v>
      </c>
      <c r="T11" s="228">
        <v>0.61217877211429694</v>
      </c>
      <c r="U11" s="228">
        <v>0.5380255472965354</v>
      </c>
      <c r="V11" s="228">
        <v>0.61652353863554599</v>
      </c>
      <c r="W11" s="228">
        <v>0.6989908777834436</v>
      </c>
      <c r="DA11" s="69" t="s">
        <v>2492</v>
      </c>
    </row>
    <row r="12" spans="1:105" ht="12" customHeight="1" x14ac:dyDescent="0.25">
      <c r="A12" s="37" t="s">
        <v>162</v>
      </c>
      <c r="B12" s="228">
        <v>0.18551277317270329</v>
      </c>
      <c r="C12" s="228">
        <v>6.2545830964655963E-2</v>
      </c>
      <c r="D12" s="228">
        <v>7.7719090706965296E-2</v>
      </c>
      <c r="E12" s="228">
        <v>0.1252924287783708</v>
      </c>
      <c r="F12" s="228">
        <v>0.26634564785321918</v>
      </c>
      <c r="G12" s="228">
        <v>0.24211953983963361</v>
      </c>
      <c r="H12" s="228">
        <v>7.0981278766117567E-2</v>
      </c>
      <c r="I12" s="228">
        <v>0.17797568954875481</v>
      </c>
      <c r="J12" s="228">
        <v>0.22676411011462669</v>
      </c>
      <c r="K12" s="228">
        <v>5.5984679073126348E-2</v>
      </c>
      <c r="L12" s="228">
        <v>2.942632177919621E-3</v>
      </c>
      <c r="M12" s="228">
        <v>8.3741855086613016E-3</v>
      </c>
      <c r="N12" s="228">
        <v>8.3001796287243187E-3</v>
      </c>
      <c r="O12" s="228">
        <v>7.6425361776254211E-2</v>
      </c>
      <c r="P12" s="228">
        <v>7.3471158870334993E-2</v>
      </c>
      <c r="Q12" s="228">
        <v>3.468038108886192E-6</v>
      </c>
      <c r="R12" s="228">
        <v>9.8568073297019471E-2</v>
      </c>
      <c r="S12" s="228">
        <v>6.3681081905462733E-2</v>
      </c>
      <c r="T12" s="228">
        <v>0.103794935833218</v>
      </c>
      <c r="U12" s="228">
        <v>4.0032891547349903E-2</v>
      </c>
      <c r="V12" s="228">
        <v>7.3554004783409982E-2</v>
      </c>
      <c r="W12" s="228">
        <v>1.5145045171955361E-2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29.951583824499892</v>
      </c>
      <c r="C16" s="263">
        <f t="shared" si="0"/>
        <v>39.470467741715453</v>
      </c>
      <c r="D16" s="263">
        <f t="shared" si="0"/>
        <v>37.960054715368138</v>
      </c>
      <c r="E16" s="263">
        <f t="shared" si="0"/>
        <v>51.101328575705402</v>
      </c>
      <c r="F16" s="263">
        <f t="shared" si="0"/>
        <v>52.022393035730111</v>
      </c>
      <c r="G16" s="263">
        <f t="shared" si="0"/>
        <v>36.193160302441079</v>
      </c>
      <c r="H16" s="263">
        <f t="shared" si="0"/>
        <v>33.348010927539903</v>
      </c>
      <c r="I16" s="263">
        <f t="shared" si="0"/>
        <v>30.24479835289732</v>
      </c>
      <c r="J16" s="263">
        <f t="shared" si="0"/>
        <v>24.151255786901348</v>
      </c>
      <c r="K16" s="263">
        <f t="shared" si="0"/>
        <v>19.355870760295719</v>
      </c>
      <c r="L16" s="263">
        <f t="shared" si="0"/>
        <v>21.38482523643485</v>
      </c>
      <c r="M16" s="263">
        <f t="shared" si="0"/>
        <v>12.63522317899873</v>
      </c>
      <c r="N16" s="263">
        <f t="shared" si="0"/>
        <v>12.46091423235784</v>
      </c>
      <c r="O16" s="263">
        <f t="shared" si="0"/>
        <v>12.670342528938329</v>
      </c>
      <c r="P16" s="263">
        <f t="shared" si="0"/>
        <v>9.2623471733587888</v>
      </c>
      <c r="Q16" s="263">
        <f t="shared" si="0"/>
        <v>5.1976438954160464</v>
      </c>
      <c r="R16" s="263">
        <f t="shared" si="0"/>
        <v>7.0790933989075802</v>
      </c>
      <c r="S16" s="263">
        <f t="shared" si="0"/>
        <v>11.700717772287589</v>
      </c>
      <c r="T16" s="263">
        <f t="shared" si="0"/>
        <v>14.578504874468949</v>
      </c>
      <c r="U16" s="263">
        <f t="shared" si="0"/>
        <v>10.46483449443611</v>
      </c>
      <c r="V16" s="263">
        <f t="shared" si="0"/>
        <v>13.465112688951949</v>
      </c>
      <c r="W16" s="263">
        <f t="shared" si="0"/>
        <v>20.527144167642138</v>
      </c>
      <c r="DA16" s="70"/>
    </row>
    <row r="17" spans="1:105" ht="12" customHeight="1" x14ac:dyDescent="0.25">
      <c r="A17" s="60" t="s">
        <v>2406</v>
      </c>
      <c r="B17" s="331">
        <v>29.951583824499892</v>
      </c>
      <c r="C17" s="331">
        <v>39.470467741715453</v>
      </c>
      <c r="D17" s="331">
        <v>37.960054715368138</v>
      </c>
      <c r="E17" s="331">
        <v>51.101328575705402</v>
      </c>
      <c r="F17" s="331">
        <v>52.022393035730111</v>
      </c>
      <c r="G17" s="331">
        <v>36.193160302441079</v>
      </c>
      <c r="H17" s="331">
        <v>33.348010927539903</v>
      </c>
      <c r="I17" s="331">
        <v>30.24479835289732</v>
      </c>
      <c r="J17" s="331">
        <v>24.151255786901348</v>
      </c>
      <c r="K17" s="331">
        <v>19.355870760295719</v>
      </c>
      <c r="L17" s="331">
        <v>21.38482523643485</v>
      </c>
      <c r="M17" s="331">
        <v>12.63522317899873</v>
      </c>
      <c r="N17" s="331">
        <v>12.46091423235784</v>
      </c>
      <c r="O17" s="331">
        <v>12.670342528938329</v>
      </c>
      <c r="P17" s="331">
        <v>9.2623471733587888</v>
      </c>
      <c r="Q17" s="331">
        <v>5.1976438954160464</v>
      </c>
      <c r="R17" s="331">
        <v>7.0790933989075802</v>
      </c>
      <c r="S17" s="331">
        <v>11.700717772287589</v>
      </c>
      <c r="T17" s="331">
        <v>14.578504874468949</v>
      </c>
      <c r="U17" s="331">
        <v>10.46483449443611</v>
      </c>
      <c r="V17" s="331">
        <v>13.465112688951949</v>
      </c>
      <c r="W17" s="331">
        <v>20.527144167642138</v>
      </c>
      <c r="DA17" s="72" t="s">
        <v>2497</v>
      </c>
    </row>
    <row r="18" spans="1:105" ht="12" customHeight="1" x14ac:dyDescent="0.25">
      <c r="A18" s="59" t="s">
        <v>30</v>
      </c>
      <c r="B18" s="232">
        <v>8.3853755282720108</v>
      </c>
      <c r="C18" s="232">
        <v>7.8986422062691366</v>
      </c>
      <c r="D18" s="232">
        <v>6.8433247651651339</v>
      </c>
      <c r="E18" s="232">
        <v>7.2441316190108713</v>
      </c>
      <c r="F18" s="232">
        <v>7.8863656787317202</v>
      </c>
      <c r="G18" s="232">
        <v>7.3067279898454034</v>
      </c>
      <c r="H18" s="232">
        <v>8.6088325903111045</v>
      </c>
      <c r="I18" s="232">
        <v>8.2959969934187132</v>
      </c>
      <c r="J18" s="232">
        <v>7.230229699722627</v>
      </c>
      <c r="K18" s="232">
        <v>5.1990412180520886</v>
      </c>
      <c r="L18" s="232">
        <v>5.6560762748411664</v>
      </c>
      <c r="M18" s="232">
        <v>4.0077329960116801</v>
      </c>
      <c r="N18" s="232">
        <v>3.6839538660730309</v>
      </c>
      <c r="O18" s="232">
        <v>3.423764100053349</v>
      </c>
      <c r="P18" s="232">
        <v>1.6847212212683811</v>
      </c>
      <c r="Q18" s="232">
        <v>0</v>
      </c>
      <c r="R18" s="232">
        <v>0</v>
      </c>
      <c r="S18" s="232">
        <v>4.0733201187807806</v>
      </c>
      <c r="T18" s="232">
        <v>5.1813057557986504</v>
      </c>
      <c r="U18" s="232">
        <v>3.1089809310538392</v>
      </c>
      <c r="V18" s="232">
        <v>1.679092297272637</v>
      </c>
      <c r="W18" s="232">
        <v>7.1928011489295951</v>
      </c>
      <c r="DA18" s="71" t="s">
        <v>2498</v>
      </c>
    </row>
    <row r="19" spans="1:105" ht="12" customHeight="1" x14ac:dyDescent="0.25">
      <c r="A19" s="59" t="s">
        <v>33</v>
      </c>
      <c r="B19" s="232">
        <v>9.3097283412127965</v>
      </c>
      <c r="C19" s="232">
        <v>8.3693229199637713</v>
      </c>
      <c r="D19" s="232">
        <v>8.3666758027962551</v>
      </c>
      <c r="E19" s="232">
        <v>9.5947624938152742</v>
      </c>
      <c r="F19" s="232">
        <v>10.847150913248679</v>
      </c>
      <c r="G19" s="232">
        <v>8.4486022210462153</v>
      </c>
      <c r="H19" s="232">
        <v>6.2377225362543598</v>
      </c>
      <c r="I19" s="232">
        <v>6.1477474551748994</v>
      </c>
      <c r="J19" s="232">
        <v>5.0122707146731056</v>
      </c>
      <c r="K19" s="232">
        <v>4.6668952869853531</v>
      </c>
      <c r="L19" s="232">
        <v>6.662196361014777</v>
      </c>
      <c r="M19" s="232">
        <v>5.1266238079886124</v>
      </c>
      <c r="N19" s="232">
        <v>4.782619259818663</v>
      </c>
      <c r="O19" s="232">
        <v>4.75163832930824</v>
      </c>
      <c r="P19" s="232">
        <v>3.6650700797182041</v>
      </c>
      <c r="Q19" s="232">
        <v>2.891676975519565</v>
      </c>
      <c r="R19" s="232">
        <v>3.9518481080083632</v>
      </c>
      <c r="S19" s="232">
        <v>4.4637937694152532</v>
      </c>
      <c r="T19" s="232">
        <v>4.9785351750096973</v>
      </c>
      <c r="U19" s="232">
        <v>3.7763602778460799</v>
      </c>
      <c r="V19" s="232">
        <v>7.6182074287991668</v>
      </c>
      <c r="W19" s="232">
        <v>9.1515454300305361</v>
      </c>
      <c r="DA19" s="71" t="s">
        <v>2499</v>
      </c>
    </row>
    <row r="20" spans="1:105" ht="12" customHeight="1" x14ac:dyDescent="0.25">
      <c r="A20" s="59" t="s">
        <v>160</v>
      </c>
      <c r="B20" s="232">
        <v>6.0962714234565736</v>
      </c>
      <c r="C20" s="232">
        <v>12.991404886278721</v>
      </c>
      <c r="D20" s="232">
        <v>10.81915412152501</v>
      </c>
      <c r="E20" s="232">
        <v>17.88952845722962</v>
      </c>
      <c r="F20" s="232">
        <v>17.976978326887789</v>
      </c>
      <c r="G20" s="232">
        <v>10.739092050369649</v>
      </c>
      <c r="H20" s="232">
        <v>9.3487386006367181</v>
      </c>
      <c r="I20" s="232">
        <v>8.5142841087242704</v>
      </c>
      <c r="J20" s="232">
        <v>7.8742612816055253</v>
      </c>
      <c r="K20" s="232">
        <v>6.2298096904725453</v>
      </c>
      <c r="L20" s="232">
        <v>6.0690353996479161</v>
      </c>
      <c r="M20" s="232">
        <v>3.0271599404042182</v>
      </c>
      <c r="N20" s="232">
        <v>3.09727258196946</v>
      </c>
      <c r="O20" s="232">
        <v>3.3563180499029408</v>
      </c>
      <c r="P20" s="232">
        <v>2.9362749380582298</v>
      </c>
      <c r="Q20" s="232">
        <v>2.2089400575912208</v>
      </c>
      <c r="R20" s="232">
        <v>2.3958388182999388</v>
      </c>
      <c r="S20" s="232">
        <v>2.5647088558662721</v>
      </c>
      <c r="T20" s="232">
        <v>3.607654670379099</v>
      </c>
      <c r="U20" s="232">
        <v>3.237640608189249</v>
      </c>
      <c r="V20" s="232">
        <v>3.6712649549963752</v>
      </c>
      <c r="W20" s="232">
        <v>4.0081519928395943</v>
      </c>
      <c r="DA20" s="71" t="s">
        <v>2500</v>
      </c>
    </row>
    <row r="21" spans="1:105" ht="12" customHeight="1" x14ac:dyDescent="0.25">
      <c r="A21" s="59" t="s">
        <v>70</v>
      </c>
      <c r="B21" s="232">
        <v>5.1335072532182986</v>
      </c>
      <c r="C21" s="232">
        <v>9.8645012514239916</v>
      </c>
      <c r="D21" s="232">
        <v>11.504961037922399</v>
      </c>
      <c r="E21" s="232">
        <v>15.70678242121468</v>
      </c>
      <c r="F21" s="232">
        <v>13.889860352335109</v>
      </c>
      <c r="G21" s="232">
        <v>8.3479746240298525</v>
      </c>
      <c r="H21" s="232">
        <v>8.7582189715127914</v>
      </c>
      <c r="I21" s="232">
        <v>6.278905330478799</v>
      </c>
      <c r="J21" s="232">
        <v>2.723983581612647</v>
      </c>
      <c r="K21" s="232">
        <v>2.940044047539963</v>
      </c>
      <c r="L21" s="232">
        <v>2.980999218145183</v>
      </c>
      <c r="M21" s="232">
        <v>0.42468742483931482</v>
      </c>
      <c r="N21" s="232">
        <v>0.84847866714925912</v>
      </c>
      <c r="O21" s="232">
        <v>0.68770564220000607</v>
      </c>
      <c r="P21" s="232">
        <v>0.53268268914538042</v>
      </c>
      <c r="Q21" s="232">
        <v>9.7005526760938598E-2</v>
      </c>
      <c r="R21" s="232">
        <v>0.12957550384758759</v>
      </c>
      <c r="S21" s="232">
        <v>0.222223425203146</v>
      </c>
      <c r="T21" s="232">
        <v>0.199331276465084</v>
      </c>
      <c r="U21" s="232">
        <v>0.10094940428080119</v>
      </c>
      <c r="V21" s="232">
        <v>5.8549743196917511E-2</v>
      </c>
      <c r="W21" s="232">
        <v>8.7800910286408337E-2</v>
      </c>
      <c r="DA21" s="71" t="s">
        <v>2501</v>
      </c>
    </row>
    <row r="22" spans="1:105" ht="12" customHeight="1" x14ac:dyDescent="0.25">
      <c r="A22" s="59" t="s">
        <v>162</v>
      </c>
      <c r="B22" s="232">
        <v>1.026701278340211</v>
      </c>
      <c r="C22" s="232">
        <v>0.34659647777982078</v>
      </c>
      <c r="D22" s="232">
        <v>0.42593898795934709</v>
      </c>
      <c r="E22" s="232">
        <v>0.66612358443496056</v>
      </c>
      <c r="F22" s="232">
        <v>1.422037764526811</v>
      </c>
      <c r="G22" s="232">
        <v>1.350763417149961</v>
      </c>
      <c r="H22" s="232">
        <v>0.39449822882492602</v>
      </c>
      <c r="I22" s="232">
        <v>1.007864465100637</v>
      </c>
      <c r="J22" s="232">
        <v>1.3105105092874441</v>
      </c>
      <c r="K22" s="232">
        <v>0.32008051724576791</v>
      </c>
      <c r="L22" s="232">
        <v>1.6517982785804481E-2</v>
      </c>
      <c r="M22" s="232">
        <v>4.9019009754909637E-2</v>
      </c>
      <c r="N22" s="232">
        <v>4.8589857347425248E-2</v>
      </c>
      <c r="O22" s="232">
        <v>0.4509164074737948</v>
      </c>
      <c r="P22" s="232">
        <v>0.44359824516859447</v>
      </c>
      <c r="Q22" s="232">
        <v>2.1335544322756659E-5</v>
      </c>
      <c r="R22" s="232">
        <v>0.60183096875169029</v>
      </c>
      <c r="S22" s="232">
        <v>0.37667160302213282</v>
      </c>
      <c r="T22" s="232">
        <v>0.61167799681641855</v>
      </c>
      <c r="U22" s="232">
        <v>0.2409032730661391</v>
      </c>
      <c r="V22" s="232">
        <v>0.43799826468685582</v>
      </c>
      <c r="W22" s="232">
        <v>8.6844685556004234E-2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18.957050661694911</v>
      </c>
      <c r="C24" s="263">
        <f t="shared" si="1"/>
        <v>14.974959625615609</v>
      </c>
      <c r="D24" s="263">
        <f t="shared" si="1"/>
        <v>15.617081653090329</v>
      </c>
      <c r="E24" s="263">
        <f t="shared" si="1"/>
        <v>17.765148247348922</v>
      </c>
      <c r="F24" s="263">
        <f t="shared" si="1"/>
        <v>22.429251959794939</v>
      </c>
      <c r="G24" s="263">
        <f t="shared" si="1"/>
        <v>21.720329047050662</v>
      </c>
      <c r="H24" s="263">
        <f t="shared" si="1"/>
        <v>14.553040414799719</v>
      </c>
      <c r="I24" s="263">
        <f t="shared" si="1"/>
        <v>19.114166208011419</v>
      </c>
      <c r="J24" s="263">
        <f t="shared" si="1"/>
        <v>17.90968281245663</v>
      </c>
      <c r="K24" s="263">
        <f t="shared" si="1"/>
        <v>10.4812824026704</v>
      </c>
      <c r="L24" s="263">
        <f t="shared" si="1"/>
        <v>4.3348833077017099</v>
      </c>
      <c r="M24" s="263">
        <f t="shared" si="1"/>
        <v>6.2015757834760423</v>
      </c>
      <c r="N24" s="263">
        <f t="shared" si="1"/>
        <v>6.0581305434943813</v>
      </c>
      <c r="O24" s="263">
        <f t="shared" si="1"/>
        <v>12.014116948026301</v>
      </c>
      <c r="P24" s="263">
        <f t="shared" si="1"/>
        <v>11.67331619744045</v>
      </c>
      <c r="Q24" s="263">
        <f t="shared" si="1"/>
        <v>0.454154102673264</v>
      </c>
      <c r="R24" s="263">
        <f t="shared" si="1"/>
        <v>12.39121666496195</v>
      </c>
      <c r="S24" s="263">
        <f t="shared" si="1"/>
        <v>11.42503299983356</v>
      </c>
      <c r="T24" s="263">
        <f t="shared" si="1"/>
        <v>13.45829931100082</v>
      </c>
      <c r="U24" s="263">
        <f t="shared" si="1"/>
        <v>9.6477647755552258</v>
      </c>
      <c r="V24" s="263">
        <f t="shared" si="1"/>
        <v>10.15744505243474</v>
      </c>
      <c r="W24" s="263">
        <f t="shared" si="1"/>
        <v>7.112633291612747</v>
      </c>
      <c r="DA24" s="70"/>
    </row>
    <row r="25" spans="1:105" ht="12" customHeight="1" x14ac:dyDescent="0.25">
      <c r="A25" s="60" t="s">
        <v>2416</v>
      </c>
      <c r="B25" s="264">
        <v>18.957050661694911</v>
      </c>
      <c r="C25" s="264">
        <v>14.974959625615609</v>
      </c>
      <c r="D25" s="264">
        <v>15.617081653090329</v>
      </c>
      <c r="E25" s="264">
        <v>17.765148247348922</v>
      </c>
      <c r="F25" s="264">
        <v>22.429251959794939</v>
      </c>
      <c r="G25" s="264">
        <v>21.720329047050662</v>
      </c>
      <c r="H25" s="264">
        <v>14.553040414799719</v>
      </c>
      <c r="I25" s="264">
        <v>19.114166208011419</v>
      </c>
      <c r="J25" s="264">
        <v>17.90968281245663</v>
      </c>
      <c r="K25" s="264">
        <v>10.4812824026704</v>
      </c>
      <c r="L25" s="264">
        <v>4.3348833077017099</v>
      </c>
      <c r="M25" s="264">
        <v>6.2015757834760423</v>
      </c>
      <c r="N25" s="264">
        <v>6.0581305434943813</v>
      </c>
      <c r="O25" s="264">
        <v>12.014116948026301</v>
      </c>
      <c r="P25" s="264">
        <v>11.67331619744045</v>
      </c>
      <c r="Q25" s="264">
        <v>0.454154102673264</v>
      </c>
      <c r="R25" s="264">
        <v>12.39121666496195</v>
      </c>
      <c r="S25" s="264">
        <v>11.42503299983356</v>
      </c>
      <c r="T25" s="264">
        <v>13.45829931100082</v>
      </c>
      <c r="U25" s="264">
        <v>9.6477647755552258</v>
      </c>
      <c r="V25" s="264">
        <v>10.15744505243474</v>
      </c>
      <c r="W25" s="264">
        <v>7.112633291612747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42.787976892142702</v>
      </c>
      <c r="C27" s="263">
        <f t="shared" si="2"/>
        <v>56.386382488164919</v>
      </c>
      <c r="D27" s="263">
        <f t="shared" si="2"/>
        <v>54.228649593383061</v>
      </c>
      <c r="E27" s="263">
        <f t="shared" si="2"/>
        <v>73.001897965293423</v>
      </c>
      <c r="F27" s="263">
        <f t="shared" si="2"/>
        <v>74.317704336757288</v>
      </c>
      <c r="G27" s="263">
        <f t="shared" si="2"/>
        <v>51.704514717772973</v>
      </c>
      <c r="H27" s="263">
        <f t="shared" si="2"/>
        <v>47.640015610771279</v>
      </c>
      <c r="I27" s="263">
        <f t="shared" si="2"/>
        <v>43.206854789853317</v>
      </c>
      <c r="J27" s="263">
        <f t="shared" si="2"/>
        <v>34.501793981287641</v>
      </c>
      <c r="K27" s="263">
        <f t="shared" si="2"/>
        <v>27.651243943279589</v>
      </c>
      <c r="L27" s="263">
        <f t="shared" si="2"/>
        <v>30.549750337764081</v>
      </c>
      <c r="M27" s="263">
        <f t="shared" si="2"/>
        <v>18.050318827141041</v>
      </c>
      <c r="N27" s="263">
        <f t="shared" si="2"/>
        <v>17.801306046225491</v>
      </c>
      <c r="O27" s="263">
        <f t="shared" si="2"/>
        <v>18.10048932705476</v>
      </c>
      <c r="P27" s="263">
        <f t="shared" si="2"/>
        <v>13.2319245333697</v>
      </c>
      <c r="Q27" s="263">
        <f t="shared" si="2"/>
        <v>7.4252055648800646</v>
      </c>
      <c r="R27" s="263">
        <f t="shared" si="2"/>
        <v>10.11299056986798</v>
      </c>
      <c r="S27" s="263">
        <f t="shared" si="2"/>
        <v>16.715311103267972</v>
      </c>
      <c r="T27" s="263">
        <f t="shared" si="2"/>
        <v>20.826435534955639</v>
      </c>
      <c r="U27" s="263">
        <f t="shared" si="2"/>
        <v>14.94976356348015</v>
      </c>
      <c r="V27" s="263">
        <f t="shared" si="2"/>
        <v>19.235875269931359</v>
      </c>
      <c r="W27" s="263">
        <f t="shared" si="2"/>
        <v>29.324491668060201</v>
      </c>
      <c r="DA27" s="70"/>
    </row>
    <row r="28" spans="1:105" ht="12" customHeight="1" x14ac:dyDescent="0.25">
      <c r="A28" s="60" t="s">
        <v>2421</v>
      </c>
      <c r="B28" s="331">
        <v>42.787976892142702</v>
      </c>
      <c r="C28" s="331">
        <v>56.386382488164919</v>
      </c>
      <c r="D28" s="331">
        <v>54.228649593383061</v>
      </c>
      <c r="E28" s="331">
        <v>73.001897965293423</v>
      </c>
      <c r="F28" s="331">
        <v>74.317704336757288</v>
      </c>
      <c r="G28" s="331">
        <v>51.704514717772973</v>
      </c>
      <c r="H28" s="331">
        <v>47.640015610771279</v>
      </c>
      <c r="I28" s="331">
        <v>43.206854789853317</v>
      </c>
      <c r="J28" s="331">
        <v>34.501793981287641</v>
      </c>
      <c r="K28" s="331">
        <v>27.651243943279589</v>
      </c>
      <c r="L28" s="331">
        <v>30.549750337764081</v>
      </c>
      <c r="M28" s="331">
        <v>18.050318827141041</v>
      </c>
      <c r="N28" s="331">
        <v>17.801306046225491</v>
      </c>
      <c r="O28" s="331">
        <v>18.10048932705476</v>
      </c>
      <c r="P28" s="331">
        <v>13.2319245333697</v>
      </c>
      <c r="Q28" s="331">
        <v>7.4252055648800646</v>
      </c>
      <c r="R28" s="331">
        <v>10.11299056986798</v>
      </c>
      <c r="S28" s="331">
        <v>16.715311103267972</v>
      </c>
      <c r="T28" s="331">
        <v>20.826435534955639</v>
      </c>
      <c r="U28" s="331">
        <v>14.94976356348015</v>
      </c>
      <c r="V28" s="331">
        <v>19.235875269931359</v>
      </c>
      <c r="W28" s="331">
        <v>29.324491668060201</v>
      </c>
      <c r="DA28" s="72" t="s">
        <v>2506</v>
      </c>
    </row>
    <row r="29" spans="1:105" ht="12" customHeight="1" x14ac:dyDescent="0.25">
      <c r="A29" s="59" t="s">
        <v>30</v>
      </c>
      <c r="B29" s="232">
        <v>11.979107897531451</v>
      </c>
      <c r="C29" s="232">
        <v>11.283774580384479</v>
      </c>
      <c r="D29" s="232">
        <v>9.7761782359501925</v>
      </c>
      <c r="E29" s="232">
        <v>10.348759455729811</v>
      </c>
      <c r="F29" s="232">
        <v>11.266236683902459</v>
      </c>
      <c r="G29" s="232">
        <v>10.438182842636291</v>
      </c>
      <c r="H29" s="232">
        <v>12.298332271873001</v>
      </c>
      <c r="I29" s="232">
        <v>11.851424276312439</v>
      </c>
      <c r="J29" s="232">
        <v>10.32889957103232</v>
      </c>
      <c r="K29" s="232">
        <v>7.4272017400744108</v>
      </c>
      <c r="L29" s="232">
        <v>8.0801089640588124</v>
      </c>
      <c r="M29" s="232">
        <v>5.7253328514452546</v>
      </c>
      <c r="N29" s="232">
        <v>5.262791237247189</v>
      </c>
      <c r="O29" s="232">
        <v>4.8910915715047851</v>
      </c>
      <c r="P29" s="232">
        <v>2.4067446018119729</v>
      </c>
      <c r="Q29" s="232">
        <v>0</v>
      </c>
      <c r="R29" s="232">
        <v>0</v>
      </c>
      <c r="S29" s="232">
        <v>5.8190287411154022</v>
      </c>
      <c r="T29" s="232">
        <v>7.4018653654266418</v>
      </c>
      <c r="U29" s="232">
        <v>4.4414013300769124</v>
      </c>
      <c r="V29" s="232">
        <v>2.3987032818180531</v>
      </c>
      <c r="W29" s="232">
        <v>10.275430212756561</v>
      </c>
      <c r="DA29" s="71" t="s">
        <v>2507</v>
      </c>
    </row>
    <row r="30" spans="1:105" ht="12" customHeight="1" x14ac:dyDescent="0.25">
      <c r="A30" s="59" t="s">
        <v>33</v>
      </c>
      <c r="B30" s="232">
        <v>13.29961191601828</v>
      </c>
      <c r="C30" s="232">
        <v>11.956175599948249</v>
      </c>
      <c r="D30" s="232">
        <v>11.95239400399465</v>
      </c>
      <c r="E30" s="232">
        <v>13.706803562593249</v>
      </c>
      <c r="F30" s="232">
        <v>15.495929876069541</v>
      </c>
      <c r="G30" s="232">
        <v>12.069431744351739</v>
      </c>
      <c r="H30" s="232">
        <v>8.9110321946490831</v>
      </c>
      <c r="I30" s="232">
        <v>8.7824963645355716</v>
      </c>
      <c r="J30" s="232">
        <v>7.1603867352472923</v>
      </c>
      <c r="K30" s="232">
        <v>6.6669932671219314</v>
      </c>
      <c r="L30" s="232">
        <v>9.5174233728782553</v>
      </c>
      <c r="M30" s="232">
        <v>7.3237482971265857</v>
      </c>
      <c r="N30" s="232">
        <v>6.8323132283123771</v>
      </c>
      <c r="O30" s="232">
        <v>6.7880547561546303</v>
      </c>
      <c r="P30" s="232">
        <v>5.2358143995974347</v>
      </c>
      <c r="Q30" s="232">
        <v>4.1309671078850903</v>
      </c>
      <c r="R30" s="232">
        <v>5.6454972971548081</v>
      </c>
      <c r="S30" s="232">
        <v>6.3768482420217882</v>
      </c>
      <c r="T30" s="232">
        <v>7.1121931071567088</v>
      </c>
      <c r="U30" s="232">
        <v>5.394800396922971</v>
      </c>
      <c r="V30" s="232">
        <v>10.88315346971309</v>
      </c>
      <c r="W30" s="232">
        <v>13.07363632861505</v>
      </c>
      <c r="DA30" s="71" t="s">
        <v>2508</v>
      </c>
    </row>
    <row r="31" spans="1:105" ht="12" customHeight="1" x14ac:dyDescent="0.25">
      <c r="A31" s="59" t="s">
        <v>160</v>
      </c>
      <c r="B31" s="232">
        <v>8.7089591763665357</v>
      </c>
      <c r="C31" s="232">
        <v>18.559149837541032</v>
      </c>
      <c r="D31" s="232">
        <v>15.45593445932144</v>
      </c>
      <c r="E31" s="232">
        <v>25.556469224613739</v>
      </c>
      <c r="F31" s="232">
        <v>25.681397609839689</v>
      </c>
      <c r="G31" s="232">
        <v>15.341560071956639</v>
      </c>
      <c r="H31" s="232">
        <v>13.355340858052459</v>
      </c>
      <c r="I31" s="232">
        <v>12.16326301246324</v>
      </c>
      <c r="J31" s="232">
        <v>11.24894468800789</v>
      </c>
      <c r="K31" s="232">
        <v>8.8997281292464905</v>
      </c>
      <c r="L31" s="232">
        <v>8.6700505709255982</v>
      </c>
      <c r="M31" s="232">
        <v>4.3245142005774531</v>
      </c>
      <c r="N31" s="232">
        <v>4.4246751170992296</v>
      </c>
      <c r="O31" s="232">
        <v>4.7947400712899171</v>
      </c>
      <c r="P31" s="232">
        <v>4.1946784829403301</v>
      </c>
      <c r="Q31" s="232">
        <v>3.1556286537017439</v>
      </c>
      <c r="R31" s="232">
        <v>3.4226268832856301</v>
      </c>
      <c r="S31" s="232">
        <v>3.6638697940946732</v>
      </c>
      <c r="T31" s="232">
        <v>5.1537923862558541</v>
      </c>
      <c r="U31" s="232">
        <v>4.6252008688417838</v>
      </c>
      <c r="V31" s="232">
        <v>5.2446642214233918</v>
      </c>
      <c r="W31" s="232">
        <v>5.7259314183422783</v>
      </c>
      <c r="DA31" s="71" t="s">
        <v>2509</v>
      </c>
    </row>
    <row r="32" spans="1:105" ht="12" customHeight="1" x14ac:dyDescent="0.25">
      <c r="A32" s="59" t="s">
        <v>70</v>
      </c>
      <c r="B32" s="232">
        <v>7.3335817903118574</v>
      </c>
      <c r="C32" s="232">
        <v>14.09214464489142</v>
      </c>
      <c r="D32" s="232">
        <v>16.43565862560342</v>
      </c>
      <c r="E32" s="232">
        <v>22.438260601735251</v>
      </c>
      <c r="F32" s="232">
        <v>19.842657646193011</v>
      </c>
      <c r="G32" s="232">
        <v>11.92567803432836</v>
      </c>
      <c r="H32" s="232">
        <v>12.51174138787542</v>
      </c>
      <c r="I32" s="232">
        <v>8.9698647578268567</v>
      </c>
      <c r="J32" s="232">
        <v>3.8914051165894952</v>
      </c>
      <c r="K32" s="232">
        <v>4.2000629250570896</v>
      </c>
      <c r="L32" s="232">
        <v>4.2585703116359772</v>
      </c>
      <c r="M32" s="232">
        <v>0.60669632119902095</v>
      </c>
      <c r="N32" s="232">
        <v>1.2121123816417989</v>
      </c>
      <c r="O32" s="232">
        <v>0.98243663171429485</v>
      </c>
      <c r="P32" s="232">
        <v>0.76097527020768652</v>
      </c>
      <c r="Q32" s="232">
        <v>0.13857932394419789</v>
      </c>
      <c r="R32" s="232">
        <v>0.18510786263941101</v>
      </c>
      <c r="S32" s="232">
        <v>0.3174620360044943</v>
      </c>
      <c r="T32" s="232">
        <v>0.28475896637869141</v>
      </c>
      <c r="U32" s="232">
        <v>0.14421343468685879</v>
      </c>
      <c r="V32" s="232">
        <v>8.3642490281310725E-2</v>
      </c>
      <c r="W32" s="232">
        <v>0.12542987183772619</v>
      </c>
      <c r="DA32" s="71" t="s">
        <v>2510</v>
      </c>
    </row>
    <row r="33" spans="1:105" ht="12" customHeight="1" x14ac:dyDescent="0.25">
      <c r="A33" s="59" t="s">
        <v>162</v>
      </c>
      <c r="B33" s="232">
        <v>1.4667161119145871</v>
      </c>
      <c r="C33" s="232">
        <v>0.49513782539974399</v>
      </c>
      <c r="D33" s="232">
        <v>0.60848426851335302</v>
      </c>
      <c r="E33" s="232">
        <v>0.95160512062137226</v>
      </c>
      <c r="F33" s="232">
        <v>2.031482520752586</v>
      </c>
      <c r="G33" s="232">
        <v>1.929662024499945</v>
      </c>
      <c r="H33" s="232">
        <v>0.56356889832132273</v>
      </c>
      <c r="I33" s="232">
        <v>1.439806378715196</v>
      </c>
      <c r="J33" s="232">
        <v>1.872157870410635</v>
      </c>
      <c r="K33" s="232">
        <v>0.45725788177966842</v>
      </c>
      <c r="L33" s="232">
        <v>2.359711826543498E-2</v>
      </c>
      <c r="M33" s="232">
        <v>7.0027156792728057E-2</v>
      </c>
      <c r="N33" s="232">
        <v>6.9414081924893234E-2</v>
      </c>
      <c r="O33" s="232">
        <v>0.64416629639113565</v>
      </c>
      <c r="P33" s="232">
        <v>0.63371177881227814</v>
      </c>
      <c r="Q33" s="232">
        <v>3.0479349032509509E-5</v>
      </c>
      <c r="R33" s="232">
        <v>0.8597585267881297</v>
      </c>
      <c r="S33" s="232">
        <v>0.53810229003161825</v>
      </c>
      <c r="T33" s="232">
        <v>0.87382570973774076</v>
      </c>
      <c r="U33" s="232">
        <v>0.34414753295162731</v>
      </c>
      <c r="V33" s="232">
        <v>0.62571180669550819</v>
      </c>
      <c r="W33" s="232">
        <v>0.1240638365085775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109.70338613474139</v>
      </c>
      <c r="C35" s="263">
        <v>129.35538016555759</v>
      </c>
      <c r="D35" s="263">
        <v>124.4738766474393</v>
      </c>
      <c r="E35" s="263">
        <v>130.23286097400839</v>
      </c>
      <c r="F35" s="263">
        <v>131.31435318557769</v>
      </c>
      <c r="G35" s="263">
        <v>120.75307204731639</v>
      </c>
      <c r="H35" s="263">
        <v>117.41418845653099</v>
      </c>
      <c r="I35" s="263">
        <v>113.06303996865491</v>
      </c>
      <c r="J35" s="263">
        <v>92.353205605885165</v>
      </c>
      <c r="K35" s="263">
        <v>76.215744523091757</v>
      </c>
      <c r="L35" s="263">
        <v>84.432374059299761</v>
      </c>
      <c r="M35" s="263">
        <v>73.548978058672134</v>
      </c>
      <c r="N35" s="263">
        <v>71.40021445983551</v>
      </c>
      <c r="O35" s="263">
        <v>69.416849395099803</v>
      </c>
      <c r="P35" s="263">
        <v>60.602303160882578</v>
      </c>
      <c r="Q35" s="263">
        <v>50.051721019092533</v>
      </c>
      <c r="R35" s="263">
        <v>50.742465827170477</v>
      </c>
      <c r="S35" s="263">
        <v>67.085986847414432</v>
      </c>
      <c r="T35" s="263">
        <v>74.205018973117447</v>
      </c>
      <c r="U35" s="263">
        <v>64.502698968980908</v>
      </c>
      <c r="V35" s="263">
        <v>17.552529405177602</v>
      </c>
      <c r="W35" s="263">
        <v>20.76954739073518</v>
      </c>
      <c r="DA35" s="70" t="s">
        <v>2513</v>
      </c>
    </row>
    <row r="36" spans="1:105" ht="12" customHeight="1" x14ac:dyDescent="0.25">
      <c r="A36" s="46" t="s">
        <v>30</v>
      </c>
      <c r="B36" s="231">
        <v>30.713036574392088</v>
      </c>
      <c r="C36" s="231">
        <v>25.885983213313121</v>
      </c>
      <c r="D36" s="231">
        <v>22.439776998863859</v>
      </c>
      <c r="E36" s="231">
        <v>18.461828925218661</v>
      </c>
      <c r="F36" s="231">
        <v>19.90667763738449</v>
      </c>
      <c r="G36" s="231">
        <v>24.318929167601571</v>
      </c>
      <c r="H36" s="231">
        <v>30.170355137812159</v>
      </c>
      <c r="I36" s="231">
        <v>30.930098730488758</v>
      </c>
      <c r="J36" s="231">
        <v>27.509270729506529</v>
      </c>
      <c r="K36" s="231">
        <v>20.423917041934128</v>
      </c>
      <c r="L36" s="231">
        <v>22.318534760997998</v>
      </c>
      <c r="M36" s="231">
        <v>23.317094152531212</v>
      </c>
      <c r="N36" s="231">
        <v>21.098854896667419</v>
      </c>
      <c r="O36" s="231">
        <v>18.726184328747721</v>
      </c>
      <c r="P36" s="231">
        <v>10.93133417704566</v>
      </c>
      <c r="Q36" s="231">
        <v>0</v>
      </c>
      <c r="R36" s="231">
        <v>0</v>
      </c>
      <c r="S36" s="231">
        <v>23.157811140317762</v>
      </c>
      <c r="T36" s="231">
        <v>23.471548879000078</v>
      </c>
      <c r="U36" s="231">
        <v>16.486097738982789</v>
      </c>
      <c r="V36" s="231">
        <v>1.9313244208885381</v>
      </c>
      <c r="W36" s="231">
        <v>6.5682486382522924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34.098654982986233</v>
      </c>
      <c r="C38" s="231">
        <v>27.428531000052871</v>
      </c>
      <c r="D38" s="231">
        <v>27.43495971318378</v>
      </c>
      <c r="E38" s="231">
        <v>24.452463463537772</v>
      </c>
      <c r="F38" s="231">
        <v>27.380259210707582</v>
      </c>
      <c r="G38" s="231">
        <v>28.11942079469847</v>
      </c>
      <c r="H38" s="231">
        <v>21.860606789093971</v>
      </c>
      <c r="I38" s="231">
        <v>22.920745500452639</v>
      </c>
      <c r="J38" s="231">
        <v>19.07047463026095</v>
      </c>
      <c r="K38" s="231">
        <v>18.333434605947222</v>
      </c>
      <c r="L38" s="231">
        <v>26.288623745986921</v>
      </c>
      <c r="M38" s="231">
        <v>29.826829814869779</v>
      </c>
      <c r="N38" s="231">
        <v>27.391165431853022</v>
      </c>
      <c r="O38" s="231">
        <v>25.988956194961691</v>
      </c>
      <c r="P38" s="231">
        <v>23.780851880958611</v>
      </c>
      <c r="Q38" s="231">
        <v>27.19015067647949</v>
      </c>
      <c r="R38" s="231">
        <v>28.074641835218351</v>
      </c>
      <c r="S38" s="231">
        <v>25.37774838879751</v>
      </c>
      <c r="T38" s="231">
        <v>22.55298899805025</v>
      </c>
      <c r="U38" s="231">
        <v>20.025032645368949</v>
      </c>
      <c r="V38" s="231">
        <v>8.7626094613935877</v>
      </c>
      <c r="W38" s="231">
        <v>8.3569147212761941</v>
      </c>
      <c r="DA38" s="73" t="s">
        <v>2516</v>
      </c>
    </row>
    <row r="39" spans="1:105" ht="12" customHeight="1" x14ac:dyDescent="0.25">
      <c r="A39" s="46" t="s">
        <v>160</v>
      </c>
      <c r="B39" s="231">
        <v>22.328756364549719</v>
      </c>
      <c r="C39" s="231">
        <v>42.576341606744528</v>
      </c>
      <c r="D39" s="231">
        <v>35.476820717203182</v>
      </c>
      <c r="E39" s="231">
        <v>45.591857147302989</v>
      </c>
      <c r="F39" s="231">
        <v>45.377291267725468</v>
      </c>
      <c r="G39" s="231">
        <v>35.742841290964527</v>
      </c>
      <c r="H39" s="231">
        <v>32.763416028001757</v>
      </c>
      <c r="I39" s="231">
        <v>31.7439420857058</v>
      </c>
      <c r="J39" s="231">
        <v>29.95965472561231</v>
      </c>
      <c r="K39" s="231">
        <v>24.473188607056301</v>
      </c>
      <c r="L39" s="231">
        <v>23.948046481493598</v>
      </c>
      <c r="M39" s="231">
        <v>17.612094771637381</v>
      </c>
      <c r="N39" s="231">
        <v>17.738795641341671</v>
      </c>
      <c r="O39" s="231">
        <v>18.357289997697631</v>
      </c>
      <c r="P39" s="231">
        <v>19.05205572197476</v>
      </c>
      <c r="Q39" s="231">
        <v>20.77044341732708</v>
      </c>
      <c r="R39" s="231">
        <v>17.020471151808039</v>
      </c>
      <c r="S39" s="231">
        <v>14.580990833548571</v>
      </c>
      <c r="T39" s="231">
        <v>16.342838451405729</v>
      </c>
      <c r="U39" s="231">
        <v>17.16834573578905</v>
      </c>
      <c r="V39" s="231">
        <v>4.2227599249033281</v>
      </c>
      <c r="W39" s="231">
        <v>3.660123271000574</v>
      </c>
      <c r="DA39" s="73" t="s">
        <v>2517</v>
      </c>
    </row>
    <row r="40" spans="1:105" ht="12" customHeight="1" x14ac:dyDescent="0.25">
      <c r="A40" s="46" t="s">
        <v>70</v>
      </c>
      <c r="B40" s="231">
        <v>18.802449036589671</v>
      </c>
      <c r="C40" s="231">
        <v>32.328634103643189</v>
      </c>
      <c r="D40" s="231">
        <v>37.72563321643937</v>
      </c>
      <c r="E40" s="231">
        <v>40.029080816962157</v>
      </c>
      <c r="F40" s="231">
        <v>35.060632961504929</v>
      </c>
      <c r="G40" s="231">
        <v>27.784502701737051</v>
      </c>
      <c r="H40" s="231">
        <v>30.693891880608149</v>
      </c>
      <c r="I40" s="231">
        <v>23.409743511860921</v>
      </c>
      <c r="J40" s="231">
        <v>10.36409698189642</v>
      </c>
      <c r="K40" s="231">
        <v>11.549671027437279</v>
      </c>
      <c r="L40" s="231">
        <v>11.76284255016513</v>
      </c>
      <c r="M40" s="231">
        <v>2.4708424139604199</v>
      </c>
      <c r="N40" s="231">
        <v>4.8594333512061141</v>
      </c>
      <c r="O40" s="231">
        <v>3.7613872461471498</v>
      </c>
      <c r="P40" s="231">
        <v>3.4563181206867921</v>
      </c>
      <c r="Q40" s="231">
        <v>0.91213330929097736</v>
      </c>
      <c r="R40" s="231">
        <v>0.92052775352551075</v>
      </c>
      <c r="S40" s="231">
        <v>1.2633939788040369</v>
      </c>
      <c r="T40" s="231">
        <v>0.90297967716489913</v>
      </c>
      <c r="U40" s="231">
        <v>0.53530780103602904</v>
      </c>
      <c r="V40" s="231">
        <v>6.7345046521048127E-2</v>
      </c>
      <c r="W40" s="231">
        <v>8.0177137875114948E-2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0.29164212000129153</v>
      </c>
      <c r="H41" s="231">
        <v>0.54336744000100312</v>
      </c>
      <c r="I41" s="231">
        <v>0.30087288000268048</v>
      </c>
      <c r="J41" s="231">
        <v>0.46353384000501452</v>
      </c>
      <c r="K41" s="231">
        <v>0.17812872000094179</v>
      </c>
      <c r="L41" s="231">
        <v>4.9147559999876363E-2</v>
      </c>
      <c r="M41" s="231">
        <v>3.6923040000023152E-2</v>
      </c>
      <c r="N41" s="231">
        <v>3.3679800000018772E-2</v>
      </c>
      <c r="O41" s="231">
        <v>0.1167566400021056</v>
      </c>
      <c r="P41" s="231">
        <v>0.5034506400061749</v>
      </c>
      <c r="Q41" s="231">
        <v>1.1787929999960829</v>
      </c>
      <c r="R41" s="231">
        <v>0.45130932000641988</v>
      </c>
      <c r="S41" s="231">
        <v>0.56457324000577269</v>
      </c>
      <c r="T41" s="231">
        <v>8.1637340400889968</v>
      </c>
      <c r="U41" s="231">
        <v>9.0104691600729563</v>
      </c>
      <c r="V41" s="231">
        <v>2.0646964799536698</v>
      </c>
      <c r="W41" s="231">
        <v>2.024779679981989</v>
      </c>
      <c r="DA41" s="73" t="s">
        <v>2519</v>
      </c>
    </row>
    <row r="42" spans="1:105" ht="12" customHeight="1" x14ac:dyDescent="0.25">
      <c r="A42" s="46" t="s">
        <v>162</v>
      </c>
      <c r="B42" s="231">
        <v>3.7604891762237029</v>
      </c>
      <c r="C42" s="231">
        <v>1.135890241803946</v>
      </c>
      <c r="D42" s="231">
        <v>1.396686001749162</v>
      </c>
      <c r="E42" s="231">
        <v>1.6976306209868199</v>
      </c>
      <c r="F42" s="231">
        <v>3.5894921082551901</v>
      </c>
      <c r="G42" s="231">
        <v>4.4957359723134269</v>
      </c>
      <c r="H42" s="231">
        <v>1.382551181013937</v>
      </c>
      <c r="I42" s="231">
        <v>3.757637260144143</v>
      </c>
      <c r="J42" s="231">
        <v>4.9861746986039481</v>
      </c>
      <c r="K42" s="231">
        <v>1.257404520715887</v>
      </c>
      <c r="L42" s="231">
        <v>6.5178960656236309E-2</v>
      </c>
      <c r="M42" s="231">
        <v>0.28519386567331673</v>
      </c>
      <c r="N42" s="231">
        <v>0.27828533876726103</v>
      </c>
      <c r="O42" s="231">
        <v>2.4662749875435122</v>
      </c>
      <c r="P42" s="231">
        <v>2.8782926202105821</v>
      </c>
      <c r="Q42" s="231">
        <v>2.0061599888633049E-4</v>
      </c>
      <c r="R42" s="231">
        <v>4.275515766612159</v>
      </c>
      <c r="S42" s="231">
        <v>2.1414692659407808</v>
      </c>
      <c r="T42" s="231">
        <v>2.770928927407494</v>
      </c>
      <c r="U42" s="231">
        <v>1.277445887731131</v>
      </c>
      <c r="V42" s="231">
        <v>0.50379407151742384</v>
      </c>
      <c r="W42" s="231">
        <v>7.9303942349019399E-2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0.99999999999999978</v>
      </c>
      <c r="D51" s="234">
        <f t="shared" si="3"/>
        <v>0.99999999999999956</v>
      </c>
      <c r="E51" s="234">
        <f t="shared" si="3"/>
        <v>1</v>
      </c>
      <c r="F51" s="234">
        <f t="shared" si="3"/>
        <v>1.0000000000000002</v>
      </c>
      <c r="G51" s="234">
        <f t="shared" si="3"/>
        <v>1</v>
      </c>
      <c r="H51" s="234">
        <f t="shared" si="3"/>
        <v>1</v>
      </c>
      <c r="I51" s="234">
        <f t="shared" si="3"/>
        <v>0.99999999999999967</v>
      </c>
      <c r="J51" s="234">
        <f t="shared" si="3"/>
        <v>1.0000000000000002</v>
      </c>
      <c r="K51" s="234">
        <f t="shared" si="3"/>
        <v>0.99999999999999956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1.0000000000000004</v>
      </c>
      <c r="O51" s="234">
        <f t="shared" si="3"/>
        <v>0.99999999999999978</v>
      </c>
      <c r="P51" s="234">
        <f t="shared" si="3"/>
        <v>1</v>
      </c>
      <c r="Q51" s="234">
        <f t="shared" si="3"/>
        <v>1.0000000000000002</v>
      </c>
      <c r="R51" s="234">
        <f t="shared" si="3"/>
        <v>1</v>
      </c>
      <c r="S51" s="234">
        <f t="shared" si="3"/>
        <v>1.0000000000000002</v>
      </c>
      <c r="T51" s="234">
        <f t="shared" si="3"/>
        <v>0.99999999999999978</v>
      </c>
      <c r="U51" s="234">
        <f t="shared" si="3"/>
        <v>0.99999999999999978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6.349872811229609E-3</v>
      </c>
      <c r="C56" s="302">
        <f t="shared" si="8"/>
        <v>9.9216680791243198E-3</v>
      </c>
      <c r="D56" s="302">
        <f t="shared" si="8"/>
        <v>8.7561399757975274E-3</v>
      </c>
      <c r="E56" s="302">
        <f t="shared" si="8"/>
        <v>1.2664281982323581E-2</v>
      </c>
      <c r="F56" s="302">
        <f t="shared" si="8"/>
        <v>1.2806446800954122E-2</v>
      </c>
      <c r="G56" s="302">
        <f t="shared" si="8"/>
        <v>9.3191749502479181E-3</v>
      </c>
      <c r="H56" s="302">
        <f t="shared" si="8"/>
        <v>8.1649421728995832E-3</v>
      </c>
      <c r="I56" s="302">
        <f t="shared" si="8"/>
        <v>8.1109650002021867E-3</v>
      </c>
      <c r="J56" s="302">
        <f t="shared" si="8"/>
        <v>9.3210425575473745E-3</v>
      </c>
      <c r="K56" s="302">
        <f t="shared" si="8"/>
        <v>8.4955942275146221E-3</v>
      </c>
      <c r="L56" s="302">
        <f t="shared" si="8"/>
        <v>7.6462030634333322E-3</v>
      </c>
      <c r="M56" s="302">
        <f t="shared" si="8"/>
        <v>4.7360563977200919E-3</v>
      </c>
      <c r="N56" s="302">
        <f t="shared" si="8"/>
        <v>4.9638861814290305E-3</v>
      </c>
      <c r="O56" s="302">
        <f t="shared" si="8"/>
        <v>5.7182185749807416E-3</v>
      </c>
      <c r="P56" s="302">
        <f t="shared" si="8"/>
        <v>5.8721794948865076E-3</v>
      </c>
      <c r="Q56" s="302">
        <f t="shared" si="8"/>
        <v>5.6555921099948319E-3</v>
      </c>
      <c r="R56" s="302">
        <f t="shared" si="8"/>
        <v>6.074971922797062E-3</v>
      </c>
      <c r="S56" s="302">
        <f t="shared" si="8"/>
        <v>4.6290952552269244E-3</v>
      </c>
      <c r="T56" s="302">
        <f t="shared" si="8"/>
        <v>5.7840461103743496E-3</v>
      </c>
      <c r="U56" s="302">
        <f t="shared" si="8"/>
        <v>5.7723230257959316E-3</v>
      </c>
      <c r="V56" s="302">
        <f t="shared" si="8"/>
        <v>1.1294039248295643E-2</v>
      </c>
      <c r="W56" s="302">
        <f t="shared" si="8"/>
        <v>9.1033086362890415E-3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0.14777256923643575</v>
      </c>
      <c r="C57" s="303">
        <f t="shared" si="9"/>
        <v>0.16270166139346942</v>
      </c>
      <c r="D57" s="303">
        <f t="shared" si="9"/>
        <v>0.16199296460183507</v>
      </c>
      <c r="E57" s="303">
        <f t="shared" si="9"/>
        <v>0.18542424770542473</v>
      </c>
      <c r="F57" s="303">
        <f t="shared" si="9"/>
        <v>0.18336008330789938</v>
      </c>
      <c r="G57" s="303">
        <f t="shared" si="9"/>
        <v>0.15564397455758033</v>
      </c>
      <c r="H57" s="303">
        <f t="shared" si="9"/>
        <v>0.15531772758136758</v>
      </c>
      <c r="I57" s="303">
        <f t="shared" si="9"/>
        <v>0.14589140819683583</v>
      </c>
      <c r="J57" s="303">
        <f t="shared" si="9"/>
        <v>0.14164525361409197</v>
      </c>
      <c r="K57" s="303">
        <f t="shared" si="9"/>
        <v>0.14353654944810645</v>
      </c>
      <c r="L57" s="303">
        <f t="shared" si="9"/>
        <v>0.15082470552511895</v>
      </c>
      <c r="M57" s="303">
        <f t="shared" si="9"/>
        <v>0.11387021564670932</v>
      </c>
      <c r="N57" s="303">
        <f t="shared" si="9"/>
        <v>0.11510392319184878</v>
      </c>
      <c r="O57" s="303">
        <f t="shared" si="9"/>
        <v>0.11227886667717309</v>
      </c>
      <c r="P57" s="303">
        <f t="shared" si="9"/>
        <v>9.7161207053539686E-2</v>
      </c>
      <c r="Q57" s="303">
        <f t="shared" si="9"/>
        <v>8.1868407382320735E-2</v>
      </c>
      <c r="R57" s="303">
        <f t="shared" si="9"/>
        <v>8.7594409804911094E-2</v>
      </c>
      <c r="S57" s="303">
        <f t="shared" si="9"/>
        <v>0.10892056008538624</v>
      </c>
      <c r="T57" s="303">
        <f t="shared" si="9"/>
        <v>0.11777352084055433</v>
      </c>
      <c r="U57" s="303">
        <f t="shared" si="9"/>
        <v>0.10449878602964377</v>
      </c>
      <c r="V57" s="303">
        <f t="shared" si="9"/>
        <v>0.22037452550375164</v>
      </c>
      <c r="W57" s="303">
        <f t="shared" si="9"/>
        <v>0.26166577366157434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0.14777256923643575</v>
      </c>
      <c r="C58" s="304">
        <f t="shared" si="10"/>
        <v>0.16270166139346942</v>
      </c>
      <c r="D58" s="304">
        <f t="shared" si="10"/>
        <v>0.16199296460183507</v>
      </c>
      <c r="E58" s="304">
        <f t="shared" si="10"/>
        <v>0.18542424770542473</v>
      </c>
      <c r="F58" s="304">
        <f t="shared" si="10"/>
        <v>0.18336008330789938</v>
      </c>
      <c r="G58" s="304">
        <f t="shared" si="10"/>
        <v>0.15564397455758033</v>
      </c>
      <c r="H58" s="304">
        <f t="shared" si="10"/>
        <v>0.15531772758136758</v>
      </c>
      <c r="I58" s="304">
        <f t="shared" si="10"/>
        <v>0.14589140819683583</v>
      </c>
      <c r="J58" s="304">
        <f t="shared" si="10"/>
        <v>0.14164525361409197</v>
      </c>
      <c r="K58" s="304">
        <f t="shared" si="10"/>
        <v>0.14353654944810645</v>
      </c>
      <c r="L58" s="304">
        <f t="shared" si="10"/>
        <v>0.15082470552511895</v>
      </c>
      <c r="M58" s="304">
        <f t="shared" si="10"/>
        <v>0.11387021564670932</v>
      </c>
      <c r="N58" s="304">
        <f t="shared" si="10"/>
        <v>0.11510392319184878</v>
      </c>
      <c r="O58" s="304">
        <f t="shared" si="10"/>
        <v>0.11227886667717309</v>
      </c>
      <c r="P58" s="304">
        <f t="shared" si="10"/>
        <v>9.7161207053539686E-2</v>
      </c>
      <c r="Q58" s="304">
        <f t="shared" si="10"/>
        <v>8.1868407382320735E-2</v>
      </c>
      <c r="R58" s="304">
        <f t="shared" si="10"/>
        <v>8.7594409804911094E-2</v>
      </c>
      <c r="S58" s="304">
        <f t="shared" si="10"/>
        <v>0.10892056008538624</v>
      </c>
      <c r="T58" s="304">
        <f t="shared" si="10"/>
        <v>0.11777352084055433</v>
      </c>
      <c r="U58" s="304">
        <f t="shared" si="10"/>
        <v>0.10449878602964377</v>
      </c>
      <c r="V58" s="304">
        <f t="shared" si="10"/>
        <v>0.22037452550375164</v>
      </c>
      <c r="W58" s="304">
        <f t="shared" si="10"/>
        <v>0.26166577366157434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9.3528679412688984E-2</v>
      </c>
      <c r="C60" s="303">
        <f t="shared" si="12"/>
        <v>6.1728450403255711E-2</v>
      </c>
      <c r="D60" s="303">
        <f t="shared" si="12"/>
        <v>6.6645250497724295E-2</v>
      </c>
      <c r="E60" s="303">
        <f t="shared" si="12"/>
        <v>6.4461910109830198E-2</v>
      </c>
      <c r="F60" s="303">
        <f t="shared" si="12"/>
        <v>7.9054985130292299E-2</v>
      </c>
      <c r="G60" s="303">
        <f t="shared" si="12"/>
        <v>9.3405447695967467E-2</v>
      </c>
      <c r="H60" s="303">
        <f t="shared" si="12"/>
        <v>6.778050935445229E-2</v>
      </c>
      <c r="I60" s="303">
        <f t="shared" si="12"/>
        <v>9.2200734554675062E-2</v>
      </c>
      <c r="J60" s="303">
        <f t="shared" si="12"/>
        <v>0.10503890921871778</v>
      </c>
      <c r="K60" s="303">
        <f t="shared" si="12"/>
        <v>7.7725622809825104E-2</v>
      </c>
      <c r="L60" s="303">
        <f t="shared" si="12"/>
        <v>3.0573431914511305E-2</v>
      </c>
      <c r="M60" s="303">
        <f t="shared" si="12"/>
        <v>5.5889378589495373E-2</v>
      </c>
      <c r="N60" s="303">
        <f t="shared" si="12"/>
        <v>5.5960147045537062E-2</v>
      </c>
      <c r="O60" s="303">
        <f t="shared" si="12"/>
        <v>0.10646369125148189</v>
      </c>
      <c r="P60" s="303">
        <f t="shared" si="12"/>
        <v>0.1224520600267739</v>
      </c>
      <c r="Q60" s="303">
        <f t="shared" si="12"/>
        <v>7.1534090907609104E-3</v>
      </c>
      <c r="R60" s="303">
        <f t="shared" si="12"/>
        <v>0.15332490325662551</v>
      </c>
      <c r="S60" s="303">
        <f t="shared" si="12"/>
        <v>0.10635424403477403</v>
      </c>
      <c r="T60" s="303">
        <f t="shared" si="12"/>
        <v>0.10872385803831004</v>
      </c>
      <c r="U60" s="303">
        <f t="shared" si="12"/>
        <v>9.6339766049917328E-2</v>
      </c>
      <c r="V60" s="303">
        <f t="shared" si="12"/>
        <v>0.16624013370473795</v>
      </c>
      <c r="W60" s="303">
        <f t="shared" si="12"/>
        <v>9.0666908061897228E-2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9.3528679412688984E-2</v>
      </c>
      <c r="C61" s="304">
        <f t="shared" si="13"/>
        <v>6.1728450403255711E-2</v>
      </c>
      <c r="D61" s="304">
        <f t="shared" si="13"/>
        <v>6.6645250497724295E-2</v>
      </c>
      <c r="E61" s="304">
        <f t="shared" si="13"/>
        <v>6.4461910109830198E-2</v>
      </c>
      <c r="F61" s="304">
        <f t="shared" si="13"/>
        <v>7.9054985130292299E-2</v>
      </c>
      <c r="G61" s="304">
        <f t="shared" si="13"/>
        <v>9.3405447695967467E-2</v>
      </c>
      <c r="H61" s="304">
        <f t="shared" si="13"/>
        <v>6.778050935445229E-2</v>
      </c>
      <c r="I61" s="304">
        <f t="shared" si="13"/>
        <v>9.2200734554675062E-2</v>
      </c>
      <c r="J61" s="304">
        <f t="shared" si="13"/>
        <v>0.10503890921871778</v>
      </c>
      <c r="K61" s="304">
        <f t="shared" si="13"/>
        <v>7.7725622809825104E-2</v>
      </c>
      <c r="L61" s="304">
        <f t="shared" si="13"/>
        <v>3.0573431914511305E-2</v>
      </c>
      <c r="M61" s="304">
        <f t="shared" si="13"/>
        <v>5.5889378589495373E-2</v>
      </c>
      <c r="N61" s="304">
        <f t="shared" si="13"/>
        <v>5.5960147045537062E-2</v>
      </c>
      <c r="O61" s="304">
        <f t="shared" si="13"/>
        <v>0.10646369125148189</v>
      </c>
      <c r="P61" s="304">
        <f t="shared" si="13"/>
        <v>0.1224520600267739</v>
      </c>
      <c r="Q61" s="304">
        <f t="shared" si="13"/>
        <v>7.1534090907609104E-3</v>
      </c>
      <c r="R61" s="304">
        <f t="shared" si="13"/>
        <v>0.15332490325662551</v>
      </c>
      <c r="S61" s="304">
        <f t="shared" si="13"/>
        <v>0.10635424403477403</v>
      </c>
      <c r="T61" s="304">
        <f t="shared" si="13"/>
        <v>0.10872385803831004</v>
      </c>
      <c r="U61" s="304">
        <f t="shared" si="13"/>
        <v>9.6339766049917328E-2</v>
      </c>
      <c r="V61" s="304">
        <f t="shared" si="13"/>
        <v>0.16624013370473795</v>
      </c>
      <c r="W61" s="304">
        <f t="shared" si="13"/>
        <v>9.0666908061897228E-2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0.21110367033776536</v>
      </c>
      <c r="C63" s="303">
        <f t="shared" si="15"/>
        <v>0.23243094484781343</v>
      </c>
      <c r="D63" s="303">
        <f t="shared" si="15"/>
        <v>0.23141852085976441</v>
      </c>
      <c r="E63" s="303">
        <f t="shared" si="15"/>
        <v>0.264891782436321</v>
      </c>
      <c r="F63" s="303">
        <f t="shared" si="15"/>
        <v>0.26194297615414192</v>
      </c>
      <c r="G63" s="303">
        <f t="shared" si="15"/>
        <v>0.22234853508225763</v>
      </c>
      <c r="H63" s="303">
        <f t="shared" si="15"/>
        <v>0.22188246797338221</v>
      </c>
      <c r="I63" s="303">
        <f t="shared" si="15"/>
        <v>0.20841629742405118</v>
      </c>
      <c r="J63" s="303">
        <f t="shared" si="15"/>
        <v>0.20235036230584566</v>
      </c>
      <c r="K63" s="303">
        <f t="shared" si="15"/>
        <v>0.20505221349729486</v>
      </c>
      <c r="L63" s="303">
        <f t="shared" si="15"/>
        <v>0.21546386503588427</v>
      </c>
      <c r="M63" s="303">
        <f t="shared" si="15"/>
        <v>0.16267173663815615</v>
      </c>
      <c r="N63" s="303">
        <f t="shared" si="15"/>
        <v>0.16443417598835544</v>
      </c>
      <c r="O63" s="303">
        <f t="shared" si="15"/>
        <v>0.16039838096739015</v>
      </c>
      <c r="P63" s="303">
        <f t="shared" si="15"/>
        <v>0.13880172436219956</v>
      </c>
      <c r="Q63" s="303">
        <f t="shared" si="15"/>
        <v>0.1169548676890296</v>
      </c>
      <c r="R63" s="303">
        <f t="shared" si="15"/>
        <v>0.12513487114987309</v>
      </c>
      <c r="S63" s="303">
        <f t="shared" si="15"/>
        <v>0.15560080012198022</v>
      </c>
      <c r="T63" s="303">
        <f t="shared" si="15"/>
        <v>0.16824788691507758</v>
      </c>
      <c r="U63" s="303">
        <f t="shared" si="15"/>
        <v>0.14928398004234816</v>
      </c>
      <c r="V63" s="303">
        <f t="shared" si="15"/>
        <v>0.31482075071964521</v>
      </c>
      <c r="W63" s="303">
        <f t="shared" si="15"/>
        <v>0.37380824808796342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0.21110367033776536</v>
      </c>
      <c r="C64" s="304">
        <f t="shared" si="16"/>
        <v>0.23243094484781343</v>
      </c>
      <c r="D64" s="304">
        <f t="shared" si="16"/>
        <v>0.23141852085976441</v>
      </c>
      <c r="E64" s="304">
        <f t="shared" si="16"/>
        <v>0.264891782436321</v>
      </c>
      <c r="F64" s="304">
        <f t="shared" si="16"/>
        <v>0.26194297615414192</v>
      </c>
      <c r="G64" s="304">
        <f t="shared" si="16"/>
        <v>0.22234853508225763</v>
      </c>
      <c r="H64" s="304">
        <f t="shared" si="16"/>
        <v>0.22188246797338221</v>
      </c>
      <c r="I64" s="304">
        <f t="shared" si="16"/>
        <v>0.20841629742405118</v>
      </c>
      <c r="J64" s="304">
        <f t="shared" si="16"/>
        <v>0.20235036230584566</v>
      </c>
      <c r="K64" s="304">
        <f t="shared" si="16"/>
        <v>0.20505221349729486</v>
      </c>
      <c r="L64" s="304">
        <f t="shared" si="16"/>
        <v>0.21546386503588427</v>
      </c>
      <c r="M64" s="304">
        <f t="shared" si="16"/>
        <v>0.16267173663815615</v>
      </c>
      <c r="N64" s="304">
        <f t="shared" si="16"/>
        <v>0.16443417598835544</v>
      </c>
      <c r="O64" s="304">
        <f t="shared" si="16"/>
        <v>0.16039838096739015</v>
      </c>
      <c r="P64" s="304">
        <f t="shared" si="16"/>
        <v>0.13880172436219956</v>
      </c>
      <c r="Q64" s="304">
        <f t="shared" si="16"/>
        <v>0.1169548676890296</v>
      </c>
      <c r="R64" s="304">
        <f t="shared" si="16"/>
        <v>0.12513487114987309</v>
      </c>
      <c r="S64" s="304">
        <f t="shared" si="16"/>
        <v>0.15560080012198022</v>
      </c>
      <c r="T64" s="304">
        <f t="shared" si="16"/>
        <v>0.16824788691507758</v>
      </c>
      <c r="U64" s="304">
        <f t="shared" si="16"/>
        <v>0.14928398004234816</v>
      </c>
      <c r="V64" s="304">
        <f t="shared" si="16"/>
        <v>0.31482075071964521</v>
      </c>
      <c r="W64" s="304">
        <f t="shared" si="16"/>
        <v>0.37380824808796342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0.54124520820188049</v>
      </c>
      <c r="C66" s="303">
        <f t="shared" si="18"/>
        <v>0.53321727527633689</v>
      </c>
      <c r="D66" s="303">
        <f t="shared" si="18"/>
        <v>0.53118712406487822</v>
      </c>
      <c r="E66" s="303">
        <f t="shared" si="18"/>
        <v>0.47255777776610047</v>
      </c>
      <c r="F66" s="303">
        <f t="shared" si="18"/>
        <v>0.46283550860671252</v>
      </c>
      <c r="G66" s="303">
        <f t="shared" si="18"/>
        <v>0.51928286771394672</v>
      </c>
      <c r="H66" s="303">
        <f t="shared" si="18"/>
        <v>0.5468543529178983</v>
      </c>
      <c r="I66" s="303">
        <f t="shared" si="18"/>
        <v>0.5453805948242354</v>
      </c>
      <c r="J66" s="303">
        <f t="shared" si="18"/>
        <v>0.54164443230379744</v>
      </c>
      <c r="K66" s="303">
        <f t="shared" si="18"/>
        <v>0.5651900200172586</v>
      </c>
      <c r="L66" s="303">
        <f t="shared" si="18"/>
        <v>0.59549179446105194</v>
      </c>
      <c r="M66" s="303">
        <f t="shared" si="18"/>
        <v>0.66283261272791882</v>
      </c>
      <c r="N66" s="303">
        <f t="shared" si="18"/>
        <v>0.65953786759283006</v>
      </c>
      <c r="O66" s="303">
        <f t="shared" si="18"/>
        <v>0.61514084252897394</v>
      </c>
      <c r="P66" s="303">
        <f t="shared" si="18"/>
        <v>0.63571282906260029</v>
      </c>
      <c r="Q66" s="303">
        <f t="shared" si="18"/>
        <v>0.78836772372789421</v>
      </c>
      <c r="R66" s="303">
        <f t="shared" si="18"/>
        <v>0.62787084386579317</v>
      </c>
      <c r="S66" s="303">
        <f t="shared" si="18"/>
        <v>0.6244953005026328</v>
      </c>
      <c r="T66" s="303">
        <f t="shared" si="18"/>
        <v>0.59947068809568349</v>
      </c>
      <c r="U66" s="303">
        <f t="shared" si="18"/>
        <v>0.64410514485229464</v>
      </c>
      <c r="V66" s="303">
        <f t="shared" si="18"/>
        <v>0.2872705508235695</v>
      </c>
      <c r="W66" s="303">
        <f t="shared" si="18"/>
        <v>0.26475576155227593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0.73103366246373402</v>
      </c>
      <c r="C72" s="322">
        <f>IF(C$5=0,0,C$5/TRE_fec!C$5)</f>
        <v>0.78872241581146485</v>
      </c>
      <c r="D72" s="322">
        <f>IF(D$5=0,0,D$5/TRE_fec!D$5)</f>
        <v>0.78404252583692213</v>
      </c>
      <c r="E72" s="322">
        <f>IF(E$5=0,0,E$5/TRE_fec!E$5)</f>
        <v>0.93504839066127199</v>
      </c>
      <c r="F72" s="322">
        <f>IF(F$5=0,0,F$5/TRE_fec!F$5)</f>
        <v>0.93781370438533107</v>
      </c>
      <c r="G72" s="322">
        <f>IF(G$5=0,0,G$5/TRE_fec!G$5)</f>
        <v>0.77437783473432431</v>
      </c>
      <c r="H72" s="322">
        <f>IF(H$5=0,0,H$5/TRE_fec!H$5)</f>
        <v>0.76705763710342767</v>
      </c>
      <c r="I72" s="322">
        <f>IF(I$5=0,0,I$5/TRE_fec!I$5)</f>
        <v>0.73340909519247088</v>
      </c>
      <c r="J72" s="322">
        <f>IF(J$5=0,0,J$5/TRE_fec!J$5)</f>
        <v>0.72156830132557448</v>
      </c>
      <c r="K72" s="322">
        <f>IF(K$5=0,0,K$5/TRE_fec!K$5)</f>
        <v>0.70060434739004163</v>
      </c>
      <c r="L72" s="322">
        <f>IF(L$5=0,0,L$5/TRE_fec!L$5)</f>
        <v>0.68536342022158747</v>
      </c>
      <c r="M72" s="322">
        <f>IF(M$5=0,0,M$5/TRE_fec!M$5)</f>
        <v>0.53163969893904484</v>
      </c>
      <c r="N72" s="322">
        <f>IF(N$5=0,0,N$5/TRE_fec!N$5)</f>
        <v>0.53462620664580995</v>
      </c>
      <c r="O72" s="322">
        <f>IF(O$5=0,0,O$5/TRE_fec!O$5)</f>
        <v>0.54662428710982303</v>
      </c>
      <c r="P72" s="322">
        <f>IF(P$5=0,0,P$5/TRE_fec!P$5)</f>
        <v>0.47211562328664441</v>
      </c>
      <c r="Q72" s="322">
        <f>IF(Q$5=0,0,Q$5/TRE_fec!Q$5)</f>
        <v>0.33514179176599512</v>
      </c>
      <c r="R72" s="322">
        <f>IF(R$5=0,0,R$5/TRE_fec!R$5)</f>
        <v>0.40806923384375621</v>
      </c>
      <c r="S72" s="322">
        <f>IF(S$5=0,0,S$5/TRE_fec!S$5)</f>
        <v>0.51927992278053592</v>
      </c>
      <c r="T72" s="322">
        <f>IF(T$5=0,0,T$5/TRE_fec!T$5)</f>
        <v>0.57784057274244405</v>
      </c>
      <c r="U72" s="322">
        <f>IF(U$5=0,0,U$5/TRE_fec!U$5)</f>
        <v>0.50085728826395248</v>
      </c>
      <c r="V72" s="322">
        <f>IF(V$5=0,0,V$5/TRE_fec!V$5)</f>
        <v>0.28749428828026435</v>
      </c>
      <c r="W72" s="322">
        <f>IF(W$5=0,0,W$5/TRE_fec!W$5)</f>
        <v>0.33912285848641749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0.16452905671470025</v>
      </c>
      <c r="C77" s="334">
        <f>IF(C$10=0,0,C$10/TRE_fec!C$10)</f>
        <v>0.27702357682479989</v>
      </c>
      <c r="D77" s="334">
        <f>IF(D$10=0,0,D$10/TRE_fec!D$10)</f>
        <v>0.24336279516892639</v>
      </c>
      <c r="E77" s="334">
        <f>IF(E$10=0,0,E$10/TRE_fec!E$10)</f>
        <v>0.42798825746908592</v>
      </c>
      <c r="F77" s="334">
        <f>IF(F$10=0,0,F$10/TRE_fec!F$10)</f>
        <v>0.43715258464170531</v>
      </c>
      <c r="G77" s="334">
        <f>IF(G$10=0,0,G$10/TRE_fec!G$10)</f>
        <v>0.25806130535259664</v>
      </c>
      <c r="H77" s="334">
        <f>IF(H$10=0,0,H$10/TRE_fec!H$10)</f>
        <v>0.22109323556350635</v>
      </c>
      <c r="I77" s="334">
        <f>IF(I$10=0,0,I$10/TRE_fec!I$10)</f>
        <v>0.21078528983478212</v>
      </c>
      <c r="J77" s="334">
        <f>IF(J$10=0,0,J$10/TRE_fec!J$10)</f>
        <v>0.2391807317274855</v>
      </c>
      <c r="K77" s="334">
        <f>IF(K$10=0,0,K$10/TRE_fec!K$10)</f>
        <v>0.20906912387382529</v>
      </c>
      <c r="L77" s="334">
        <f>IF(L$10=0,0,L$10/TRE_fec!L$10)</f>
        <v>0.181063229602862</v>
      </c>
      <c r="M77" s="334">
        <f>IF(M$10=0,0,M$10/TRE_fec!M$10)</f>
        <v>8.5395885937540869E-2</v>
      </c>
      <c r="N77" s="334">
        <f>IF(N$10=0,0,N$10/TRE_fec!N$10)</f>
        <v>9.0119999611207299E-2</v>
      </c>
      <c r="O77" s="334">
        <f>IF(O$10=0,0,O$10/TRE_fec!O$10)</f>
        <v>0.10789401282664442</v>
      </c>
      <c r="P77" s="334">
        <f>IF(P$10=0,0,P$10/TRE_fec!P$10)</f>
        <v>9.5042269795541159E-2</v>
      </c>
      <c r="Q77" s="334">
        <f>IF(Q$10=0,0,Q$10/TRE_fec!Q$10)</f>
        <v>6.2550056464809003E-2</v>
      </c>
      <c r="R77" s="334">
        <f>IF(R$10=0,0,R$10/TRE_fec!R$10)</f>
        <v>8.4895089981693608E-2</v>
      </c>
      <c r="S77" s="334">
        <f>IF(S$10=0,0,S$10/TRE_fec!S$10)</f>
        <v>8.268555032372725E-2</v>
      </c>
      <c r="T77" s="334">
        <f>IF(T$10=0,0,T$10/TRE_fec!T$10)</f>
        <v>0.11709793998266289</v>
      </c>
      <c r="U77" s="334">
        <f>IF(U$10=0,0,U$10/TRE_fec!U$10)</f>
        <v>9.9984942354650108E-2</v>
      </c>
      <c r="V77" s="334">
        <f>IF(V$10=0,0,V$10/TRE_fec!V$10)</f>
        <v>0.1299527484452557</v>
      </c>
      <c r="W77" s="334">
        <f>IF(W$10=0,0,W$10/TRE_fec!W$10)</f>
        <v>0.12614358474100684</v>
      </c>
      <c r="DA77" s="68"/>
    </row>
    <row r="78" spans="1:105" ht="12" customHeight="1" x14ac:dyDescent="0.25">
      <c r="A78" s="203" t="s">
        <v>2405</v>
      </c>
      <c r="B78" s="350">
        <f>IF(B$16=0,0,B$16/TRE_fec!B$16)</f>
        <v>0.59577953131648553</v>
      </c>
      <c r="C78" s="350">
        <f>IF(C$16=0,0,C$16/TRE_fec!C$16)</f>
        <v>0.70328914645379637</v>
      </c>
      <c r="D78" s="350">
        <f>IF(D$16=0,0,D$16/TRE_fec!D$16)</f>
        <v>0.69712986447591485</v>
      </c>
      <c r="E78" s="350">
        <f>IF(E$16=0,0,E$16/TRE_fec!E$16)</f>
        <v>0.95603597550202302</v>
      </c>
      <c r="F78" s="350">
        <f>IF(F$16=0,0,F$16/TRE_fec!F$16)</f>
        <v>0.95404344548033981</v>
      </c>
      <c r="G78" s="350">
        <f>IF(G$16=0,0,G$16/TRE_fec!G$16)</f>
        <v>0.66710808341765593</v>
      </c>
      <c r="H78" s="350">
        <f>IF(H$16=0,0,H$16/TRE_fec!H$16)</f>
        <v>0.65319237957536758</v>
      </c>
      <c r="I78" s="350">
        <f>IF(I$16=0,0,I$16/TRE_fec!I$16)</f>
        <v>0.58966952450521803</v>
      </c>
      <c r="J78" s="350">
        <f>IF(J$16=0,0,J$16/TRE_fec!J$16)</f>
        <v>0.56490556495515576</v>
      </c>
      <c r="K78" s="350">
        <f>IF(K$16=0,0,K$16/TRE_fec!K$16)</f>
        <v>0.55045930348596139</v>
      </c>
      <c r="L78" s="350">
        <f>IF(L$16=0,0,L$16/TRE_fec!L$16)</f>
        <v>0.55814183288930852</v>
      </c>
      <c r="M78" s="350">
        <f>IF(M$16=0,0,M$16/TRE_fec!M$16)</f>
        <v>0.3240735245810924</v>
      </c>
      <c r="N78" s="350">
        <f>IF(N$16=0,0,N$16/TRE_fec!N$16)</f>
        <v>0.32963670433374065</v>
      </c>
      <c r="O78" s="350">
        <f>IF(O$16=0,0,O$16/TRE_fec!O$16)</f>
        <v>0.33288816535033994</v>
      </c>
      <c r="P78" s="350">
        <f>IF(P$16=0,0,P$16/TRE_fec!P$16)</f>
        <v>0.24706488314436678</v>
      </c>
      <c r="Q78" s="350">
        <f>IF(Q$16=0,0,Q$16/TRE_fec!Q$16)</f>
        <v>0.14263727926606598</v>
      </c>
      <c r="R78" s="350">
        <f>IF(R$16=0,0,R$16/TRE_fec!R$16)</f>
        <v>0.19212587430669609</v>
      </c>
      <c r="S78" s="350">
        <f>IF(S$16=0,0,S$16/TRE_fec!S$16)</f>
        <v>0.30597674129306618</v>
      </c>
      <c r="T78" s="350">
        <f>IF(T$16=0,0,T$16/TRE_fec!T$16)</f>
        <v>0.37251768776267369</v>
      </c>
      <c r="U78" s="350">
        <f>IF(U$16=0,0,U$16/TRE_fec!U$16)</f>
        <v>0.28325254933846628</v>
      </c>
      <c r="V78" s="350">
        <f>IF(V$16=0,0,V$16/TRE_fec!V$16)</f>
        <v>0.38584497590580952</v>
      </c>
      <c r="W78" s="350">
        <f>IF(W$16=0,0,W$16/TRE_fec!W$16)</f>
        <v>0.5465205321402461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1.2125994753467431</v>
      </c>
      <c r="C79" s="350">
        <f>IF(C$24=0,0,C$24/TRE_fec!C$24)</f>
        <v>1.0167651147834211</v>
      </c>
      <c r="D79" s="350">
        <f>IF(D$24=0,0,D$24/TRE_fec!D$24)</f>
        <v>1.0582384794740072</v>
      </c>
      <c r="E79" s="350">
        <f>IF(E$24=0,0,E$24/TRE_fec!E$24)</f>
        <v>1.1571334403597358</v>
      </c>
      <c r="F79" s="350">
        <f>IF(F$24=0,0,F$24/TRE_fec!F$24)</f>
        <v>1.2808144817898952</v>
      </c>
      <c r="G79" s="350">
        <f>IF(G$24=0,0,G$24/TRE_fec!G$24)</f>
        <v>1.2503916803145494</v>
      </c>
      <c r="H79" s="350">
        <f>IF(H$24=0,0,H$24/TRE_fec!H$24)</f>
        <v>1.0521259939148933</v>
      </c>
      <c r="I79" s="350">
        <f>IF(I$24=0,0,I$24/TRE_fec!I$24)</f>
        <v>1.2050370753475059</v>
      </c>
      <c r="J79" s="350">
        <f>IF(J$24=0,0,J$24/TRE_fec!J$24)</f>
        <v>1.2718057752996019</v>
      </c>
      <c r="K79" s="350">
        <f>IF(K$24=0,0,K$24/TRE_fec!K$24)</f>
        <v>1.0741619003904666</v>
      </c>
      <c r="L79" s="350">
        <f>IF(L$24=0,0,L$24/TRE_fec!L$24)</f>
        <v>0.57208844784835577</v>
      </c>
      <c r="M79" s="350">
        <f>IF(M$24=0,0,M$24/TRE_fec!M$24)</f>
        <v>0.72511452167638113</v>
      </c>
      <c r="N79" s="350">
        <f>IF(N$24=0,0,N$24/TRE_fec!N$24)</f>
        <v>0.72899250110975033</v>
      </c>
      <c r="O79" s="350">
        <f>IF(O$24=0,0,O$24/TRE_fec!O$24)</f>
        <v>1.101138404422082</v>
      </c>
      <c r="P79" s="350">
        <f>IF(P$24=0,0,P$24/TRE_fec!P$24)</f>
        <v>1.0918518048672061</v>
      </c>
      <c r="Q79" s="350">
        <f>IF(Q$24=0,0,Q$24/TRE_fec!Q$24)</f>
        <v>7.9554051461733277E-2</v>
      </c>
      <c r="R79" s="350">
        <f>IF(R$24=0,0,R$24/TRE_fec!R$24)</f>
        <v>1.1360200359873405</v>
      </c>
      <c r="S79" s="350">
        <f>IF(S$24=0,0,S$24/TRE_fec!S$24)</f>
        <v>1.0690684705954385</v>
      </c>
      <c r="T79" s="350">
        <f>IF(T$24=0,0,T$24/TRE_fec!T$24)</f>
        <v>1.154590163242974</v>
      </c>
      <c r="U79" s="350">
        <f>IF(U$24=0,0,U$24/TRE_fec!U$24)</f>
        <v>0.98602625260103072</v>
      </c>
      <c r="V79" s="350">
        <f>IF(V$24=0,0,V$24/TRE_fec!V$24)</f>
        <v>1.0033529867614268</v>
      </c>
      <c r="W79" s="350">
        <f>IF(W$24=0,0,W$24/TRE_fec!W$24)</f>
        <v>0.8484957537686949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0.59577953131648553</v>
      </c>
      <c r="C80" s="350">
        <f>IF(C$27=0,0,C$27/TRE_fec!C$27)</f>
        <v>0.70328914645379603</v>
      </c>
      <c r="D80" s="350">
        <f>IF(D$27=0,0,D$27/TRE_fec!D$27)</f>
        <v>0.69712986447591485</v>
      </c>
      <c r="E80" s="350">
        <f>IF(E$27=0,0,E$27/TRE_fec!E$27)</f>
        <v>0.95603597550202291</v>
      </c>
      <c r="F80" s="350">
        <f>IF(F$27=0,0,F$27/TRE_fec!F$27)</f>
        <v>0.95404344548033959</v>
      </c>
      <c r="G80" s="350">
        <f>IF(G$27=0,0,G$27/TRE_fec!G$27)</f>
        <v>0.66710808341765604</v>
      </c>
      <c r="H80" s="350">
        <f>IF(H$27=0,0,H$27/TRE_fec!H$27)</f>
        <v>0.65319237957536747</v>
      </c>
      <c r="I80" s="350">
        <f>IF(I$27=0,0,I$27/TRE_fec!I$27)</f>
        <v>0.58966952450521815</v>
      </c>
      <c r="J80" s="350">
        <f>IF(J$27=0,0,J$27/TRE_fec!J$27)</f>
        <v>0.56490556495515598</v>
      </c>
      <c r="K80" s="350">
        <f>IF(K$27=0,0,K$27/TRE_fec!K$27)</f>
        <v>0.55045930348596139</v>
      </c>
      <c r="L80" s="350">
        <f>IF(L$27=0,0,L$27/TRE_fec!L$27)</f>
        <v>0.55814183288930874</v>
      </c>
      <c r="M80" s="350">
        <f>IF(M$27=0,0,M$27/TRE_fec!M$27)</f>
        <v>0.32407352458109229</v>
      </c>
      <c r="N80" s="350">
        <f>IF(N$27=0,0,N$27/TRE_fec!N$27)</f>
        <v>0.32963670433374059</v>
      </c>
      <c r="O80" s="350">
        <f>IF(O$27=0,0,O$27/TRE_fec!O$27)</f>
        <v>0.33288816535033994</v>
      </c>
      <c r="P80" s="350">
        <f>IF(P$27=0,0,P$27/TRE_fec!P$27)</f>
        <v>0.24706488314436675</v>
      </c>
      <c r="Q80" s="350">
        <f>IF(Q$27=0,0,Q$27/TRE_fec!Q$27)</f>
        <v>0.14263727926606604</v>
      </c>
      <c r="R80" s="350">
        <f>IF(R$27=0,0,R$27/TRE_fec!R$27)</f>
        <v>0.19212587430669617</v>
      </c>
      <c r="S80" s="350">
        <f>IF(S$27=0,0,S$27/TRE_fec!S$27)</f>
        <v>0.3059767412930659</v>
      </c>
      <c r="T80" s="350">
        <f>IF(T$27=0,0,T$27/TRE_fec!T$27)</f>
        <v>0.37251768776267369</v>
      </c>
      <c r="U80" s="350">
        <f>IF(U$27=0,0,U$27/TRE_fec!U$27)</f>
        <v>0.28325254933846622</v>
      </c>
      <c r="V80" s="350">
        <f>IF(V$27=0,0,V$27/TRE_fec!V$27)</f>
        <v>0.38584497590580963</v>
      </c>
      <c r="W80" s="350">
        <f>IF(W$27=0,0,W$27/TRE_fec!W$27)</f>
        <v>0.5465205321402461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3.1924663846324037</v>
      </c>
      <c r="C81" s="350">
        <f>IF(C$35=0,0,C$35/TRE_fec!C$35)</f>
        <v>3.2063183286786807</v>
      </c>
      <c r="D81" s="350">
        <f>IF(D$35=0,0,D$35/TRE_fec!D$35)</f>
        <v>3.1863142776802653</v>
      </c>
      <c r="E81" s="350">
        <f>IF(E$35=0,0,E$35/TRE_fec!E$35)</f>
        <v>3.1650188739162708</v>
      </c>
      <c r="F81" s="350">
        <f>IF(F$35=0,0,F$35/TRE_fec!F$35)</f>
        <v>3.1428879492355284</v>
      </c>
      <c r="G81" s="350">
        <f>IF(G$35=0,0,G$35/TRE_fec!G$35)</f>
        <v>3.1617964087938493</v>
      </c>
      <c r="H81" s="350">
        <f>IF(H$35=0,0,H$35/TRE_fec!H$35)</f>
        <v>3.2738630583045802</v>
      </c>
      <c r="I81" s="350">
        <f>IF(I$35=0,0,I$35/TRE_fec!I$35)</f>
        <v>3.2458684665833415</v>
      </c>
      <c r="J81" s="350">
        <f>IF(J$35=0,0,J$35/TRE_fec!J$35)</f>
        <v>3.2265925206829742</v>
      </c>
      <c r="K81" s="350">
        <f>IF(K$35=0,0,K$35/TRE_fec!K$35)</f>
        <v>3.2188435895273577</v>
      </c>
      <c r="L81" s="350">
        <f>IF(L$35=0,0,L$35/TRE_fec!L$35)</f>
        <v>3.1886102160739158</v>
      </c>
      <c r="M81" s="350">
        <f>IF(M$35=0,0,M$35/TRE_fec!M$35)</f>
        <v>3.1681718454684682</v>
      </c>
      <c r="N81" s="350">
        <f>IF(N$35=0,0,N$35/TRE_fec!N$35)</f>
        <v>3.1537323905709234</v>
      </c>
      <c r="O81" s="350">
        <f>IF(O$35=0,0,O$35/TRE_fec!O$35)</f>
        <v>3.0838331389234841</v>
      </c>
      <c r="P81" s="350">
        <f>IF(P$35=0,0,P$35/TRE_fec!P$35)</f>
        <v>2.9358421503306817</v>
      </c>
      <c r="Q81" s="350">
        <f>IF(Q$35=0,0,Q$35/TRE_fec!Q$35)</f>
        <v>2.7067736907058944</v>
      </c>
      <c r="R81" s="350">
        <f>IF(R$35=0,0,R$35/TRE_fec!R$35)</f>
        <v>2.6193326926843166</v>
      </c>
      <c r="S81" s="350">
        <f>IF(S$35=0,0,S$35/TRE_fec!S$35)</f>
        <v>3.0021565923417319</v>
      </c>
      <c r="T81" s="350">
        <f>IF(T$35=0,0,T$35/TRE_fec!T$35)</f>
        <v>2.9546195762464205</v>
      </c>
      <c r="U81" s="350">
        <f>IF(U$35=0,0,U$35/TRE_fec!U$35)</f>
        <v>2.8538862770242166</v>
      </c>
      <c r="V81" s="350">
        <f>IF(V$35=0,0,V$35/TRE_fec!V$35)</f>
        <v>0.37168719111184106</v>
      </c>
      <c r="W81" s="350">
        <f>IF(W$35=0,0,W$35/TRE_fec!W$35)</f>
        <v>0.36349356339894706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SE: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24521.20666989552</v>
      </c>
      <c r="C3" s="205">
        <v>22699.590709601071</v>
      </c>
      <c r="D3" s="205">
        <v>22227.05639151964</v>
      </c>
      <c r="E3" s="205">
        <v>21881.18695339996</v>
      </c>
      <c r="F3" s="205">
        <v>22731.361864048478</v>
      </c>
      <c r="G3" s="205">
        <v>23189.37943662977</v>
      </c>
      <c r="H3" s="205">
        <v>24419.614784451642</v>
      </c>
      <c r="I3" s="205">
        <v>25546.215635252851</v>
      </c>
      <c r="J3" s="205">
        <v>24059.253515183991</v>
      </c>
      <c r="K3" s="205">
        <v>16561.220097164991</v>
      </c>
      <c r="L3" s="205">
        <v>18872.776658196792</v>
      </c>
      <c r="M3" s="205">
        <v>19588.41150642209</v>
      </c>
      <c r="N3" s="205">
        <v>19399.956937049799</v>
      </c>
      <c r="O3" s="205">
        <v>17466.933829125199</v>
      </c>
      <c r="P3" s="205">
        <v>16925.670635275859</v>
      </c>
      <c r="Q3" s="205">
        <v>18057.099999999999</v>
      </c>
      <c r="R3" s="205">
        <v>18198.040134379389</v>
      </c>
      <c r="S3" s="205">
        <v>19366.36242518244</v>
      </c>
      <c r="T3" s="205">
        <v>19737.367674907131</v>
      </c>
      <c r="U3" s="205">
        <v>19109.56908928237</v>
      </c>
      <c r="V3" s="205">
        <v>17723.668055471691</v>
      </c>
      <c r="W3" s="205">
        <v>21385.069229671219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8962.0684607032381</v>
      </c>
      <c r="C5" s="205">
        <v>7829.749546576596</v>
      </c>
      <c r="D5" s="205">
        <v>7928.4527941240513</v>
      </c>
      <c r="E5" s="205">
        <v>8106.1085752913914</v>
      </c>
      <c r="F5" s="205">
        <v>8057.8770269061024</v>
      </c>
      <c r="G5" s="205">
        <v>6321.5124960324374</v>
      </c>
      <c r="H5" s="205">
        <v>6958.7459304821759</v>
      </c>
      <c r="I5" s="205">
        <v>6963.3137409454112</v>
      </c>
      <c r="J5" s="205">
        <v>5812.0084870511891</v>
      </c>
      <c r="K5" s="205">
        <v>6301.4696296729016</v>
      </c>
      <c r="L5" s="205">
        <v>11531.73372994415</v>
      </c>
      <c r="M5" s="205">
        <v>11756.797253153351</v>
      </c>
      <c r="N5" s="205">
        <v>11239.02212267741</v>
      </c>
      <c r="O5" s="205">
        <v>10340.837255384369</v>
      </c>
      <c r="P5" s="205">
        <v>11347.66759096709</v>
      </c>
      <c r="Q5" s="205">
        <v>11050.736960328381</v>
      </c>
      <c r="R5" s="205">
        <v>10809.017207956311</v>
      </c>
      <c r="S5" s="205">
        <v>11006.528238001871</v>
      </c>
      <c r="T5" s="205">
        <v>11524.082822993239</v>
      </c>
      <c r="U5" s="205">
        <v>11060.17180392489</v>
      </c>
      <c r="V5" s="205">
        <v>12148.700719437429</v>
      </c>
      <c r="W5" s="205">
        <v>12453.68926575988</v>
      </c>
      <c r="DA5" s="112" t="s">
        <v>2527</v>
      </c>
    </row>
    <row r="6" spans="1:105" ht="12" customHeight="1" x14ac:dyDescent="0.25">
      <c r="A6" s="154" t="s">
        <v>2114</v>
      </c>
      <c r="B6" s="340">
        <v>11202.585575879049</v>
      </c>
      <c r="C6" s="340">
        <v>10642.456297085089</v>
      </c>
      <c r="D6" s="340">
        <v>10082.32701829114</v>
      </c>
      <c r="E6" s="340">
        <v>10082.32701829114</v>
      </c>
      <c r="F6" s="340">
        <v>9522.1977394971891</v>
      </c>
      <c r="G6" s="340">
        <v>8962.0684607032363</v>
      </c>
      <c r="H6" s="340">
        <v>8962.0684607032363</v>
      </c>
      <c r="I6" s="340">
        <v>8401.9391819092834</v>
      </c>
      <c r="J6" s="340">
        <v>7841.8099031153306</v>
      </c>
      <c r="K6" s="340">
        <v>7841.8099031153306</v>
      </c>
      <c r="L6" s="340">
        <v>12322.84413346695</v>
      </c>
      <c r="M6" s="340">
        <v>12882.973412260901</v>
      </c>
      <c r="N6" s="340">
        <v>12882.973412260901</v>
      </c>
      <c r="O6" s="340">
        <v>12322.84413346695</v>
      </c>
      <c r="P6" s="340">
        <v>12322.84413346695</v>
      </c>
      <c r="Q6" s="340">
        <v>12322.84413346695</v>
      </c>
      <c r="R6" s="340">
        <v>11762.714854673</v>
      </c>
      <c r="S6" s="340">
        <v>11762.714854673</v>
      </c>
      <c r="T6" s="340">
        <v>12322.84413346695</v>
      </c>
      <c r="U6" s="340">
        <v>11762.714854673</v>
      </c>
      <c r="V6" s="340">
        <v>12882.973412260901</v>
      </c>
      <c r="W6" s="340">
        <v>13443.10269105485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5041.1635091455719</v>
      </c>
      <c r="M7" s="342">
        <v>1120.258557587905</v>
      </c>
      <c r="N7" s="342">
        <v>0</v>
      </c>
      <c r="O7" s="342">
        <v>0</v>
      </c>
      <c r="P7" s="342">
        <v>560.12927879395238</v>
      </c>
      <c r="Q7" s="342">
        <v>0</v>
      </c>
      <c r="R7" s="342">
        <v>0</v>
      </c>
      <c r="S7" s="342">
        <v>560.12927879395238</v>
      </c>
      <c r="T7" s="342">
        <v>560.12927879395238</v>
      </c>
      <c r="U7" s="342">
        <v>0</v>
      </c>
      <c r="V7" s="342">
        <v>1680.3878363818569</v>
      </c>
      <c r="W7" s="342">
        <v>560.12927879395238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560.12927879396011</v>
      </c>
      <c r="D8" s="344">
        <f t="shared" si="0"/>
        <v>560.1292787939492</v>
      </c>
      <c r="E8" s="344">
        <f t="shared" si="0"/>
        <v>0</v>
      </c>
      <c r="F8" s="344">
        <f t="shared" si="0"/>
        <v>560.12927879395102</v>
      </c>
      <c r="G8" s="344">
        <f t="shared" si="0"/>
        <v>560.12927879395284</v>
      </c>
      <c r="H8" s="344">
        <f t="shared" si="0"/>
        <v>0</v>
      </c>
      <c r="I8" s="344">
        <f t="shared" si="0"/>
        <v>560.12927879395284</v>
      </c>
      <c r="J8" s="344">
        <f t="shared" si="0"/>
        <v>560.12927879395284</v>
      </c>
      <c r="K8" s="344">
        <f t="shared" si="0"/>
        <v>0</v>
      </c>
      <c r="L8" s="344">
        <f t="shared" si="0"/>
        <v>560.12927879395284</v>
      </c>
      <c r="M8" s="344">
        <f t="shared" si="0"/>
        <v>560.12927879395465</v>
      </c>
      <c r="N8" s="344">
        <f t="shared" si="0"/>
        <v>0</v>
      </c>
      <c r="O8" s="344">
        <f t="shared" si="0"/>
        <v>560.12927879395102</v>
      </c>
      <c r="P8" s="344">
        <f t="shared" si="0"/>
        <v>560.12927879395284</v>
      </c>
      <c r="Q8" s="344">
        <f t="shared" si="0"/>
        <v>0</v>
      </c>
      <c r="R8" s="344">
        <f t="shared" si="0"/>
        <v>560.1292787939492</v>
      </c>
      <c r="S8" s="344">
        <f t="shared" si="0"/>
        <v>560.12927879395284</v>
      </c>
      <c r="T8" s="344">
        <f t="shared" si="0"/>
        <v>0</v>
      </c>
      <c r="U8" s="344">
        <f t="shared" si="0"/>
        <v>560.1292787939492</v>
      </c>
      <c r="V8" s="344">
        <f t="shared" si="0"/>
        <v>560.12927879395647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2240.5171151758113</v>
      </c>
      <c r="C9" s="345">
        <f t="shared" si="1"/>
        <v>2812.7067505084933</v>
      </c>
      <c r="D9" s="345">
        <f t="shared" si="1"/>
        <v>2153.8742241670889</v>
      </c>
      <c r="E9" s="345">
        <f t="shared" si="1"/>
        <v>1976.2184429997487</v>
      </c>
      <c r="F9" s="345">
        <f t="shared" si="1"/>
        <v>1464.3207125910867</v>
      </c>
      <c r="G9" s="345">
        <f t="shared" si="1"/>
        <v>2640.5559646707989</v>
      </c>
      <c r="H9" s="345">
        <f t="shared" si="1"/>
        <v>2003.3225302210603</v>
      </c>
      <c r="I9" s="345">
        <f t="shared" si="1"/>
        <v>1438.6254409638723</v>
      </c>
      <c r="J9" s="345">
        <f t="shared" si="1"/>
        <v>2029.8014160641414</v>
      </c>
      <c r="K9" s="345">
        <f t="shared" si="1"/>
        <v>1540.340273442429</v>
      </c>
      <c r="L9" s="345">
        <f t="shared" si="1"/>
        <v>791.11040352279997</v>
      </c>
      <c r="M9" s="345">
        <f t="shared" si="1"/>
        <v>1126.1761591075501</v>
      </c>
      <c r="N9" s="345">
        <f t="shared" si="1"/>
        <v>1643.9512895834905</v>
      </c>
      <c r="O9" s="345">
        <f t="shared" si="1"/>
        <v>1982.0068780825804</v>
      </c>
      <c r="P9" s="345">
        <f t="shared" si="1"/>
        <v>975.17654249985935</v>
      </c>
      <c r="Q9" s="345">
        <f t="shared" si="1"/>
        <v>1272.1071731385691</v>
      </c>
      <c r="R9" s="345">
        <f t="shared" si="1"/>
        <v>953.69764671668963</v>
      </c>
      <c r="S9" s="345">
        <f t="shared" si="1"/>
        <v>756.18661667112974</v>
      </c>
      <c r="T9" s="345">
        <f t="shared" si="1"/>
        <v>798.76131047371018</v>
      </c>
      <c r="U9" s="345">
        <f t="shared" si="1"/>
        <v>702.54305074811055</v>
      </c>
      <c r="V9" s="345">
        <f t="shared" si="1"/>
        <v>734.27269282347152</v>
      </c>
      <c r="W9" s="345">
        <f t="shared" si="1"/>
        <v>989.41342529496978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286.9088564058469</v>
      </c>
      <c r="C12" s="212">
        <v>262.15012897678412</v>
      </c>
      <c r="D12" s="212">
        <v>268.76130696474638</v>
      </c>
      <c r="E12" s="212">
        <v>305.24024075666381</v>
      </c>
      <c r="F12" s="212">
        <v>297.31289767841781</v>
      </c>
      <c r="G12" s="212">
        <v>228.23903697334481</v>
      </c>
      <c r="H12" s="212">
        <v>236.23998280309539</v>
      </c>
      <c r="I12" s="212">
        <v>224.57747205503011</v>
      </c>
      <c r="J12" s="212">
        <v>198.1644024075666</v>
      </c>
      <c r="K12" s="212">
        <v>226.475494411006</v>
      </c>
      <c r="L12" s="212">
        <v>409.45262252794492</v>
      </c>
      <c r="M12" s="212">
        <v>386.52312983662938</v>
      </c>
      <c r="N12" s="212">
        <v>367.63447979363718</v>
      </c>
      <c r="O12" s="212">
        <v>347.4044711951849</v>
      </c>
      <c r="P12" s="212">
        <v>358.07532244196051</v>
      </c>
      <c r="Q12" s="212">
        <v>337.39527085124672</v>
      </c>
      <c r="R12" s="212">
        <v>327.82553740326739</v>
      </c>
      <c r="S12" s="212">
        <v>331.57962166809972</v>
      </c>
      <c r="T12" s="212">
        <v>338.58718830610491</v>
      </c>
      <c r="U12" s="212">
        <v>321.61926053310401</v>
      </c>
      <c r="V12" s="212">
        <v>354.96586414445392</v>
      </c>
      <c r="W12" s="212">
        <v>367.62364574376608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113.86500429922614</v>
      </c>
      <c r="C14" s="206">
        <f t="shared" si="2"/>
        <v>93.942906276870133</v>
      </c>
      <c r="D14" s="206">
        <f t="shared" si="2"/>
        <v>101.89398108340498</v>
      </c>
      <c r="E14" s="206">
        <f t="shared" si="2"/>
        <v>138.9700773860705</v>
      </c>
      <c r="F14" s="206">
        <f t="shared" si="2"/>
        <v>123.71014617368871</v>
      </c>
      <c r="G14" s="206">
        <f t="shared" si="2"/>
        <v>67.992605331040409</v>
      </c>
      <c r="H14" s="206">
        <f t="shared" si="2"/>
        <v>71.6103181427343</v>
      </c>
      <c r="I14" s="206">
        <f t="shared" si="2"/>
        <v>64.874978503869301</v>
      </c>
      <c r="J14" s="206">
        <f t="shared" si="2"/>
        <v>58.080137575236449</v>
      </c>
      <c r="K14" s="206">
        <f t="shared" si="2"/>
        <v>44.282631126397256</v>
      </c>
      <c r="L14" s="206">
        <f t="shared" si="2"/>
        <v>53.088306104901115</v>
      </c>
      <c r="M14" s="206">
        <f t="shared" si="2"/>
        <v>39.564230438521065</v>
      </c>
      <c r="N14" s="206">
        <f t="shared" si="2"/>
        <v>37.583576956147894</v>
      </c>
      <c r="O14" s="206">
        <f t="shared" si="2"/>
        <v>34.952708512467751</v>
      </c>
      <c r="P14" s="206">
        <f t="shared" si="2"/>
        <v>31.900343938091144</v>
      </c>
      <c r="Q14" s="206">
        <f t="shared" si="2"/>
        <v>32.133447979363709</v>
      </c>
      <c r="R14" s="206">
        <f t="shared" si="2"/>
        <v>31.664574376612208</v>
      </c>
      <c r="S14" s="206">
        <f t="shared" si="2"/>
        <v>31.632330180567497</v>
      </c>
      <c r="T14" s="206">
        <f t="shared" si="2"/>
        <v>29.748495270851247</v>
      </c>
      <c r="U14" s="206">
        <f t="shared" si="2"/>
        <v>25.91530524505589</v>
      </c>
      <c r="V14" s="206">
        <f t="shared" si="2"/>
        <v>20.654084264832331</v>
      </c>
      <c r="W14" s="206">
        <f t="shared" si="2"/>
        <v>24.28822012037833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16.946087704213241</v>
      </c>
      <c r="C16" s="206">
        <v>20.335339638865001</v>
      </c>
      <c r="D16" s="206">
        <v>25.984006878761821</v>
      </c>
      <c r="E16" s="206">
        <v>27.113757523645749</v>
      </c>
      <c r="F16" s="206">
        <v>25.984006878761821</v>
      </c>
      <c r="G16" s="206">
        <v>19.51177987962167</v>
      </c>
      <c r="H16" s="206">
        <v>23.009458297506448</v>
      </c>
      <c r="I16" s="206">
        <v>19.599914015477211</v>
      </c>
      <c r="J16" s="206">
        <v>19.298280309544278</v>
      </c>
      <c r="K16" s="206">
        <v>14.877558039552881</v>
      </c>
      <c r="L16" s="206">
        <v>16.767583834909711</v>
      </c>
      <c r="M16" s="206">
        <v>17.246603611349961</v>
      </c>
      <c r="N16" s="206">
        <v>17.064746345657781</v>
      </c>
      <c r="O16" s="206">
        <v>16.809458297506449</v>
      </c>
      <c r="P16" s="206">
        <v>16.47730008598452</v>
      </c>
      <c r="Q16" s="206">
        <v>18.74582975064488</v>
      </c>
      <c r="R16" s="206">
        <v>17.086242476354251</v>
      </c>
      <c r="S16" s="206">
        <v>17.496904557179711</v>
      </c>
      <c r="T16" s="206">
        <v>16.929406706792779</v>
      </c>
      <c r="U16" s="206">
        <v>16.15846947549441</v>
      </c>
      <c r="V16" s="206">
        <v>13.02312983662941</v>
      </c>
      <c r="W16" s="206">
        <v>16.315735167669821</v>
      </c>
      <c r="DA16" s="71" t="s">
        <v>2533</v>
      </c>
    </row>
    <row r="17" spans="1:105" ht="12" customHeight="1" x14ac:dyDescent="0.25">
      <c r="A17" s="18" t="s">
        <v>69</v>
      </c>
      <c r="B17" s="206">
        <v>70.865606190885643</v>
      </c>
      <c r="C17" s="206">
        <v>52.378933791917447</v>
      </c>
      <c r="D17" s="206">
        <v>58.54110060189165</v>
      </c>
      <c r="E17" s="206">
        <v>94.487446259673249</v>
      </c>
      <c r="F17" s="206">
        <v>84.217024935511603</v>
      </c>
      <c r="G17" s="206">
        <v>38.132846087704209</v>
      </c>
      <c r="H17" s="206">
        <v>39.306792777300082</v>
      </c>
      <c r="I17" s="206">
        <v>36.388993981083402</v>
      </c>
      <c r="J17" s="206">
        <v>32.003525365434221</v>
      </c>
      <c r="K17" s="206">
        <v>26.342476354256231</v>
      </c>
      <c r="L17" s="206">
        <v>33.154858125537402</v>
      </c>
      <c r="M17" s="206">
        <v>20.010834049871018</v>
      </c>
      <c r="N17" s="206">
        <v>18.426053310404129</v>
      </c>
      <c r="O17" s="206">
        <v>16.613327601031809</v>
      </c>
      <c r="P17" s="206">
        <v>14.727687016337059</v>
      </c>
      <c r="Q17" s="206">
        <v>12.42407566638005</v>
      </c>
      <c r="R17" s="206">
        <v>13.5055030094583</v>
      </c>
      <c r="S17" s="206">
        <v>12.585640584694749</v>
      </c>
      <c r="T17" s="206">
        <v>11.889423903697329</v>
      </c>
      <c r="U17" s="206">
        <v>9.1398108340498716</v>
      </c>
      <c r="V17" s="206">
        <v>7.2912295786758374</v>
      </c>
      <c r="W17" s="206">
        <v>7.6332760103181423</v>
      </c>
      <c r="DA17" s="71" t="s">
        <v>2534</v>
      </c>
    </row>
    <row r="18" spans="1:105" ht="12" customHeight="1" x14ac:dyDescent="0.25">
      <c r="A18" s="18" t="s">
        <v>70</v>
      </c>
      <c r="B18" s="206">
        <v>26.053310404127259</v>
      </c>
      <c r="C18" s="206">
        <v>21.228632846087699</v>
      </c>
      <c r="D18" s="206">
        <v>17.368873602751499</v>
      </c>
      <c r="E18" s="206">
        <v>17.368873602751499</v>
      </c>
      <c r="F18" s="206">
        <v>13.5091143594153</v>
      </c>
      <c r="G18" s="206">
        <v>10.09613069647463</v>
      </c>
      <c r="H18" s="206">
        <v>8.9893379191745488</v>
      </c>
      <c r="I18" s="206">
        <v>8.6670679277730009</v>
      </c>
      <c r="J18" s="206">
        <v>6.5635425623387791</v>
      </c>
      <c r="K18" s="206">
        <v>3.0424763542562339</v>
      </c>
      <c r="L18" s="206">
        <v>3.0356835769561479</v>
      </c>
      <c r="M18" s="206">
        <v>1.7629406706792781</v>
      </c>
      <c r="N18" s="206">
        <v>1.8314703353396391</v>
      </c>
      <c r="O18" s="206">
        <v>1.283404987102321</v>
      </c>
      <c r="P18" s="206">
        <v>0.64453998280309543</v>
      </c>
      <c r="Q18" s="206">
        <v>0.92441960447119509</v>
      </c>
      <c r="R18" s="206">
        <v>0.97652622527944954</v>
      </c>
      <c r="S18" s="206">
        <v>1.193465176268272</v>
      </c>
      <c r="T18" s="206">
        <v>0.35339638865004303</v>
      </c>
      <c r="U18" s="206">
        <v>0.14436801375752359</v>
      </c>
      <c r="V18" s="206">
        <v>9.6560619088564045E-2</v>
      </c>
      <c r="W18" s="206">
        <v>0.10550300945829751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0.2518486672398968</v>
      </c>
      <c r="H19" s="206">
        <v>0.30472914875322438</v>
      </c>
      <c r="I19" s="206">
        <v>0.21900257953568361</v>
      </c>
      <c r="J19" s="206">
        <v>0.21478933791917459</v>
      </c>
      <c r="K19" s="206">
        <v>2.0120378331900259E-2</v>
      </c>
      <c r="L19" s="206">
        <v>0.1301805674978504</v>
      </c>
      <c r="M19" s="206">
        <v>0.54385210662080818</v>
      </c>
      <c r="N19" s="206">
        <v>0.26130696474634563</v>
      </c>
      <c r="O19" s="206">
        <v>0.2465176268271711</v>
      </c>
      <c r="P19" s="206">
        <v>5.0816852966466028E-2</v>
      </c>
      <c r="Q19" s="206">
        <v>3.9122957867583831E-2</v>
      </c>
      <c r="R19" s="206">
        <v>9.630266552020636E-2</v>
      </c>
      <c r="S19" s="206">
        <v>0.35631986242476349</v>
      </c>
      <c r="T19" s="206">
        <v>0.57626827171109196</v>
      </c>
      <c r="U19" s="206">
        <v>0.47265692175408419</v>
      </c>
      <c r="V19" s="206">
        <v>0.24316423043852101</v>
      </c>
      <c r="W19" s="206">
        <v>0.2337059329320722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10.791057609630265</v>
      </c>
      <c r="C20" s="206">
        <f t="shared" si="3"/>
        <v>12.489251934651758</v>
      </c>
      <c r="D20" s="206">
        <f t="shared" si="3"/>
        <v>10.834049871023218</v>
      </c>
      <c r="E20" s="206">
        <f t="shared" si="3"/>
        <v>10.146173688736026</v>
      </c>
      <c r="F20" s="206">
        <f t="shared" si="3"/>
        <v>17.368873602751503</v>
      </c>
      <c r="G20" s="206">
        <f t="shared" si="3"/>
        <v>10.103181427343078</v>
      </c>
      <c r="H20" s="206">
        <f t="shared" si="3"/>
        <v>5.4170249355116074</v>
      </c>
      <c r="I20" s="206">
        <f t="shared" si="3"/>
        <v>10.85554600171969</v>
      </c>
      <c r="J20" s="206">
        <f t="shared" si="3"/>
        <v>11.414445399828026</v>
      </c>
      <c r="K20" s="206">
        <f t="shared" si="3"/>
        <v>7.1367153912295782</v>
      </c>
      <c r="L20" s="206">
        <f t="shared" si="3"/>
        <v>12.40326741186586</v>
      </c>
      <c r="M20" s="206">
        <f t="shared" si="3"/>
        <v>14.423903697334479</v>
      </c>
      <c r="N20" s="206">
        <f t="shared" si="3"/>
        <v>17.17540842648323</v>
      </c>
      <c r="O20" s="206">
        <f t="shared" si="3"/>
        <v>12.76870163370593</v>
      </c>
      <c r="P20" s="206">
        <f t="shared" si="3"/>
        <v>11.56491831470335</v>
      </c>
      <c r="Q20" s="206">
        <f t="shared" si="3"/>
        <v>13.90799656061909</v>
      </c>
      <c r="R20" s="206">
        <f t="shared" si="3"/>
        <v>13.177128116938951</v>
      </c>
      <c r="S20" s="206">
        <f t="shared" si="3"/>
        <v>11.422957867583831</v>
      </c>
      <c r="T20" s="206">
        <f t="shared" si="3"/>
        <v>11.356405846947551</v>
      </c>
      <c r="U20" s="206">
        <f t="shared" si="3"/>
        <v>6.8736027515047287</v>
      </c>
      <c r="V20" s="206">
        <f t="shared" si="3"/>
        <v>7.2567497850386928</v>
      </c>
      <c r="W20" s="206">
        <f t="shared" si="3"/>
        <v>8.2504729148753224</v>
      </c>
      <c r="DA20" s="71"/>
    </row>
    <row r="21" spans="1:105" ht="12" customHeight="1" x14ac:dyDescent="0.25">
      <c r="A21" s="18" t="s">
        <v>72</v>
      </c>
      <c r="B21" s="206">
        <v>10.490111779879619</v>
      </c>
      <c r="C21" s="206">
        <v>12.166809974204639</v>
      </c>
      <c r="D21" s="206">
        <v>10.662080825451421</v>
      </c>
      <c r="E21" s="206">
        <v>9.9527085124677548</v>
      </c>
      <c r="F21" s="206">
        <v>17.17540842648323</v>
      </c>
      <c r="G21" s="206">
        <v>9.9527085124677548</v>
      </c>
      <c r="H21" s="206">
        <v>5.4170249355116074</v>
      </c>
      <c r="I21" s="206">
        <v>10.85554600171969</v>
      </c>
      <c r="J21" s="206">
        <v>11.19948409286328</v>
      </c>
      <c r="K21" s="206">
        <v>7.1367153912295782</v>
      </c>
      <c r="L21" s="206">
        <v>12.40326741186586</v>
      </c>
      <c r="M21" s="206">
        <v>14.423903697334479</v>
      </c>
      <c r="N21" s="206">
        <v>17.17540842648323</v>
      </c>
      <c r="O21" s="206">
        <v>12.76870163370593</v>
      </c>
      <c r="P21" s="206">
        <v>11.56491831470335</v>
      </c>
      <c r="Q21" s="206">
        <v>13.90799656061909</v>
      </c>
      <c r="R21" s="206">
        <v>13.177128116938951</v>
      </c>
      <c r="S21" s="206">
        <v>11.422957867583831</v>
      </c>
      <c r="T21" s="206">
        <v>11.356405846947551</v>
      </c>
      <c r="U21" s="206">
        <v>6.8736027515047287</v>
      </c>
      <c r="V21" s="206">
        <v>7.2567497850386928</v>
      </c>
      <c r="W21" s="206">
        <v>8.2504729148753224</v>
      </c>
      <c r="DA21" s="71" t="s">
        <v>2537</v>
      </c>
    </row>
    <row r="22" spans="1:105" ht="12" customHeight="1" x14ac:dyDescent="0.25">
      <c r="A22" s="18" t="s">
        <v>36</v>
      </c>
      <c r="B22" s="206">
        <v>0.30094582975064488</v>
      </c>
      <c r="C22" s="206">
        <v>0.32244196044711948</v>
      </c>
      <c r="D22" s="206">
        <v>0.1719690455717971</v>
      </c>
      <c r="E22" s="206">
        <v>0.1934651762682717</v>
      </c>
      <c r="F22" s="206">
        <v>0.1934651762682717</v>
      </c>
      <c r="G22" s="206">
        <v>0.15047291487532241</v>
      </c>
      <c r="H22" s="206">
        <v>0</v>
      </c>
      <c r="I22" s="206">
        <v>0</v>
      </c>
      <c r="J22" s="206">
        <v>0.2149613069647463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1.0031814273430779</v>
      </c>
      <c r="E23" s="206">
        <f t="shared" si="4"/>
        <v>2.9855546001719691</v>
      </c>
      <c r="F23" s="206">
        <f t="shared" si="4"/>
        <v>0</v>
      </c>
      <c r="G23" s="206">
        <f t="shared" si="4"/>
        <v>1.427343078245915E-2</v>
      </c>
      <c r="H23" s="206">
        <f t="shared" si="4"/>
        <v>5.5288048151332758E-2</v>
      </c>
      <c r="I23" s="206">
        <f t="shared" si="4"/>
        <v>9.3723129836629407E-2</v>
      </c>
      <c r="J23" s="206">
        <f t="shared" si="4"/>
        <v>0.12295786758383501</v>
      </c>
      <c r="K23" s="206">
        <f t="shared" si="4"/>
        <v>7.7644024075666368E-2</v>
      </c>
      <c r="L23" s="206">
        <f t="shared" si="4"/>
        <v>0.28091143594153051</v>
      </c>
      <c r="M23" s="206">
        <f t="shared" si="4"/>
        <v>11.038865004299222</v>
      </c>
      <c r="N23" s="206">
        <f t="shared" si="4"/>
        <v>0.92364574376612196</v>
      </c>
      <c r="O23" s="206">
        <f t="shared" si="4"/>
        <v>0.19896818572656921</v>
      </c>
      <c r="P23" s="206">
        <f t="shared" si="4"/>
        <v>0.42261392949269128</v>
      </c>
      <c r="Q23" s="206">
        <f t="shared" si="4"/>
        <v>0.64015477214101457</v>
      </c>
      <c r="R23" s="206">
        <f t="shared" si="4"/>
        <v>1.298538263112639</v>
      </c>
      <c r="S23" s="206">
        <f t="shared" si="4"/>
        <v>2.195872742906277</v>
      </c>
      <c r="T23" s="206">
        <f t="shared" si="4"/>
        <v>5.2208942390369728</v>
      </c>
      <c r="U23" s="206">
        <f t="shared" si="4"/>
        <v>5.6833190025795357</v>
      </c>
      <c r="V23" s="206">
        <f t="shared" si="4"/>
        <v>10.445657781599312</v>
      </c>
      <c r="W23" s="206">
        <f t="shared" si="4"/>
        <v>12.103181427343078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1.0031814273430779</v>
      </c>
      <c r="E24" s="206">
        <v>2.9855546001719691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3.558813413585554</v>
      </c>
      <c r="W24" s="206">
        <v>4.8007738607050729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10.9152192605331</v>
      </c>
      <c r="N25" s="206">
        <v>0.78822012037833178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2.8184006878761818</v>
      </c>
      <c r="U25" s="206">
        <v>4.609716251074806</v>
      </c>
      <c r="V25" s="206">
        <v>6.0428202923473773</v>
      </c>
      <c r="W25" s="206">
        <v>6.3055030094582971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1.427343078245915E-2</v>
      </c>
      <c r="H26" s="206">
        <v>5.5288048151332758E-2</v>
      </c>
      <c r="I26" s="206">
        <v>9.3723129836629407E-2</v>
      </c>
      <c r="J26" s="206">
        <v>0.12295786758383501</v>
      </c>
      <c r="K26" s="206">
        <v>7.7644024075666368E-2</v>
      </c>
      <c r="L26" s="206">
        <v>0.28091143594153051</v>
      </c>
      <c r="M26" s="206">
        <v>0.1236457437661221</v>
      </c>
      <c r="N26" s="206">
        <v>0.13542562338779021</v>
      </c>
      <c r="O26" s="206">
        <v>0.19896818572656921</v>
      </c>
      <c r="P26" s="206">
        <v>0.42261392949269128</v>
      </c>
      <c r="Q26" s="206">
        <v>0.64015477214101457</v>
      </c>
      <c r="R26" s="206">
        <v>1.298538263112639</v>
      </c>
      <c r="S26" s="206">
        <v>2.195872742906277</v>
      </c>
      <c r="T26" s="206">
        <v>2.402493551160791</v>
      </c>
      <c r="U26" s="206">
        <v>1.0736027515047299</v>
      </c>
      <c r="V26" s="206">
        <v>0.84402407566638005</v>
      </c>
      <c r="W26" s="206">
        <v>0.99690455717970761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58.827773000859843</v>
      </c>
      <c r="W30" s="206">
        <v>57.203611349957008</v>
      </c>
      <c r="DA30" s="71" t="s">
        <v>2545</v>
      </c>
    </row>
    <row r="31" spans="1:105" ht="12" customHeight="1" x14ac:dyDescent="0.25">
      <c r="A31" s="21" t="s">
        <v>38</v>
      </c>
      <c r="B31" s="209">
        <v>162.2527944969905</v>
      </c>
      <c r="C31" s="209">
        <v>155.71797076526221</v>
      </c>
      <c r="D31" s="209">
        <v>155.0300945829751</v>
      </c>
      <c r="E31" s="209">
        <v>153.13843508168529</v>
      </c>
      <c r="F31" s="209">
        <v>156.23387790197759</v>
      </c>
      <c r="G31" s="209">
        <v>150.1289767841788</v>
      </c>
      <c r="H31" s="209">
        <v>159.1573516766982</v>
      </c>
      <c r="I31" s="209">
        <v>148.75322441960449</v>
      </c>
      <c r="J31" s="209">
        <v>128.54686156491829</v>
      </c>
      <c r="K31" s="209">
        <v>174.97850386930349</v>
      </c>
      <c r="L31" s="209">
        <v>343.68013757523642</v>
      </c>
      <c r="M31" s="209">
        <v>321.49613069647461</v>
      </c>
      <c r="N31" s="209">
        <v>311.95184866723991</v>
      </c>
      <c r="O31" s="209">
        <v>299.48409286328462</v>
      </c>
      <c r="P31" s="209">
        <v>314.18744625967332</v>
      </c>
      <c r="Q31" s="209">
        <v>290.71367153912291</v>
      </c>
      <c r="R31" s="209">
        <v>281.6852966466036</v>
      </c>
      <c r="S31" s="209">
        <v>286.32846087704212</v>
      </c>
      <c r="T31" s="209">
        <v>292.26139294926912</v>
      </c>
      <c r="U31" s="209">
        <v>283.14703353396379</v>
      </c>
      <c r="V31" s="209">
        <v>257.78159931212377</v>
      </c>
      <c r="W31" s="209">
        <v>265.77815993121237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374.25064320074608</v>
      </c>
      <c r="C33" s="205">
        <f>MAE_emi!C5</f>
        <v>314.19461988158167</v>
      </c>
      <c r="D33" s="205">
        <f>MAE_emi!D5</f>
        <v>331.91340012090478</v>
      </c>
      <c r="E33" s="205">
        <f>MAE_emi!E5</f>
        <v>444.79246392081819</v>
      </c>
      <c r="F33" s="205">
        <f>MAE_emi!F5</f>
        <v>414.40142952231707</v>
      </c>
      <c r="G33" s="205">
        <f>MAE_emi!G5</f>
        <v>226.9563285620132</v>
      </c>
      <c r="H33" s="205">
        <f>MAE_emi!H5</f>
        <v>225.47248344155511</v>
      </c>
      <c r="I33" s="205">
        <f>MAE_emi!I5</f>
        <v>218.8935698423675</v>
      </c>
      <c r="J33" s="205">
        <f>MAE_emi!J5</f>
        <v>198.86969880172711</v>
      </c>
      <c r="K33" s="205">
        <f>MAE_emi!K5</f>
        <v>147.7104361223106</v>
      </c>
      <c r="L33" s="205">
        <f>MAE_emi!L5</f>
        <v>186.5058732013315</v>
      </c>
      <c r="M33" s="205">
        <f>MAE_emi!M5</f>
        <v>148.81499316209411</v>
      </c>
      <c r="N33" s="205">
        <f>MAE_emi!N5</f>
        <v>149.28290100256811</v>
      </c>
      <c r="O33" s="205">
        <f>MAE_emi!O5</f>
        <v>130.8152167223146</v>
      </c>
      <c r="P33" s="205">
        <f>MAE_emi!P5</f>
        <v>118.6220991624096</v>
      </c>
      <c r="Q33" s="205">
        <f>MAE_emi!Q5</f>
        <v>123.8449482020854</v>
      </c>
      <c r="R33" s="205">
        <f>MAE_emi!R5</f>
        <v>121.4336736017497</v>
      </c>
      <c r="S33" s="205">
        <f>MAE_emi!S5</f>
        <v>117.0020415623796</v>
      </c>
      <c r="T33" s="205">
        <f>MAE_emi!T5</f>
        <v>111.1023698421585</v>
      </c>
      <c r="U33" s="205">
        <f>MAE_emi!U5</f>
        <v>89.028020160992213</v>
      </c>
      <c r="V33" s="205">
        <f>MAE_emi!V5</f>
        <v>75.088932479791566</v>
      </c>
      <c r="W33" s="205">
        <f>MAE_emi!W5</f>
        <v>87.184329119849394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11.70043792168199</v>
      </c>
      <c r="C35" s="286">
        <f t="shared" si="5"/>
        <v>11.54867205891534</v>
      </c>
      <c r="D35" s="286">
        <f t="shared" si="5"/>
        <v>12.091628429362682</v>
      </c>
      <c r="E35" s="286">
        <f t="shared" si="5"/>
        <v>13.949894098831541</v>
      </c>
      <c r="F35" s="286">
        <f t="shared" si="5"/>
        <v>13.079414223247339</v>
      </c>
      <c r="G35" s="286">
        <f t="shared" si="5"/>
        <v>9.8423952049712948</v>
      </c>
      <c r="H35" s="286">
        <f t="shared" si="5"/>
        <v>9.6741895762218633</v>
      </c>
      <c r="I35" s="286">
        <f t="shared" si="5"/>
        <v>8.7910270257455032</v>
      </c>
      <c r="J35" s="286">
        <f t="shared" si="5"/>
        <v>8.2365149975456813</v>
      </c>
      <c r="K35" s="286">
        <f t="shared" si="5"/>
        <v>13.675048884216864</v>
      </c>
      <c r="L35" s="286">
        <f t="shared" si="5"/>
        <v>21.695409739833494</v>
      </c>
      <c r="M35" s="286">
        <f t="shared" si="5"/>
        <v>19.732234526005705</v>
      </c>
      <c r="N35" s="286">
        <f t="shared" si="5"/>
        <v>18.950272981871077</v>
      </c>
      <c r="O35" s="286">
        <f t="shared" si="5"/>
        <v>19.889264744102146</v>
      </c>
      <c r="P35" s="286">
        <f t="shared" si="5"/>
        <v>21.155753893477822</v>
      </c>
      <c r="Q35" s="286">
        <f t="shared" si="5"/>
        <v>18.684909030311996</v>
      </c>
      <c r="R35" s="286">
        <f t="shared" si="5"/>
        <v>18.01433203699478</v>
      </c>
      <c r="S35" s="286">
        <f t="shared" si="5"/>
        <v>17.12141983034153</v>
      </c>
      <c r="T35" s="286">
        <f t="shared" si="5"/>
        <v>17.154627399304299</v>
      </c>
      <c r="U35" s="286">
        <f t="shared" si="5"/>
        <v>16.830272782732951</v>
      </c>
      <c r="V35" s="286">
        <f t="shared" si="5"/>
        <v>20.027787872887185</v>
      </c>
      <c r="W35" s="286">
        <f t="shared" si="5"/>
        <v>17.190668956717616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</v>
      </c>
      <c r="D36" s="346">
        <f t="shared" si="6"/>
        <v>33.898329717486774</v>
      </c>
      <c r="E36" s="346">
        <f t="shared" si="6"/>
        <v>37.655582567334577</v>
      </c>
      <c r="F36" s="346">
        <f t="shared" si="6"/>
        <v>36.897174862021181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32.251522825185695</v>
      </c>
      <c r="J36" s="346">
        <f t="shared" si="6"/>
        <v>34.095683591836654</v>
      </c>
      <c r="K36" s="346">
        <f t="shared" si="6"/>
        <v>35.940107263956129</v>
      </c>
      <c r="L36" s="346">
        <f t="shared" si="6"/>
        <v>35.506597023197827</v>
      </c>
      <c r="M36" s="346">
        <f t="shared" si="6"/>
        <v>32.876566765065036</v>
      </c>
      <c r="N36" s="346">
        <f t="shared" si="6"/>
        <v>32.710539740983947</v>
      </c>
      <c r="O36" s="346">
        <f t="shared" si="6"/>
        <v>33.595391032219837</v>
      </c>
      <c r="P36" s="346">
        <f t="shared" si="6"/>
        <v>31.554971060924775</v>
      </c>
      <c r="Q36" s="346">
        <f t="shared" si="6"/>
        <v>30.531472431429656</v>
      </c>
      <c r="R36" s="346">
        <f t="shared" si="6"/>
        <v>30.328894023960039</v>
      </c>
      <c r="S36" s="346">
        <f t="shared" si="6"/>
        <v>30.125723070719602</v>
      </c>
      <c r="T36" s="346">
        <f t="shared" si="6"/>
        <v>29.380836072311485</v>
      </c>
      <c r="U36" s="346">
        <f t="shared" si="6"/>
        <v>29.079047435680156</v>
      </c>
      <c r="V36" s="346">
        <f t="shared" si="6"/>
        <v>29.218421981251286</v>
      </c>
      <c r="W36" s="346">
        <f t="shared" si="6"/>
        <v>29.519256334306409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16.896010455545291</v>
      </c>
      <c r="C37" s="346">
        <f>IF(MAE_ued!C$5=0,"",MAE_ued!C$5/C$5*1000)</f>
        <v>17.802666383362716</v>
      </c>
      <c r="D37" s="346">
        <f>IF(MAE_ued!D$5=0,"",MAE_ued!D$5/D$5*1000)</f>
        <v>17.993515799288041</v>
      </c>
      <c r="E37" s="346">
        <f>IF(MAE_ued!E$5=0,"",MAE_ued!E$5/E$5*1000)</f>
        <v>19.66887552824177</v>
      </c>
      <c r="F37" s="346">
        <f>IF(MAE_ued!F$5=0,"",MAE_ued!F$5/F$5*1000)</f>
        <v>19.381260025523279</v>
      </c>
      <c r="G37" s="346">
        <f>IF(MAE_ued!G$5=0,"",MAE_ued!G$5/G$5*1000)</f>
        <v>19.515643156470947</v>
      </c>
      <c r="H37" s="346">
        <f>IF(MAE_ued!H$5=0,"",MAE_ued!H$5/H$5*1000)</f>
        <v>18.442618235734741</v>
      </c>
      <c r="I37" s="346">
        <f>IF(MAE_ued!I$5=0,"",MAE_ued!I$5/I$5*1000)</f>
        <v>17.454612021579546</v>
      </c>
      <c r="J37" s="346">
        <f>IF(MAE_ued!J$5=0,"",MAE_ued!J$5/J$5*1000)</f>
        <v>18.418595094899345</v>
      </c>
      <c r="K37" s="346">
        <f>IF(MAE_ued!K$5=0,"",MAE_ued!K$5/K$5*1000)</f>
        <v>19.881935962546812</v>
      </c>
      <c r="L37" s="346">
        <f>IF(MAE_ued!L$5=0,"",MAE_ued!L$5/L$5*1000)</f>
        <v>19.812557862197494</v>
      </c>
      <c r="M37" s="346">
        <f>IF(MAE_ued!M$5=0,"",MAE_ued!M$5/M$5*1000)</f>
        <v>18.329418863543474</v>
      </c>
      <c r="N37" s="346">
        <f>IF(MAE_ued!N$5=0,"",MAE_ued!N$5/N$5*1000)</f>
        <v>18.267922195734577</v>
      </c>
      <c r="O37" s="346">
        <f>IF(MAE_ued!O$5=0,"",MAE_ued!O$5/O$5*1000)</f>
        <v>18.79239726282178</v>
      </c>
      <c r="P37" s="346">
        <f>IF(MAE_ued!P$5=0,"",MAE_ued!P$5/P$5*1000)</f>
        <v>17.675376062793529</v>
      </c>
      <c r="Q37" s="346">
        <f>IF(MAE_ued!Q$5=0,"",MAE_ued!Q$5/Q$5*1000)</f>
        <v>17.082662322756455</v>
      </c>
      <c r="R37" s="346">
        <f>IF(MAE_ued!R$5=0,"",MAE_ued!R$5/R$5*1000)</f>
        <v>16.96339527760875</v>
      </c>
      <c r="S37" s="346">
        <f>IF(MAE_ued!S$5=0,"",MAE_ued!S$5/S$5*1000)</f>
        <v>16.857905068442868</v>
      </c>
      <c r="T37" s="346">
        <f>IF(MAE_ued!T$5=0,"",MAE_ued!T$5/T$5*1000)</f>
        <v>16.438987488545788</v>
      </c>
      <c r="U37" s="346">
        <f>IF(MAE_ued!U$5=0,"",MAE_ued!U$5/U$5*1000)</f>
        <v>16.293564860829409</v>
      </c>
      <c r="V37" s="346">
        <f>IF(MAE_ued!V$5=0,"",MAE_ued!V$5/V$5*1000)</f>
        <v>16.910981988241055</v>
      </c>
      <c r="W37" s="346">
        <f>IF(MAE_ued!W$5=0,"",MAE_ued!W$5/W$5*1000)</f>
        <v>17.021718834938728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1.3044234600808204</v>
      </c>
      <c r="C38" s="347">
        <f t="shared" si="7"/>
        <v>1.1985293354915976</v>
      </c>
      <c r="D38" s="347">
        <f t="shared" si="7"/>
        <v>1.2349746467204155</v>
      </c>
      <c r="E38" s="347">
        <f t="shared" si="7"/>
        <v>1.4571881571650469</v>
      </c>
      <c r="F38" s="347">
        <f t="shared" si="7"/>
        <v>1.3938225780253422</v>
      </c>
      <c r="G38" s="347">
        <f t="shared" si="7"/>
        <v>0.99437997798999911</v>
      </c>
      <c r="H38" s="347">
        <f t="shared" si="7"/>
        <v>0.95442135055303101</v>
      </c>
      <c r="I38" s="347">
        <f t="shared" si="7"/>
        <v>0.9746906839735473</v>
      </c>
      <c r="J38" s="347">
        <f t="shared" si="7"/>
        <v>1.0035591477863413</v>
      </c>
      <c r="K38" s="347">
        <f t="shared" si="7"/>
        <v>0.65221377044108275</v>
      </c>
      <c r="L38" s="347">
        <f t="shared" si="7"/>
        <v>0.45550049734655823</v>
      </c>
      <c r="M38" s="347">
        <f t="shared" si="7"/>
        <v>0.38500928320898498</v>
      </c>
      <c r="N38" s="347">
        <f t="shared" si="7"/>
        <v>0.40606338416996279</v>
      </c>
      <c r="O38" s="347">
        <f t="shared" si="7"/>
        <v>0.37655018161472564</v>
      </c>
      <c r="P38" s="347">
        <f t="shared" si="7"/>
        <v>0.33127694573712696</v>
      </c>
      <c r="Q38" s="347">
        <f t="shared" si="7"/>
        <v>0.36706189713218318</v>
      </c>
      <c r="R38" s="347">
        <f t="shared" si="7"/>
        <v>0.37042164122916005</v>
      </c>
      <c r="S38" s="347">
        <f t="shared" si="7"/>
        <v>0.35286258236790796</v>
      </c>
      <c r="T38" s="347">
        <f t="shared" si="7"/>
        <v>0.32813518549826137</v>
      </c>
      <c r="U38" s="347">
        <f t="shared" si="7"/>
        <v>0.27681184271558462</v>
      </c>
      <c r="V38" s="347">
        <f t="shared" si="7"/>
        <v>0.21153846063697551</v>
      </c>
      <c r="W38" s="347">
        <f t="shared" si="7"/>
        <v>0.23715647817881913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SE: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286.90885640584702</v>
      </c>
      <c r="C5" s="225">
        <v>262.15012897678412</v>
      </c>
      <c r="D5" s="225">
        <v>268.76130696474632</v>
      </c>
      <c r="E5" s="225">
        <v>305.24024075666381</v>
      </c>
      <c r="F5" s="225">
        <v>297.31289767841793</v>
      </c>
      <c r="G5" s="225">
        <v>228.23903697334481</v>
      </c>
      <c r="H5" s="225">
        <v>236.2399828030955</v>
      </c>
      <c r="I5" s="225">
        <v>224.57747205503011</v>
      </c>
      <c r="J5" s="225">
        <v>198.1644024075666</v>
      </c>
      <c r="K5" s="225">
        <v>226.475494411006</v>
      </c>
      <c r="L5" s="225">
        <v>409.45262252794492</v>
      </c>
      <c r="M5" s="225">
        <v>386.52312983662938</v>
      </c>
      <c r="N5" s="225">
        <v>367.63447979363718</v>
      </c>
      <c r="O5" s="225">
        <v>347.4044711951849</v>
      </c>
      <c r="P5" s="225">
        <v>358.07532244196051</v>
      </c>
      <c r="Q5" s="225">
        <v>337.39527085124689</v>
      </c>
      <c r="R5" s="225">
        <v>327.82553740326739</v>
      </c>
      <c r="S5" s="225">
        <v>331.57962166809978</v>
      </c>
      <c r="T5" s="225">
        <v>338.58718830610502</v>
      </c>
      <c r="U5" s="225">
        <v>321.6192605331039</v>
      </c>
      <c r="V5" s="225">
        <v>354.96586414445397</v>
      </c>
      <c r="W5" s="225">
        <v>367.62364574376608</v>
      </c>
      <c r="DA5" s="89" t="s">
        <v>2530</v>
      </c>
    </row>
    <row r="6" spans="1:105" ht="12" customHeight="1" x14ac:dyDescent="0.25">
      <c r="A6" s="55" t="s">
        <v>92</v>
      </c>
      <c r="B6" s="261">
        <v>6.874260200627166</v>
      </c>
      <c r="C6" s="261">
        <v>6.3872350532075766</v>
      </c>
      <c r="D6" s="261">
        <v>6.4745693540805984</v>
      </c>
      <c r="E6" s="261">
        <v>6.9468060911633831</v>
      </c>
      <c r="F6" s="261">
        <v>6.8981230568060523</v>
      </c>
      <c r="G6" s="261">
        <v>5.7786576566348762</v>
      </c>
      <c r="H6" s="261">
        <v>6.0582240549977486</v>
      </c>
      <c r="I6" s="261">
        <v>5.6986388258183149</v>
      </c>
      <c r="J6" s="261">
        <v>4.9823253722537446</v>
      </c>
      <c r="K6" s="261">
        <v>6.102407539531419</v>
      </c>
      <c r="L6" s="261">
        <v>11.42105724754513</v>
      </c>
      <c r="M6" s="261">
        <v>10.70741163478163</v>
      </c>
      <c r="N6" s="261">
        <v>10.289559835760061</v>
      </c>
      <c r="O6" s="261">
        <v>9.8048480873291446</v>
      </c>
      <c r="P6" s="261">
        <v>10.202752672785939</v>
      </c>
      <c r="Q6" s="261">
        <v>9.5182797861825641</v>
      </c>
      <c r="R6" s="261">
        <v>9.2362684344136579</v>
      </c>
      <c r="S6" s="261">
        <v>9.3653581618475545</v>
      </c>
      <c r="T6" s="261">
        <v>9.5560580051819208</v>
      </c>
      <c r="U6" s="261">
        <v>9.1735871039709558</v>
      </c>
      <c r="V6" s="261">
        <v>8.5127447186887419</v>
      </c>
      <c r="W6" s="261">
        <v>8.8388184221732828</v>
      </c>
      <c r="DA6" s="67" t="s">
        <v>2547</v>
      </c>
    </row>
    <row r="7" spans="1:105" ht="12" customHeight="1" x14ac:dyDescent="0.25">
      <c r="A7" s="202" t="s">
        <v>93</v>
      </c>
      <c r="B7" s="226">
        <v>9.3489938728529456</v>
      </c>
      <c r="C7" s="226">
        <v>8.6866396723623076</v>
      </c>
      <c r="D7" s="226">
        <v>8.8054143215496126</v>
      </c>
      <c r="E7" s="226">
        <v>9.4476562839822016</v>
      </c>
      <c r="F7" s="226">
        <v>9.3814473572562331</v>
      </c>
      <c r="G7" s="226">
        <v>7.858974413023434</v>
      </c>
      <c r="H7" s="226">
        <v>8.2391847147969397</v>
      </c>
      <c r="I7" s="226">
        <v>7.750148803112908</v>
      </c>
      <c r="J7" s="226">
        <v>6.775962506265091</v>
      </c>
      <c r="K7" s="226">
        <v>8.2992742537627286</v>
      </c>
      <c r="L7" s="226">
        <v>15.532637856661371</v>
      </c>
      <c r="M7" s="226">
        <v>14.562079823303019</v>
      </c>
      <c r="N7" s="226">
        <v>13.99380137663368</v>
      </c>
      <c r="O7" s="226">
        <v>13.33459339876763</v>
      </c>
      <c r="P7" s="226">
        <v>13.875743634988879</v>
      </c>
      <c r="Q7" s="226">
        <v>12.944860509208279</v>
      </c>
      <c r="R7" s="226">
        <v>12.561325070802569</v>
      </c>
      <c r="S7" s="226">
        <v>12.73688710011267</v>
      </c>
      <c r="T7" s="226">
        <v>12.99623888704742</v>
      </c>
      <c r="U7" s="226">
        <v>12.476078461400499</v>
      </c>
      <c r="V7" s="226">
        <v>11.577332817416689</v>
      </c>
      <c r="W7" s="226">
        <v>12.02079305415567</v>
      </c>
      <c r="DA7" s="174" t="s">
        <v>2548</v>
      </c>
    </row>
    <row r="8" spans="1:105" ht="12" customHeight="1" x14ac:dyDescent="0.25">
      <c r="A8" s="202" t="s">
        <v>94</v>
      </c>
      <c r="B8" s="226">
        <v>11.54875713705364</v>
      </c>
      <c r="C8" s="226">
        <v>10.730554889388729</v>
      </c>
      <c r="D8" s="226">
        <v>10.877276514855399</v>
      </c>
      <c r="E8" s="226">
        <v>11.67063423315448</v>
      </c>
      <c r="F8" s="226">
        <v>11.588846735434171</v>
      </c>
      <c r="G8" s="226">
        <v>9.7081448631465932</v>
      </c>
      <c r="H8" s="226">
        <v>10.17781641239622</v>
      </c>
      <c r="I8" s="226">
        <v>9.5737132273747712</v>
      </c>
      <c r="J8" s="226">
        <v>8.3703066253862914</v>
      </c>
      <c r="K8" s="226">
        <v>10.252044666412781</v>
      </c>
      <c r="L8" s="226">
        <v>19.187376175875809</v>
      </c>
      <c r="M8" s="226">
        <v>17.98845154643314</v>
      </c>
      <c r="N8" s="226">
        <v>17.286460524076901</v>
      </c>
      <c r="O8" s="226">
        <v>16.47214478671296</v>
      </c>
      <c r="P8" s="226">
        <v>17.140624490280391</v>
      </c>
      <c r="Q8" s="226">
        <v>15.990710040786711</v>
      </c>
      <c r="R8" s="226">
        <v>15.51693096981495</v>
      </c>
      <c r="S8" s="226">
        <v>15.73380171190389</v>
      </c>
      <c r="T8" s="226">
        <v>16.05417744870563</v>
      </c>
      <c r="U8" s="226">
        <v>15.41162633467121</v>
      </c>
      <c r="V8" s="226">
        <v>14.30141112739709</v>
      </c>
      <c r="W8" s="226">
        <v>14.84921494925112</v>
      </c>
      <c r="DA8" s="174" t="s">
        <v>2549</v>
      </c>
    </row>
    <row r="9" spans="1:105" ht="12" customHeight="1" x14ac:dyDescent="0.25">
      <c r="A9" s="202" t="s">
        <v>95</v>
      </c>
      <c r="B9" s="226">
        <v>7.1492306086522524</v>
      </c>
      <c r="C9" s="226">
        <v>6.6427244553358804</v>
      </c>
      <c r="D9" s="226">
        <v>6.7335521282438231</v>
      </c>
      <c r="E9" s="226">
        <v>7.2246783348099184</v>
      </c>
      <c r="F9" s="226">
        <v>7.1740479790782947</v>
      </c>
      <c r="G9" s="226">
        <v>6.0098039629002713</v>
      </c>
      <c r="H9" s="226">
        <v>6.3005530171976591</v>
      </c>
      <c r="I9" s="226">
        <v>5.9265843788510466</v>
      </c>
      <c r="J9" s="226">
        <v>5.1816183871438923</v>
      </c>
      <c r="K9" s="226">
        <v>6.346503841112674</v>
      </c>
      <c r="L9" s="226">
        <v>11.877899537446931</v>
      </c>
      <c r="M9" s="226">
        <v>11.1357081001729</v>
      </c>
      <c r="N9" s="226">
        <v>10.701142229190459</v>
      </c>
      <c r="O9" s="226">
        <v>10.197042010822299</v>
      </c>
      <c r="P9" s="226">
        <v>10.61086277969738</v>
      </c>
      <c r="Q9" s="226">
        <v>9.8990109776298656</v>
      </c>
      <c r="R9" s="226">
        <v>9.605719171790204</v>
      </c>
      <c r="S9" s="226">
        <v>9.739972488321456</v>
      </c>
      <c r="T9" s="226">
        <v>9.9383003253891964</v>
      </c>
      <c r="U9" s="226">
        <v>9.5405305881297924</v>
      </c>
      <c r="V9" s="226">
        <v>8.8532545074362901</v>
      </c>
      <c r="W9" s="226">
        <v>9.1923711590602135</v>
      </c>
      <c r="DA9" s="174" t="s">
        <v>2550</v>
      </c>
    </row>
    <row r="10" spans="1:105" ht="12" customHeight="1" x14ac:dyDescent="0.25">
      <c r="A10" s="56" t="s">
        <v>96</v>
      </c>
      <c r="B10" s="262">
        <v>7.8876650561188892</v>
      </c>
      <c r="C10" s="262">
        <v>7.1255878662810161</v>
      </c>
      <c r="D10" s="262">
        <v>7.3300124052046352</v>
      </c>
      <c r="E10" s="262">
        <v>8.5069058657521541</v>
      </c>
      <c r="F10" s="262">
        <v>8.165610233556361</v>
      </c>
      <c r="G10" s="262">
        <v>6.2503648852921874</v>
      </c>
      <c r="H10" s="262">
        <v>6.565486307637137</v>
      </c>
      <c r="I10" s="262">
        <v>6.1433201909093924</v>
      </c>
      <c r="J10" s="262">
        <v>5.389610490595107</v>
      </c>
      <c r="K10" s="262">
        <v>6.4055269385765614</v>
      </c>
      <c r="L10" s="262">
        <v>11.899413734665</v>
      </c>
      <c r="M10" s="262">
        <v>11.11063132631913</v>
      </c>
      <c r="N10" s="262">
        <v>10.715046259979591</v>
      </c>
      <c r="O10" s="262">
        <v>10.2471402836937</v>
      </c>
      <c r="P10" s="262">
        <v>10.68717054453376</v>
      </c>
      <c r="Q10" s="262">
        <v>9.9592341108828641</v>
      </c>
      <c r="R10" s="262">
        <v>9.6517695536521249</v>
      </c>
      <c r="S10" s="262">
        <v>9.8067500835705506</v>
      </c>
      <c r="T10" s="262">
        <v>9.9847775141877317</v>
      </c>
      <c r="U10" s="262">
        <v>9.6277229968464528</v>
      </c>
      <c r="V10" s="262">
        <v>9.0577074396144006</v>
      </c>
      <c r="W10" s="262">
        <v>9.4000197182479717</v>
      </c>
      <c r="DA10" s="68" t="s">
        <v>2551</v>
      </c>
    </row>
    <row r="11" spans="1:105" ht="12" customHeight="1" x14ac:dyDescent="0.25">
      <c r="A11" s="37" t="s">
        <v>160</v>
      </c>
      <c r="B11" s="228">
        <v>3.1499959979260712</v>
      </c>
      <c r="C11" s="228">
        <v>2.2719095718295121</v>
      </c>
      <c r="D11" s="228">
        <v>2.6214921913037821</v>
      </c>
      <c r="E11" s="228">
        <v>4.5050314481108833</v>
      </c>
      <c r="F11" s="228">
        <v>3.8054157419856471</v>
      </c>
      <c r="G11" s="228">
        <v>1.4380754191903391</v>
      </c>
      <c r="H11" s="228">
        <v>1.45698367142577</v>
      </c>
      <c r="I11" s="228">
        <v>1.352951997576749</v>
      </c>
      <c r="J11" s="228">
        <v>1.2307510003159789</v>
      </c>
      <c r="K11" s="228">
        <v>0.67954496256484209</v>
      </c>
      <c r="L11" s="228">
        <v>0.56849699486835481</v>
      </c>
      <c r="M11" s="228">
        <v>0.35077913949237061</v>
      </c>
      <c r="N11" s="228">
        <v>0.28545048585075111</v>
      </c>
      <c r="O11" s="228">
        <v>0.23064372693816371</v>
      </c>
      <c r="P11" s="228">
        <v>0.1749057122151787</v>
      </c>
      <c r="Q11" s="228">
        <v>0.1794060247992523</v>
      </c>
      <c r="R11" s="228">
        <v>0.2082189779210723</v>
      </c>
      <c r="S11" s="228">
        <v>0.20140088660971511</v>
      </c>
      <c r="T11" s="228">
        <v>0.19244097598588619</v>
      </c>
      <c r="U11" s="228">
        <v>0.11327982208839631</v>
      </c>
      <c r="V11" s="228">
        <v>0.32550496452040673</v>
      </c>
      <c r="W11" s="228">
        <v>0.34671659492063162</v>
      </c>
      <c r="DA11" s="69" t="s">
        <v>2552</v>
      </c>
    </row>
    <row r="12" spans="1:105" ht="12" customHeight="1" x14ac:dyDescent="0.25">
      <c r="A12" s="37" t="s">
        <v>162</v>
      </c>
      <c r="B12" s="228">
        <v>8.3408316221816867E-2</v>
      </c>
      <c r="C12" s="228">
        <v>0.13252192146804889</v>
      </c>
      <c r="D12" s="228">
        <v>9.6613374287461418E-2</v>
      </c>
      <c r="E12" s="228">
        <v>6.7998292539236435E-2</v>
      </c>
      <c r="F12" s="228">
        <v>0.23821584764247131</v>
      </c>
      <c r="G12" s="228">
        <v>9.2812893551759701E-2</v>
      </c>
      <c r="H12" s="228">
        <v>1.9846480591021651E-2</v>
      </c>
      <c r="I12" s="228">
        <v>0.1130784676096632</v>
      </c>
      <c r="J12" s="228">
        <v>0.14087222662783411</v>
      </c>
      <c r="K12" s="228">
        <v>3.6141373775753743E-2</v>
      </c>
      <c r="L12" s="228">
        <v>4.9590587014351963E-2</v>
      </c>
      <c r="M12" s="228">
        <v>0.21541811264133179</v>
      </c>
      <c r="N12" s="228">
        <v>0.1124265574672047</v>
      </c>
      <c r="O12" s="228">
        <v>5.7432724451528618E-2</v>
      </c>
      <c r="P12" s="228">
        <v>4.1511702356505302E-2</v>
      </c>
      <c r="Q12" s="228">
        <v>7.0123408315956912E-2</v>
      </c>
      <c r="R12" s="228">
        <v>6.5692409326004994E-2</v>
      </c>
      <c r="S12" s="228">
        <v>4.7945793742138157E-2</v>
      </c>
      <c r="T12" s="228">
        <v>7.1557110783299044E-2</v>
      </c>
      <c r="U12" s="228">
        <v>4.472618356633646E-2</v>
      </c>
      <c r="V12" s="228">
        <v>0.11672410647840389</v>
      </c>
      <c r="W12" s="228">
        <v>0.13705295809870091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4.6542607419710018</v>
      </c>
      <c r="C15" s="228">
        <v>4.7211563729834554</v>
      </c>
      <c r="D15" s="228">
        <v>4.6119068396133924</v>
      </c>
      <c r="E15" s="228">
        <v>3.9338761251020342</v>
      </c>
      <c r="F15" s="228">
        <v>4.1219786439282426</v>
      </c>
      <c r="G15" s="228">
        <v>4.7194765725500876</v>
      </c>
      <c r="H15" s="228">
        <v>5.0886561556203453</v>
      </c>
      <c r="I15" s="228">
        <v>4.6772897257229804</v>
      </c>
      <c r="J15" s="228">
        <v>4.0179872636512934</v>
      </c>
      <c r="K15" s="228">
        <v>5.6898406022359653</v>
      </c>
      <c r="L15" s="228">
        <v>11.28132615278229</v>
      </c>
      <c r="M15" s="228">
        <v>10.544434074185419</v>
      </c>
      <c r="N15" s="228">
        <v>10.317169216661631</v>
      </c>
      <c r="O15" s="228">
        <v>9.9590638323040039</v>
      </c>
      <c r="P15" s="228">
        <v>10.47075312996208</v>
      </c>
      <c r="Q15" s="228">
        <v>9.7097046777676557</v>
      </c>
      <c r="R15" s="228">
        <v>9.3778581664050478</v>
      </c>
      <c r="S15" s="228">
        <v>9.5574034032186965</v>
      </c>
      <c r="T15" s="228">
        <v>9.7207794274185471</v>
      </c>
      <c r="U15" s="228">
        <v>9.4697169911917207</v>
      </c>
      <c r="V15" s="228">
        <v>8.6154783686155891</v>
      </c>
      <c r="W15" s="228">
        <v>8.9162501652286394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52.771926763859668</v>
      </c>
      <c r="C16" s="263">
        <f t="shared" si="0"/>
        <v>47.633691225349168</v>
      </c>
      <c r="D16" s="263">
        <f t="shared" si="0"/>
        <v>49.15163820512997</v>
      </c>
      <c r="E16" s="263">
        <f t="shared" si="0"/>
        <v>57.193604182356481</v>
      </c>
      <c r="F16" s="263">
        <f t="shared" si="0"/>
        <v>54.632116154967875</v>
      </c>
      <c r="G16" s="263">
        <f t="shared" si="0"/>
        <v>41.144807373634606</v>
      </c>
      <c r="H16" s="263">
        <f t="shared" si="0"/>
        <v>43.110118958437852</v>
      </c>
      <c r="I16" s="263">
        <f t="shared" si="0"/>
        <v>40.388914640816537</v>
      </c>
      <c r="J16" s="263">
        <f t="shared" si="0"/>
        <v>35.544879387670697</v>
      </c>
      <c r="K16" s="263">
        <f t="shared" si="0"/>
        <v>41.285792232882642</v>
      </c>
      <c r="L16" s="263">
        <f t="shared" si="0"/>
        <v>76.312193558864536</v>
      </c>
      <c r="M16" s="263">
        <f t="shared" si="0"/>
        <v>71.274733209441848</v>
      </c>
      <c r="N16" s="263">
        <f t="shared" si="0"/>
        <v>68.564908143382297</v>
      </c>
      <c r="O16" s="263">
        <f t="shared" si="0"/>
        <v>65.451995506192858</v>
      </c>
      <c r="P16" s="263">
        <f t="shared" si="0"/>
        <v>68.221536189752541</v>
      </c>
      <c r="Q16" s="263">
        <f t="shared" si="0"/>
        <v>63.495935486216368</v>
      </c>
      <c r="R16" s="263">
        <f t="shared" si="0"/>
        <v>61.615781148753918</v>
      </c>
      <c r="S16" s="263">
        <f t="shared" si="0"/>
        <v>62.550331819820848</v>
      </c>
      <c r="T16" s="263">
        <f t="shared" si="0"/>
        <v>63.780255326771766</v>
      </c>
      <c r="U16" s="263">
        <f t="shared" si="0"/>
        <v>61.371988933922914</v>
      </c>
      <c r="V16" s="263">
        <f t="shared" si="0"/>
        <v>59.081385062898491</v>
      </c>
      <c r="W16" s="263">
        <f t="shared" si="0"/>
        <v>61.393893854828434</v>
      </c>
      <c r="DA16" s="70"/>
    </row>
    <row r="17" spans="1:105" ht="12" customHeight="1" x14ac:dyDescent="0.25">
      <c r="A17" s="60" t="s">
        <v>2558</v>
      </c>
      <c r="B17" s="331">
        <v>27.93207070269893</v>
      </c>
      <c r="C17" s="331">
        <v>22.674482858260902</v>
      </c>
      <c r="D17" s="331">
        <v>24.939551093305489</v>
      </c>
      <c r="E17" s="331">
        <v>36.232787556256547</v>
      </c>
      <c r="F17" s="331">
        <v>32.190502175864772</v>
      </c>
      <c r="G17" s="331">
        <v>14.94031246349568</v>
      </c>
      <c r="H17" s="331">
        <v>14.968998411696621</v>
      </c>
      <c r="I17" s="331">
        <v>14.26729613762418</v>
      </c>
      <c r="J17" s="331">
        <v>13.29836876167492</v>
      </c>
      <c r="K17" s="331">
        <v>7.1350662347671268</v>
      </c>
      <c r="L17" s="331">
        <v>5.9881819952159896</v>
      </c>
      <c r="M17" s="331">
        <v>5.623749345026134</v>
      </c>
      <c r="N17" s="331">
        <v>4.3156821477501426</v>
      </c>
      <c r="O17" s="331">
        <v>3.3648680980567822</v>
      </c>
      <c r="P17" s="331">
        <v>2.6092186492275231</v>
      </c>
      <c r="Q17" s="331">
        <v>3.2477579810583799</v>
      </c>
      <c r="R17" s="331">
        <v>3.3053559226628182</v>
      </c>
      <c r="S17" s="331">
        <v>3.1541017906676969</v>
      </c>
      <c r="T17" s="331">
        <v>3.1194600453142569</v>
      </c>
      <c r="U17" s="331">
        <v>2.1322763790342658</v>
      </c>
      <c r="V17" s="331">
        <v>6.0840445378811827</v>
      </c>
      <c r="W17" s="331">
        <v>7.1276045777485457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4.2071599215972881</v>
      </c>
      <c r="C19" s="232">
        <v>4.8744574266028531</v>
      </c>
      <c r="D19" s="232">
        <v>6.3950253627784424</v>
      </c>
      <c r="E19" s="232">
        <v>7.2329824170922503</v>
      </c>
      <c r="F19" s="232">
        <v>6.6948034311874061</v>
      </c>
      <c r="G19" s="232">
        <v>4.2441178397021213</v>
      </c>
      <c r="H19" s="232">
        <v>4.8910459752615001</v>
      </c>
      <c r="I19" s="232">
        <v>4.2156749627767409</v>
      </c>
      <c r="J19" s="232">
        <v>4.2564120187337542</v>
      </c>
      <c r="K19" s="232">
        <v>2.357390017232992</v>
      </c>
      <c r="L19" s="232">
        <v>1.807916942815567</v>
      </c>
      <c r="M19" s="232">
        <v>1.9039159455747761</v>
      </c>
      <c r="N19" s="232">
        <v>1.659801469733146</v>
      </c>
      <c r="O19" s="232">
        <v>1.457641142981857</v>
      </c>
      <c r="P19" s="232">
        <v>1.205921974449931</v>
      </c>
      <c r="Q19" s="232">
        <v>1.61957505987174</v>
      </c>
      <c r="R19" s="232">
        <v>1.515586949324282</v>
      </c>
      <c r="S19" s="232">
        <v>1.5020372075108011</v>
      </c>
      <c r="T19" s="232">
        <v>1.4419271290633291</v>
      </c>
      <c r="U19" s="232">
        <v>1.1337090082300729</v>
      </c>
      <c r="V19" s="232">
        <v>3.3389553266202778</v>
      </c>
      <c r="W19" s="232">
        <v>4.1563984001842114</v>
      </c>
      <c r="DA19" s="71" t="s">
        <v>2561</v>
      </c>
    </row>
    <row r="20" spans="1:105" ht="12" customHeight="1" x14ac:dyDescent="0.25">
      <c r="A20" s="59" t="s">
        <v>160</v>
      </c>
      <c r="B20" s="232">
        <v>16.811573635339641</v>
      </c>
      <c r="C20" s="232">
        <v>12.010842241736899</v>
      </c>
      <c r="D20" s="232">
        <v>13.76259311086508</v>
      </c>
      <c r="E20" s="232">
        <v>24.004095471159872</v>
      </c>
      <c r="F20" s="232">
        <v>20.71812556269294</v>
      </c>
      <c r="G20" s="232">
        <v>7.9847922589023952</v>
      </c>
      <c r="H20" s="232">
        <v>8.0573636493283249</v>
      </c>
      <c r="I20" s="232">
        <v>7.5559347413248128</v>
      </c>
      <c r="J20" s="232">
        <v>6.8143359871188904</v>
      </c>
      <c r="K20" s="232">
        <v>4.0786650175809553</v>
      </c>
      <c r="L20" s="232">
        <v>3.543819999491963</v>
      </c>
      <c r="M20" s="232">
        <v>2.183995410732015</v>
      </c>
      <c r="N20" s="232">
        <v>1.7776167464976651</v>
      </c>
      <c r="O20" s="232">
        <v>1.437886803561556</v>
      </c>
      <c r="P20" s="232">
        <v>1.0960022633592119</v>
      </c>
      <c r="Q20" s="232">
        <v>1.1132044059330941</v>
      </c>
      <c r="R20" s="232">
        <v>1.2946812510147101</v>
      </c>
      <c r="S20" s="232">
        <v>1.251642615097462</v>
      </c>
      <c r="T20" s="232">
        <v>1.200893687096424</v>
      </c>
      <c r="U20" s="232">
        <v>0.70864463056577787</v>
      </c>
      <c r="V20" s="232">
        <v>2.0023145215143399</v>
      </c>
      <c r="W20" s="232">
        <v>2.110194609669148</v>
      </c>
      <c r="DA20" s="71" t="s">
        <v>2562</v>
      </c>
    </row>
    <row r="21" spans="1:105" ht="12" customHeight="1" x14ac:dyDescent="0.25">
      <c r="A21" s="59" t="s">
        <v>70</v>
      </c>
      <c r="B21" s="232">
        <v>6.4681857706853387</v>
      </c>
      <c r="C21" s="232">
        <v>5.0885831695414447</v>
      </c>
      <c r="D21" s="232">
        <v>4.2747212826238936</v>
      </c>
      <c r="E21" s="232">
        <v>4.6333953257433693</v>
      </c>
      <c r="F21" s="232">
        <v>3.4806358229391852</v>
      </c>
      <c r="G21" s="232">
        <v>2.196066615410333</v>
      </c>
      <c r="H21" s="232">
        <v>1.910834426493605</v>
      </c>
      <c r="I21" s="232">
        <v>1.864168446603685</v>
      </c>
      <c r="J21" s="232">
        <v>1.447649272354727</v>
      </c>
      <c r="K21" s="232">
        <v>0.48208875180477012</v>
      </c>
      <c r="L21" s="232">
        <v>0.32731393060815051</v>
      </c>
      <c r="M21" s="232">
        <v>0.194617498589674</v>
      </c>
      <c r="N21" s="232">
        <v>0.17813784587210721</v>
      </c>
      <c r="O21" s="232">
        <v>0.1112911480666781</v>
      </c>
      <c r="P21" s="232">
        <v>4.7171862175100519E-2</v>
      </c>
      <c r="Q21" s="232">
        <v>7.9866666675906459E-2</v>
      </c>
      <c r="R21" s="232">
        <v>8.6620004647284699E-2</v>
      </c>
      <c r="S21" s="232">
        <v>0.1024540709338093</v>
      </c>
      <c r="T21" s="232">
        <v>3.0099804968536991E-2</v>
      </c>
      <c r="U21" s="232">
        <v>1.0129134937279049E-2</v>
      </c>
      <c r="V21" s="232">
        <v>2.475684397622175E-2</v>
      </c>
      <c r="W21" s="232">
        <v>2.6876664472711888E-2</v>
      </c>
      <c r="DA21" s="71" t="s">
        <v>2563</v>
      </c>
    </row>
    <row r="22" spans="1:105" ht="12" customHeight="1" x14ac:dyDescent="0.25">
      <c r="A22" s="59" t="s">
        <v>162</v>
      </c>
      <c r="B22" s="232">
        <v>0.44515137507666053</v>
      </c>
      <c r="C22" s="232">
        <v>0.70060002037969593</v>
      </c>
      <c r="D22" s="232">
        <v>0.5072113370380682</v>
      </c>
      <c r="E22" s="232">
        <v>0.36231434226106068</v>
      </c>
      <c r="F22" s="232">
        <v>1.2969373590452411</v>
      </c>
      <c r="G22" s="232">
        <v>0.5153357494808376</v>
      </c>
      <c r="H22" s="232">
        <v>0.1097543606131931</v>
      </c>
      <c r="I22" s="232">
        <v>0.63151798691893946</v>
      </c>
      <c r="J22" s="232">
        <v>0.77997148346754397</v>
      </c>
      <c r="K22" s="232">
        <v>0.21692244814840911</v>
      </c>
      <c r="L22" s="232">
        <v>0.30913112230030798</v>
      </c>
      <c r="M22" s="232">
        <v>1.3412204901296689</v>
      </c>
      <c r="N22" s="232">
        <v>0.700126085647226</v>
      </c>
      <c r="O22" s="232">
        <v>0.35804900344669061</v>
      </c>
      <c r="P22" s="232">
        <v>0.26012254924327971</v>
      </c>
      <c r="Q22" s="232">
        <v>0.43511184857764001</v>
      </c>
      <c r="R22" s="232">
        <v>0.40846771767654122</v>
      </c>
      <c r="S22" s="232">
        <v>0.29796789712562533</v>
      </c>
      <c r="T22" s="232">
        <v>0.44653942418596759</v>
      </c>
      <c r="U22" s="232">
        <v>0.27979360530113589</v>
      </c>
      <c r="V22" s="232">
        <v>0.71801784577034289</v>
      </c>
      <c r="W22" s="232">
        <v>0.83413490342247432</v>
      </c>
      <c r="DA22" s="71" t="s">
        <v>2564</v>
      </c>
    </row>
    <row r="23" spans="1:105" ht="12" customHeight="1" x14ac:dyDescent="0.25">
      <c r="A23" s="60" t="s">
        <v>2565</v>
      </c>
      <c r="B23" s="331">
        <v>24.839856061160742</v>
      </c>
      <c r="C23" s="331">
        <v>24.959208367088269</v>
      </c>
      <c r="D23" s="331">
        <v>24.212087111824481</v>
      </c>
      <c r="E23" s="331">
        <v>20.96081662609993</v>
      </c>
      <c r="F23" s="331">
        <v>22.441613979103099</v>
      </c>
      <c r="G23" s="331">
        <v>26.20449491013893</v>
      </c>
      <c r="H23" s="331">
        <v>28.141120546741231</v>
      </c>
      <c r="I23" s="331">
        <v>26.121618503192359</v>
      </c>
      <c r="J23" s="331">
        <v>22.246510625995779</v>
      </c>
      <c r="K23" s="331">
        <v>34.150725998115512</v>
      </c>
      <c r="L23" s="331">
        <v>70.32401156364854</v>
      </c>
      <c r="M23" s="331">
        <v>65.650983864415721</v>
      </c>
      <c r="N23" s="331">
        <v>64.249225995632159</v>
      </c>
      <c r="O23" s="331">
        <v>62.08712740813607</v>
      </c>
      <c r="P23" s="331">
        <v>65.612317540525012</v>
      </c>
      <c r="Q23" s="331">
        <v>60.24817750515799</v>
      </c>
      <c r="R23" s="331">
        <v>58.310425226091098</v>
      </c>
      <c r="S23" s="331">
        <v>59.396230029153152</v>
      </c>
      <c r="T23" s="331">
        <v>60.66079528145751</v>
      </c>
      <c r="U23" s="331">
        <v>59.239712554888648</v>
      </c>
      <c r="V23" s="331">
        <v>52.997340525017307</v>
      </c>
      <c r="W23" s="331">
        <v>54.266289277079892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15.625416423063847</v>
      </c>
      <c r="C24" s="263">
        <f t="shared" si="1"/>
        <v>15.626493410836575</v>
      </c>
      <c r="D24" s="263">
        <f t="shared" si="1"/>
        <v>15.108647723585067</v>
      </c>
      <c r="E24" s="263">
        <f t="shared" si="1"/>
        <v>15.61227089004667</v>
      </c>
      <c r="F24" s="263">
        <f t="shared" si="1"/>
        <v>18.939578511909545</v>
      </c>
      <c r="G24" s="263">
        <f t="shared" si="1"/>
        <v>13.384937333541114</v>
      </c>
      <c r="H24" s="263">
        <f t="shared" si="1"/>
        <v>11.060238092920059</v>
      </c>
      <c r="I24" s="263">
        <f t="shared" si="1"/>
        <v>13.618966094441728</v>
      </c>
      <c r="J24" s="263">
        <f t="shared" si="1"/>
        <v>12.604246508672009</v>
      </c>
      <c r="K24" s="263">
        <f t="shared" si="1"/>
        <v>11.95602573009247</v>
      </c>
      <c r="L24" s="263">
        <f t="shared" si="1"/>
        <v>21.13610868110602</v>
      </c>
      <c r="M24" s="263">
        <f t="shared" si="1"/>
        <v>23.895832274857973</v>
      </c>
      <c r="N24" s="263">
        <f t="shared" si="1"/>
        <v>21.148418619113691</v>
      </c>
      <c r="O24" s="263">
        <f t="shared" si="1"/>
        <v>18.58320743263355</v>
      </c>
      <c r="P24" s="263">
        <f t="shared" si="1"/>
        <v>18.37598994140961</v>
      </c>
      <c r="Q24" s="263">
        <f t="shared" si="1"/>
        <v>18.510300801781714</v>
      </c>
      <c r="R24" s="263">
        <f t="shared" si="1"/>
        <v>17.927495118285812</v>
      </c>
      <c r="S24" s="263">
        <f t="shared" si="1"/>
        <v>17.456714209342245</v>
      </c>
      <c r="T24" s="263">
        <f t="shared" si="1"/>
        <v>18.60768963956653</v>
      </c>
      <c r="U24" s="263">
        <f t="shared" si="1"/>
        <v>16.807823750024447</v>
      </c>
      <c r="V24" s="263">
        <f t="shared" si="1"/>
        <v>19.065317060553706</v>
      </c>
      <c r="W24" s="263">
        <f t="shared" si="1"/>
        <v>20.160162685917353</v>
      </c>
      <c r="DA24" s="70"/>
    </row>
    <row r="25" spans="1:105" ht="12" customHeight="1" x14ac:dyDescent="0.25">
      <c r="A25" s="60" t="s">
        <v>2568</v>
      </c>
      <c r="B25" s="264">
        <v>8.6136710184241334</v>
      </c>
      <c r="C25" s="264">
        <v>9.111513656564842</v>
      </c>
      <c r="D25" s="264">
        <v>8.5045869824228539</v>
      </c>
      <c r="E25" s="264">
        <v>8.5265286770600159</v>
      </c>
      <c r="F25" s="264">
        <v>11.903492993967371</v>
      </c>
      <c r="G25" s="264">
        <v>7.4907065237735369</v>
      </c>
      <c r="H25" s="264">
        <v>4.8808495568223549</v>
      </c>
      <c r="I25" s="264">
        <v>7.8063544921070447</v>
      </c>
      <c r="J25" s="264">
        <v>7.5222746289731894</v>
      </c>
      <c r="K25" s="264">
        <v>5.7315700397704212</v>
      </c>
      <c r="L25" s="264">
        <v>9.4866302886099891</v>
      </c>
      <c r="M25" s="264">
        <v>12.974272407380701</v>
      </c>
      <c r="N25" s="264">
        <v>10.65306758663843</v>
      </c>
      <c r="O25" s="264">
        <v>8.5822623835578202</v>
      </c>
      <c r="P25" s="264">
        <v>7.9691822151679412</v>
      </c>
      <c r="Q25" s="264">
        <v>8.8016554198754946</v>
      </c>
      <c r="R25" s="264">
        <v>8.5065013151838791</v>
      </c>
      <c r="S25" s="264">
        <v>7.9040488842577368</v>
      </c>
      <c r="T25" s="264">
        <v>8.8605104742809662</v>
      </c>
      <c r="U25" s="264">
        <v>7.4507649039740684</v>
      </c>
      <c r="V25" s="264">
        <v>10.382317447491189</v>
      </c>
      <c r="W25" s="264">
        <v>11.1445678953006</v>
      </c>
      <c r="DA25" s="72" t="s">
        <v>2569</v>
      </c>
    </row>
    <row r="26" spans="1:105" ht="12" customHeight="1" x14ac:dyDescent="0.25">
      <c r="A26" s="60" t="s">
        <v>2570</v>
      </c>
      <c r="B26" s="264">
        <v>7.0117454046397123</v>
      </c>
      <c r="C26" s="264">
        <v>6.5149797542717334</v>
      </c>
      <c r="D26" s="264">
        <v>6.604060741162213</v>
      </c>
      <c r="E26" s="264">
        <v>7.085742212986653</v>
      </c>
      <c r="F26" s="264">
        <v>7.0360855179421762</v>
      </c>
      <c r="G26" s="264">
        <v>5.8942308097675769</v>
      </c>
      <c r="H26" s="264">
        <v>6.1793885360977052</v>
      </c>
      <c r="I26" s="264">
        <v>5.8126116023346821</v>
      </c>
      <c r="J26" s="264">
        <v>5.0819718796988207</v>
      </c>
      <c r="K26" s="264">
        <v>6.2244556903220492</v>
      </c>
      <c r="L26" s="264">
        <v>11.649478392496031</v>
      </c>
      <c r="M26" s="264">
        <v>10.921559867477271</v>
      </c>
      <c r="N26" s="264">
        <v>10.495351032475259</v>
      </c>
      <c r="O26" s="264">
        <v>10.00094504907573</v>
      </c>
      <c r="P26" s="264">
        <v>10.40680772624167</v>
      </c>
      <c r="Q26" s="264">
        <v>9.7086453819062193</v>
      </c>
      <c r="R26" s="264">
        <v>9.4209938031019309</v>
      </c>
      <c r="S26" s="264">
        <v>9.5526653250845079</v>
      </c>
      <c r="T26" s="264">
        <v>9.7471791652855622</v>
      </c>
      <c r="U26" s="264">
        <v>9.3570588460503785</v>
      </c>
      <c r="V26" s="264">
        <v>8.6829996130625169</v>
      </c>
      <c r="W26" s="264">
        <v>9.0155947906167526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75.388466805513815</v>
      </c>
      <c r="C27" s="263">
        <f t="shared" si="2"/>
        <v>68.048130321927403</v>
      </c>
      <c r="D27" s="263">
        <f t="shared" si="2"/>
        <v>70.216626007328529</v>
      </c>
      <c r="E27" s="263">
        <f t="shared" si="2"/>
        <v>81.705148831937834</v>
      </c>
      <c r="F27" s="263">
        <f t="shared" si="2"/>
        <v>78.045880221382674</v>
      </c>
      <c r="G27" s="263">
        <f t="shared" si="2"/>
        <v>58.778296248049465</v>
      </c>
      <c r="H27" s="263">
        <f t="shared" si="2"/>
        <v>61.585884226339786</v>
      </c>
      <c r="I27" s="263">
        <f t="shared" si="2"/>
        <v>57.698449486880776</v>
      </c>
      <c r="J27" s="263">
        <f t="shared" si="2"/>
        <v>50.778399125243837</v>
      </c>
      <c r="K27" s="263">
        <f t="shared" si="2"/>
        <v>58.97970318983235</v>
      </c>
      <c r="L27" s="263">
        <f t="shared" si="2"/>
        <v>109.0174193698065</v>
      </c>
      <c r="M27" s="263">
        <f t="shared" si="2"/>
        <v>101.82104744205976</v>
      </c>
      <c r="N27" s="263">
        <f t="shared" si="2"/>
        <v>97.949868776260445</v>
      </c>
      <c r="O27" s="263">
        <f t="shared" si="2"/>
        <v>93.502850723132653</v>
      </c>
      <c r="P27" s="263">
        <f t="shared" si="2"/>
        <v>97.459337413932218</v>
      </c>
      <c r="Q27" s="263">
        <f t="shared" si="2"/>
        <v>90.708479266023403</v>
      </c>
      <c r="R27" s="263">
        <f t="shared" si="2"/>
        <v>88.022544498219887</v>
      </c>
      <c r="S27" s="263">
        <f t="shared" si="2"/>
        <v>89.357616885458341</v>
      </c>
      <c r="T27" s="263">
        <f t="shared" si="2"/>
        <v>91.114650466816826</v>
      </c>
      <c r="U27" s="263">
        <f t="shared" si="2"/>
        <v>87.674269905604206</v>
      </c>
      <c r="V27" s="263">
        <f t="shared" si="2"/>
        <v>84.401978661283579</v>
      </c>
      <c r="W27" s="263">
        <f t="shared" si="2"/>
        <v>87.705562649754938</v>
      </c>
      <c r="DA27" s="70"/>
    </row>
    <row r="28" spans="1:105" ht="12" customHeight="1" x14ac:dyDescent="0.25">
      <c r="A28" s="60" t="s">
        <v>2573</v>
      </c>
      <c r="B28" s="331">
        <v>39.902958146712763</v>
      </c>
      <c r="C28" s="331">
        <v>32.392118368944153</v>
      </c>
      <c r="D28" s="331">
        <v>35.627930133293553</v>
      </c>
      <c r="E28" s="331">
        <v>51.761125080366497</v>
      </c>
      <c r="F28" s="331">
        <v>45.986431679806827</v>
      </c>
      <c r="G28" s="331">
        <v>21.343303519279551</v>
      </c>
      <c r="H28" s="331">
        <v>21.384283445280889</v>
      </c>
      <c r="I28" s="331">
        <v>20.381851625177401</v>
      </c>
      <c r="J28" s="331">
        <v>18.997669659535589</v>
      </c>
      <c r="K28" s="331">
        <v>10.19295176395304</v>
      </c>
      <c r="L28" s="331">
        <v>8.5545457074514175</v>
      </c>
      <c r="M28" s="331">
        <v>8.0339276357516187</v>
      </c>
      <c r="N28" s="331">
        <v>6.1652602110716339</v>
      </c>
      <c r="O28" s="331">
        <v>4.8069544257954027</v>
      </c>
      <c r="P28" s="331">
        <v>3.7274552131821772</v>
      </c>
      <c r="Q28" s="331">
        <v>4.6396542586548284</v>
      </c>
      <c r="R28" s="331">
        <v>4.7219370323754557</v>
      </c>
      <c r="S28" s="331">
        <v>4.5058597009538524</v>
      </c>
      <c r="T28" s="331">
        <v>4.4563714933060838</v>
      </c>
      <c r="U28" s="331">
        <v>3.0461091129060951</v>
      </c>
      <c r="V28" s="331">
        <v>8.6914921969731207</v>
      </c>
      <c r="W28" s="331">
        <v>10.1822922539265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6.010228459424698</v>
      </c>
      <c r="C30" s="232">
        <v>6.9635106094326504</v>
      </c>
      <c r="D30" s="232">
        <v>9.1357505182549179</v>
      </c>
      <c r="E30" s="232">
        <v>10.332832024417501</v>
      </c>
      <c r="F30" s="232">
        <v>9.5640049016962951</v>
      </c>
      <c r="G30" s="232">
        <v>6.0630254852887449</v>
      </c>
      <c r="H30" s="232">
        <v>6.9872085360878557</v>
      </c>
      <c r="I30" s="232">
        <v>6.0223928039667731</v>
      </c>
      <c r="J30" s="232">
        <v>6.0805885981910794</v>
      </c>
      <c r="K30" s="232">
        <v>3.3677000246185589</v>
      </c>
      <c r="L30" s="232">
        <v>2.582738489736526</v>
      </c>
      <c r="M30" s="232">
        <v>2.7198799222496799</v>
      </c>
      <c r="N30" s="232">
        <v>2.3711449567616358</v>
      </c>
      <c r="O30" s="232">
        <v>2.0823444899740799</v>
      </c>
      <c r="P30" s="232">
        <v>1.722745677785616</v>
      </c>
      <c r="Q30" s="232">
        <v>2.3136786569596279</v>
      </c>
      <c r="R30" s="232">
        <v>2.1651242133204041</v>
      </c>
      <c r="S30" s="232">
        <v>2.1457674393011441</v>
      </c>
      <c r="T30" s="232">
        <v>2.0598958986618991</v>
      </c>
      <c r="U30" s="232">
        <v>1.6195842974715331</v>
      </c>
      <c r="V30" s="232">
        <v>4.7699361808861127</v>
      </c>
      <c r="W30" s="232">
        <v>5.9377120002631587</v>
      </c>
      <c r="DA30" s="71" t="s">
        <v>2576</v>
      </c>
    </row>
    <row r="31" spans="1:105" ht="12" customHeight="1" x14ac:dyDescent="0.25">
      <c r="A31" s="59" t="s">
        <v>160</v>
      </c>
      <c r="B31" s="232">
        <v>24.016533764770909</v>
      </c>
      <c r="C31" s="232">
        <v>17.158346059624161</v>
      </c>
      <c r="D31" s="232">
        <v>19.66084730123583</v>
      </c>
      <c r="E31" s="232">
        <v>34.291564958799817</v>
      </c>
      <c r="F31" s="232">
        <v>29.597322232418492</v>
      </c>
      <c r="G31" s="232">
        <v>11.406846084146281</v>
      </c>
      <c r="H31" s="232">
        <v>11.510519499040459</v>
      </c>
      <c r="I31" s="232">
        <v>10.794192487606869</v>
      </c>
      <c r="J31" s="232">
        <v>9.7347656958841267</v>
      </c>
      <c r="K31" s="232">
        <v>5.8266643108299361</v>
      </c>
      <c r="L31" s="232">
        <v>5.0625999992742354</v>
      </c>
      <c r="M31" s="232">
        <v>3.119993443902878</v>
      </c>
      <c r="N31" s="232">
        <v>2.5394524949966639</v>
      </c>
      <c r="O31" s="232">
        <v>2.0541240050879379</v>
      </c>
      <c r="P31" s="232">
        <v>1.565717519084588</v>
      </c>
      <c r="Q31" s="232">
        <v>1.590292008475849</v>
      </c>
      <c r="R31" s="232">
        <v>1.8495446443067289</v>
      </c>
      <c r="S31" s="232">
        <v>1.7880608787106591</v>
      </c>
      <c r="T31" s="232">
        <v>1.7155624101377489</v>
      </c>
      <c r="U31" s="232">
        <v>1.012349472236826</v>
      </c>
      <c r="V31" s="232">
        <v>2.8604493164490581</v>
      </c>
      <c r="W31" s="232">
        <v>3.0145637280987838</v>
      </c>
      <c r="DA31" s="71" t="s">
        <v>2577</v>
      </c>
    </row>
    <row r="32" spans="1:105" ht="12" customHeight="1" x14ac:dyDescent="0.25">
      <c r="A32" s="59" t="s">
        <v>70</v>
      </c>
      <c r="B32" s="232">
        <v>9.2402653866933431</v>
      </c>
      <c r="C32" s="232">
        <v>7.2694045279163548</v>
      </c>
      <c r="D32" s="232">
        <v>6.1067446894627064</v>
      </c>
      <c r="E32" s="232">
        <v>6.6191361796333847</v>
      </c>
      <c r="F32" s="232">
        <v>4.9723368899131213</v>
      </c>
      <c r="G32" s="232">
        <v>3.137238022014762</v>
      </c>
      <c r="H32" s="232">
        <v>2.7297634664194361</v>
      </c>
      <c r="I32" s="232">
        <v>2.6630977808624068</v>
      </c>
      <c r="J32" s="232">
        <v>2.0680703890781809</v>
      </c>
      <c r="K32" s="232">
        <v>0.68869821686395727</v>
      </c>
      <c r="L32" s="232">
        <v>0.46759132944021531</v>
      </c>
      <c r="M32" s="232">
        <v>0.27802499798524849</v>
      </c>
      <c r="N32" s="232">
        <v>0.25448263696015311</v>
      </c>
      <c r="O32" s="232">
        <v>0.15898735438096881</v>
      </c>
      <c r="P32" s="232">
        <v>6.7388374535857914E-2</v>
      </c>
      <c r="Q32" s="232">
        <v>0.1140952381084378</v>
      </c>
      <c r="R32" s="232">
        <v>0.1237428637818353</v>
      </c>
      <c r="S32" s="232">
        <v>0.14636295847687039</v>
      </c>
      <c r="T32" s="232">
        <v>4.2999721383624297E-2</v>
      </c>
      <c r="U32" s="232">
        <v>1.4470192767541509E-2</v>
      </c>
      <c r="V32" s="232">
        <v>3.5366919966031092E-2</v>
      </c>
      <c r="W32" s="232">
        <v>3.8395234961016989E-2</v>
      </c>
      <c r="DA32" s="71" t="s">
        <v>2578</v>
      </c>
    </row>
    <row r="33" spans="1:105" ht="12" customHeight="1" x14ac:dyDescent="0.25">
      <c r="A33" s="59" t="s">
        <v>162</v>
      </c>
      <c r="B33" s="232">
        <v>0.63593053582380088</v>
      </c>
      <c r="C33" s="232">
        <v>1.000857171970994</v>
      </c>
      <c r="D33" s="232">
        <v>0.72458762434009738</v>
      </c>
      <c r="E33" s="232">
        <v>0.51759191751580114</v>
      </c>
      <c r="F33" s="232">
        <v>1.8527676557789159</v>
      </c>
      <c r="G33" s="232">
        <v>0.73619392782976811</v>
      </c>
      <c r="H33" s="232">
        <v>0.15679194373313299</v>
      </c>
      <c r="I33" s="232">
        <v>0.90216855274134222</v>
      </c>
      <c r="J33" s="232">
        <v>1.114244976382206</v>
      </c>
      <c r="K33" s="232">
        <v>0.30988921164058442</v>
      </c>
      <c r="L33" s="232">
        <v>0.44161588900044019</v>
      </c>
      <c r="M33" s="232">
        <v>1.916029271613813</v>
      </c>
      <c r="N33" s="232">
        <v>1.0001801223531801</v>
      </c>
      <c r="O33" s="232">
        <v>0.51149857635241514</v>
      </c>
      <c r="P33" s="232">
        <v>0.37160364177611388</v>
      </c>
      <c r="Q33" s="232">
        <v>0.62158835511091426</v>
      </c>
      <c r="R33" s="232">
        <v>0.58352531096648752</v>
      </c>
      <c r="S33" s="232">
        <v>0.42566842446517889</v>
      </c>
      <c r="T33" s="232">
        <v>0.63791346312281116</v>
      </c>
      <c r="U33" s="232">
        <v>0.39970515043019428</v>
      </c>
      <c r="V33" s="232">
        <v>1.025739779671919</v>
      </c>
      <c r="W33" s="232">
        <v>1.1916212906035351</v>
      </c>
      <c r="DA33" s="71" t="s">
        <v>2579</v>
      </c>
    </row>
    <row r="34" spans="1:105" ht="12" customHeight="1" x14ac:dyDescent="0.25">
      <c r="A34" s="60" t="s">
        <v>2580</v>
      </c>
      <c r="B34" s="331">
        <v>35.485508658801059</v>
      </c>
      <c r="C34" s="331">
        <v>35.656011952983242</v>
      </c>
      <c r="D34" s="331">
        <v>34.588695874034983</v>
      </c>
      <c r="E34" s="331">
        <v>29.944023751571329</v>
      </c>
      <c r="F34" s="331">
        <v>32.059448541575847</v>
      </c>
      <c r="G34" s="331">
        <v>37.434992728769913</v>
      </c>
      <c r="H34" s="331">
        <v>40.2016007810589</v>
      </c>
      <c r="I34" s="331">
        <v>37.316597861703372</v>
      </c>
      <c r="J34" s="331">
        <v>31.780729465708252</v>
      </c>
      <c r="K34" s="331">
        <v>48.786751425879309</v>
      </c>
      <c r="L34" s="331">
        <v>100.46287366235509</v>
      </c>
      <c r="M34" s="331">
        <v>93.787119806308141</v>
      </c>
      <c r="N34" s="331">
        <v>91.784608565188805</v>
      </c>
      <c r="O34" s="331">
        <v>88.695896297337256</v>
      </c>
      <c r="P34" s="331">
        <v>93.731882200750036</v>
      </c>
      <c r="Q34" s="331">
        <v>86.068825007368574</v>
      </c>
      <c r="R34" s="331">
        <v>83.300607465844436</v>
      </c>
      <c r="S34" s="331">
        <v>84.851757184504493</v>
      </c>
      <c r="T34" s="331">
        <v>86.658278973510747</v>
      </c>
      <c r="U34" s="331">
        <v>84.628160792698111</v>
      </c>
      <c r="V34" s="331">
        <v>75.710486464310463</v>
      </c>
      <c r="W34" s="331">
        <v>77.523270395828433</v>
      </c>
      <c r="DA34" s="72" t="s">
        <v>2581</v>
      </c>
    </row>
    <row r="35" spans="1:105" ht="12" customHeight="1" x14ac:dyDescent="0.25">
      <c r="A35" s="57" t="s">
        <v>2582</v>
      </c>
      <c r="B35" s="263">
        <v>44.973957727226178</v>
      </c>
      <c r="C35" s="263">
        <v>39.849611835147677</v>
      </c>
      <c r="D35" s="263">
        <v>41.941038607572651</v>
      </c>
      <c r="E35" s="263">
        <v>51.008334621054978</v>
      </c>
      <c r="F35" s="263">
        <v>46.954961338152927</v>
      </c>
      <c r="G35" s="263">
        <v>32.804849370733209</v>
      </c>
      <c r="H35" s="263">
        <v>34.371669561298191</v>
      </c>
      <c r="I35" s="263">
        <v>31.902714916316501</v>
      </c>
      <c r="J35" s="263">
        <v>28.427604566224751</v>
      </c>
      <c r="K35" s="263">
        <v>27.721716167817089</v>
      </c>
      <c r="L35" s="263">
        <v>41.125039380052193</v>
      </c>
      <c r="M35" s="263">
        <v>37.828852500836888</v>
      </c>
      <c r="N35" s="263">
        <v>34.150744138601937</v>
      </c>
      <c r="O35" s="263">
        <v>30.878216973969419</v>
      </c>
      <c r="P35" s="263">
        <v>29.36560269104675</v>
      </c>
      <c r="Q35" s="263">
        <v>29.743002220219779</v>
      </c>
      <c r="R35" s="263">
        <v>29.33253509987119</v>
      </c>
      <c r="S35" s="263">
        <v>29.437803735761999</v>
      </c>
      <c r="T35" s="263">
        <v>29.625455258092359</v>
      </c>
      <c r="U35" s="263">
        <v>25.68507059801976</v>
      </c>
      <c r="V35" s="263">
        <v>71.584181578167517</v>
      </c>
      <c r="W35" s="263">
        <v>72.907251532066496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6.728699323173994</v>
      </c>
      <c r="C38" s="231">
        <v>8.4973716028159902</v>
      </c>
      <c r="D38" s="231">
        <v>10.453230997702461</v>
      </c>
      <c r="E38" s="231">
        <v>9.5479430820926865</v>
      </c>
      <c r="F38" s="231">
        <v>9.7251985458853021</v>
      </c>
      <c r="G38" s="231">
        <v>9.2046365546316142</v>
      </c>
      <c r="H38" s="231">
        <v>11.131203786090101</v>
      </c>
      <c r="I38" s="231">
        <v>9.3618462487611378</v>
      </c>
      <c r="J38" s="231">
        <v>8.961279692662405</v>
      </c>
      <c r="K38" s="231">
        <v>9.1524679977531882</v>
      </c>
      <c r="L38" s="231">
        <v>12.376928402436469</v>
      </c>
      <c r="M38" s="231">
        <v>12.62280774374749</v>
      </c>
      <c r="N38" s="231">
        <v>13.03379991941944</v>
      </c>
      <c r="O38" s="231">
        <v>13.26947266480472</v>
      </c>
      <c r="P38" s="231">
        <v>13.548632434042769</v>
      </c>
      <c r="Q38" s="231">
        <v>14.81257603408873</v>
      </c>
      <c r="R38" s="231">
        <v>13.405531313921189</v>
      </c>
      <c r="S38" s="231">
        <v>13.849099910665529</v>
      </c>
      <c r="T38" s="231">
        <v>13.427583679360181</v>
      </c>
      <c r="U38" s="231">
        <v>13.40517616995996</v>
      </c>
      <c r="V38" s="231">
        <v>4.9142383290896916</v>
      </c>
      <c r="W38" s="231">
        <v>6.221624767196813</v>
      </c>
      <c r="DA38" s="73" t="s">
        <v>2586</v>
      </c>
    </row>
    <row r="39" spans="1:105" ht="12" customHeight="1" x14ac:dyDescent="0.25">
      <c r="A39" s="46" t="s">
        <v>160</v>
      </c>
      <c r="B39" s="231">
        <v>26.887502792775329</v>
      </c>
      <c r="C39" s="231">
        <v>20.93783591868743</v>
      </c>
      <c r="D39" s="231">
        <v>22.496167998426351</v>
      </c>
      <c r="E39" s="231">
        <v>31.68675438145063</v>
      </c>
      <c r="F39" s="231">
        <v>30.096161398428698</v>
      </c>
      <c r="G39" s="231">
        <v>17.317405756243321</v>
      </c>
      <c r="H39" s="231">
        <v>18.337214005540609</v>
      </c>
      <c r="I39" s="231">
        <v>16.779637884454669</v>
      </c>
      <c r="J39" s="231">
        <v>14.34663054976372</v>
      </c>
      <c r="K39" s="231">
        <v>15.83524608744267</v>
      </c>
      <c r="L39" s="231">
        <v>24.260852567998182</v>
      </c>
      <c r="M39" s="231">
        <v>14.47971179976355</v>
      </c>
      <c r="N39" s="231">
        <v>13.95895920672063</v>
      </c>
      <c r="O39" s="231">
        <v>13.08964125142082</v>
      </c>
      <c r="P39" s="231">
        <v>12.313675451437289</v>
      </c>
      <c r="Q39" s="231">
        <v>10.181327999501541</v>
      </c>
      <c r="R39" s="231">
        <v>11.45159639950872</v>
      </c>
      <c r="S39" s="231">
        <v>11.540408947430659</v>
      </c>
      <c r="T39" s="231">
        <v>11.183020381881169</v>
      </c>
      <c r="U39" s="231">
        <v>8.3791396607678994</v>
      </c>
      <c r="V39" s="231">
        <v>2.946984851839467</v>
      </c>
      <c r="W39" s="231">
        <v>3.1587056347969238</v>
      </c>
      <c r="DA39" s="73" t="s">
        <v>2587</v>
      </c>
    </row>
    <row r="40" spans="1:105" ht="12" customHeight="1" x14ac:dyDescent="0.25">
      <c r="A40" s="46" t="s">
        <v>70</v>
      </c>
      <c r="B40" s="231">
        <v>10.34485924672204</v>
      </c>
      <c r="C40" s="231">
        <v>8.8706451486158002</v>
      </c>
      <c r="D40" s="231">
        <v>6.9874076306475237</v>
      </c>
      <c r="E40" s="231">
        <v>6.1163420973470011</v>
      </c>
      <c r="F40" s="231">
        <v>5.0561416465667248</v>
      </c>
      <c r="G40" s="231">
        <v>4.7628260590499547</v>
      </c>
      <c r="H40" s="231">
        <v>4.3487400262353351</v>
      </c>
      <c r="I40" s="231">
        <v>4.1398017003190439</v>
      </c>
      <c r="J40" s="231">
        <v>3.0478229009204818</v>
      </c>
      <c r="K40" s="231">
        <v>1.8716893855981109</v>
      </c>
      <c r="L40" s="231">
        <v>2.2407783169220572</v>
      </c>
      <c r="M40" s="231">
        <v>1.2902981741270469</v>
      </c>
      <c r="N40" s="231">
        <v>1.398849852534902</v>
      </c>
      <c r="O40" s="231">
        <v>1.0131264846740831</v>
      </c>
      <c r="P40" s="231">
        <v>0.52997974610362952</v>
      </c>
      <c r="Q40" s="231">
        <v>0.73045769970042285</v>
      </c>
      <c r="R40" s="231">
        <v>0.76616335686242465</v>
      </c>
      <c r="S40" s="231">
        <v>0.94464814687790255</v>
      </c>
      <c r="T40" s="231">
        <v>0.28029686230399031</v>
      </c>
      <c r="U40" s="231">
        <v>0.11976868605419649</v>
      </c>
      <c r="V40" s="231">
        <v>3.6436855146064109E-2</v>
      </c>
      <c r="W40" s="231">
        <v>4.0231110024402848E-2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0.25184866724088367</v>
      </c>
      <c r="H41" s="231">
        <v>0.30472914875266238</v>
      </c>
      <c r="I41" s="231">
        <v>0.21900257953717339</v>
      </c>
      <c r="J41" s="231">
        <v>0.2147893379207691</v>
      </c>
      <c r="K41" s="231">
        <v>2.0120378332066001E-2</v>
      </c>
      <c r="L41" s="231">
        <v>0.1301805674987325</v>
      </c>
      <c r="M41" s="231">
        <v>0.54385210663080752</v>
      </c>
      <c r="N41" s="231">
        <v>0.26130696475168219</v>
      </c>
      <c r="O41" s="231">
        <v>0.24651762683204689</v>
      </c>
      <c r="P41" s="231">
        <v>5.0816852967594653E-2</v>
      </c>
      <c r="Q41" s="231">
        <v>3.9122957868333592E-2</v>
      </c>
      <c r="R41" s="231">
        <v>9.6302665521777103E-2</v>
      </c>
      <c r="S41" s="231">
        <v>0.35631986243267211</v>
      </c>
      <c r="T41" s="231">
        <v>0.57626827172403527</v>
      </c>
      <c r="U41" s="231">
        <v>0.47265692176010848</v>
      </c>
      <c r="V41" s="231">
        <v>0.2431642304357258</v>
      </c>
      <c r="W41" s="231">
        <v>0.23370593293049069</v>
      </c>
      <c r="DA41" s="73" t="s">
        <v>2589</v>
      </c>
    </row>
    <row r="42" spans="1:105" ht="12" customHeight="1" x14ac:dyDescent="0.25">
      <c r="A42" s="46" t="s">
        <v>162</v>
      </c>
      <c r="B42" s="231">
        <v>0.71195053480427417</v>
      </c>
      <c r="C42" s="231">
        <v>1.221317204580803</v>
      </c>
      <c r="D42" s="231">
        <v>0.8290815078814463</v>
      </c>
      <c r="E42" s="231">
        <v>0.47827528372800338</v>
      </c>
      <c r="F42" s="231">
        <v>1.883994571003264</v>
      </c>
      <c r="G42" s="231">
        <v>1.117659418691523</v>
      </c>
      <c r="H42" s="231">
        <v>0.2497825946794858</v>
      </c>
      <c r="I42" s="231">
        <v>1.4024265032444729</v>
      </c>
      <c r="J42" s="231">
        <v>1.642120777991037</v>
      </c>
      <c r="K42" s="231">
        <v>0.84219231869105127</v>
      </c>
      <c r="L42" s="231">
        <v>2.1162995251967511</v>
      </c>
      <c r="M42" s="231">
        <v>8.8921826765679945</v>
      </c>
      <c r="N42" s="231">
        <v>5.4978281951752832</v>
      </c>
      <c r="O42" s="231">
        <v>3.259458946237749</v>
      </c>
      <c r="P42" s="231">
        <v>2.922498206495459</v>
      </c>
      <c r="Q42" s="231">
        <v>3.9795175290607459</v>
      </c>
      <c r="R42" s="231">
        <v>3.6129413640570869</v>
      </c>
      <c r="S42" s="231">
        <v>2.747326868355235</v>
      </c>
      <c r="T42" s="231">
        <v>4.1582860628229792</v>
      </c>
      <c r="U42" s="231">
        <v>3.3083291594775921</v>
      </c>
      <c r="V42" s="231">
        <v>1.0567708979283119</v>
      </c>
      <c r="W42" s="231">
        <v>1.24859887687537</v>
      </c>
      <c r="DA42" s="73" t="s">
        <v>2590</v>
      </c>
    </row>
    <row r="43" spans="1:105" ht="12" customHeight="1" x14ac:dyDescent="0.25">
      <c r="A43" s="46" t="s">
        <v>36</v>
      </c>
      <c r="B43" s="231">
        <v>0.30094582975053452</v>
      </c>
      <c r="C43" s="231">
        <v>0.32244196044765572</v>
      </c>
      <c r="D43" s="231">
        <v>0.1719690455717949</v>
      </c>
      <c r="E43" s="231">
        <v>0.19346517626805401</v>
      </c>
      <c r="F43" s="231">
        <v>0.19346517626894841</v>
      </c>
      <c r="G43" s="231">
        <v>0.15047291487591211</v>
      </c>
      <c r="H43" s="231">
        <v>0</v>
      </c>
      <c r="I43" s="231">
        <v>0</v>
      </c>
      <c r="J43" s="231">
        <v>0.21496130696634211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1.003181427343065</v>
      </c>
      <c r="E44" s="231">
        <v>2.9855546001686091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3.558813413544645</v>
      </c>
      <c r="W44" s="231">
        <v>4.800773860672586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58.827773000183612</v>
      </c>
      <c r="W45" s="231">
        <v>57.203611349569911</v>
      </c>
      <c r="DA45" s="73" t="s">
        <v>2593</v>
      </c>
    </row>
    <row r="46" spans="1:105" ht="12" customHeight="1" x14ac:dyDescent="0.25">
      <c r="A46" s="57" t="s">
        <v>2594</v>
      </c>
      <c r="B46" s="263">
        <v>32.996448963010387</v>
      </c>
      <c r="C46" s="263">
        <v>30.658728255396358</v>
      </c>
      <c r="D46" s="263">
        <v>31.077932899586859</v>
      </c>
      <c r="E46" s="263">
        <v>33.344669237584242</v>
      </c>
      <c r="F46" s="263">
        <v>33.110990672669047</v>
      </c>
      <c r="G46" s="263">
        <v>27.7375567518474</v>
      </c>
      <c r="H46" s="263">
        <v>29.079475463989191</v>
      </c>
      <c r="I46" s="263">
        <v>27.353466363927911</v>
      </c>
      <c r="J46" s="263">
        <v>23.915161786817968</v>
      </c>
      <c r="K46" s="263">
        <v>29.2915561897508</v>
      </c>
      <c r="L46" s="263">
        <v>54.821074788216627</v>
      </c>
      <c r="M46" s="263">
        <v>51.395575846951807</v>
      </c>
      <c r="N46" s="263">
        <v>49.389887211648272</v>
      </c>
      <c r="O46" s="263">
        <v>47.063270819179877</v>
      </c>
      <c r="P46" s="263">
        <v>48.973212829372521</v>
      </c>
      <c r="Q46" s="263">
        <v>45.687742973676308</v>
      </c>
      <c r="R46" s="263">
        <v>44.334088485185553</v>
      </c>
      <c r="S46" s="263">
        <v>44.953719176868262</v>
      </c>
      <c r="T46" s="263">
        <v>45.869078424873223</v>
      </c>
      <c r="U46" s="263">
        <v>44.033218099060583</v>
      </c>
      <c r="V46" s="263">
        <v>40.861174649705958</v>
      </c>
      <c r="W46" s="263">
        <v>42.426328426431752</v>
      </c>
      <c r="DA46" s="70" t="s">
        <v>2595</v>
      </c>
    </row>
    <row r="47" spans="1:105" ht="12" customHeight="1" x14ac:dyDescent="0.25">
      <c r="A47" s="41" t="s">
        <v>2596</v>
      </c>
      <c r="B47" s="352">
        <v>22.343732847868161</v>
      </c>
      <c r="C47" s="352">
        <v>20.76073199155142</v>
      </c>
      <c r="D47" s="352">
        <v>21.04459879760919</v>
      </c>
      <c r="E47" s="352">
        <v>22.579532184821399</v>
      </c>
      <c r="F47" s="352">
        <v>22.421295417204639</v>
      </c>
      <c r="G47" s="352">
        <v>18.782644114541618</v>
      </c>
      <c r="H47" s="352">
        <v>19.69133199308466</v>
      </c>
      <c r="I47" s="352">
        <v>18.522555126580279</v>
      </c>
      <c r="J47" s="352">
        <v>16.194287651293209</v>
      </c>
      <c r="K47" s="352">
        <v>19.834943661234512</v>
      </c>
      <c r="L47" s="352">
        <v>37.122402197704837</v>
      </c>
      <c r="M47" s="352">
        <v>34.802806131471279</v>
      </c>
      <c r="N47" s="352">
        <v>33.444642678989908</v>
      </c>
      <c r="O47" s="352">
        <v>31.869161172750811</v>
      </c>
      <c r="P47" s="352">
        <v>33.162489254160548</v>
      </c>
      <c r="Q47" s="352">
        <v>30.937714678638979</v>
      </c>
      <c r="R47" s="352">
        <v>30.021079852477509</v>
      </c>
      <c r="S47" s="352">
        <v>30.44066629509194</v>
      </c>
      <c r="T47" s="352">
        <v>31.060507009472339</v>
      </c>
      <c r="U47" s="352">
        <v>29.817343761453081</v>
      </c>
      <c r="V47" s="352">
        <v>27.669376521291479</v>
      </c>
      <c r="W47" s="352">
        <v>28.729229291878909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0.99999999999999978</v>
      </c>
      <c r="C51" s="234">
        <f t="shared" si="3"/>
        <v>1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0.99999999999999956</v>
      </c>
      <c r="G51" s="234">
        <f t="shared" si="3"/>
        <v>0.99999999999999989</v>
      </c>
      <c r="H51" s="234">
        <f t="shared" si="3"/>
        <v>0.99999999999999978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1.0000000000000002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0.99999999999999989</v>
      </c>
      <c r="R51" s="234">
        <f t="shared" si="3"/>
        <v>1</v>
      </c>
      <c r="S51" s="234">
        <f t="shared" si="3"/>
        <v>0.99999999999999989</v>
      </c>
      <c r="T51" s="234">
        <f t="shared" si="3"/>
        <v>0.99999999999999967</v>
      </c>
      <c r="U51" s="234">
        <f t="shared" si="3"/>
        <v>1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2.3959735111498889E-2</v>
      </c>
      <c r="C52" s="301">
        <f t="shared" si="4"/>
        <v>2.436479843873442E-2</v>
      </c>
      <c r="D52" s="301">
        <f t="shared" si="4"/>
        <v>2.4090407310490843E-2</v>
      </c>
      <c r="E52" s="301">
        <f t="shared" si="4"/>
        <v>2.2758487131129431E-2</v>
      </c>
      <c r="F52" s="301">
        <f t="shared" si="4"/>
        <v>2.3201560075833839E-2</v>
      </c>
      <c r="G52" s="301">
        <f t="shared" si="4"/>
        <v>2.5318445666723279E-2</v>
      </c>
      <c r="H52" s="301">
        <f t="shared" si="4"/>
        <v>2.5644363765668064E-2</v>
      </c>
      <c r="I52" s="301">
        <f t="shared" si="4"/>
        <v>2.5374935311507689E-2</v>
      </c>
      <c r="J52" s="301">
        <f t="shared" si="4"/>
        <v>2.5142383353022955E-2</v>
      </c>
      <c r="K52" s="301">
        <f t="shared" si="4"/>
        <v>2.694511190008406E-2</v>
      </c>
      <c r="L52" s="301">
        <f t="shared" si="4"/>
        <v>2.7893476849731619E-2</v>
      </c>
      <c r="M52" s="301">
        <f t="shared" si="4"/>
        <v>2.7701865188009062E-2</v>
      </c>
      <c r="N52" s="301">
        <f t="shared" si="4"/>
        <v>2.7988560380777829E-2</v>
      </c>
      <c r="O52" s="301">
        <f t="shared" si="4"/>
        <v>2.8223148808641591E-2</v>
      </c>
      <c r="P52" s="301">
        <f t="shared" si="4"/>
        <v>2.849331420888318E-2</v>
      </c>
      <c r="Q52" s="301">
        <f t="shared" si="4"/>
        <v>2.8211064613229413E-2</v>
      </c>
      <c r="R52" s="301">
        <f t="shared" si="4"/>
        <v>2.817434086305444E-2</v>
      </c>
      <c r="S52" s="301">
        <f t="shared" si="4"/>
        <v>2.8244673525871768E-2</v>
      </c>
      <c r="T52" s="301">
        <f t="shared" si="4"/>
        <v>2.8223330164940021E-2</v>
      </c>
      <c r="U52" s="301">
        <f t="shared" si="4"/>
        <v>2.8523127280266628E-2</v>
      </c>
      <c r="V52" s="301">
        <f t="shared" si="4"/>
        <v>2.3981868620539991E-2</v>
      </c>
      <c r="W52" s="301">
        <f t="shared" si="4"/>
        <v>2.4043117260019627E-2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3.258523975163849E-2</v>
      </c>
      <c r="C53" s="235">
        <f t="shared" si="5"/>
        <v>3.3136125876678822E-2</v>
      </c>
      <c r="D53" s="235">
        <f t="shared" si="5"/>
        <v>3.2762953942267539E-2</v>
      </c>
      <c r="E53" s="235">
        <f t="shared" si="5"/>
        <v>3.0951542498336031E-2</v>
      </c>
      <c r="F53" s="235">
        <f t="shared" si="5"/>
        <v>3.1554121703134028E-2</v>
      </c>
      <c r="G53" s="235">
        <f t="shared" si="5"/>
        <v>3.4433086106743671E-2</v>
      </c>
      <c r="H53" s="235">
        <f t="shared" si="5"/>
        <v>3.487633472130857E-2</v>
      </c>
      <c r="I53" s="235">
        <f t="shared" si="5"/>
        <v>3.4509912023650453E-2</v>
      </c>
      <c r="J53" s="235">
        <f t="shared" si="5"/>
        <v>3.4193641360111209E-2</v>
      </c>
      <c r="K53" s="235">
        <f t="shared" si="5"/>
        <v>3.664535218411432E-2</v>
      </c>
      <c r="L53" s="235">
        <f t="shared" si="5"/>
        <v>3.7935128515634985E-2</v>
      </c>
      <c r="M53" s="235">
        <f t="shared" si="5"/>
        <v>3.7674536655692328E-2</v>
      </c>
      <c r="N53" s="235">
        <f t="shared" si="5"/>
        <v>3.8064442117857838E-2</v>
      </c>
      <c r="O53" s="235">
        <f t="shared" si="5"/>
        <v>3.8383482379752545E-2</v>
      </c>
      <c r="P53" s="235">
        <f t="shared" si="5"/>
        <v>3.8750907324081131E-2</v>
      </c>
      <c r="Q53" s="235">
        <f t="shared" si="5"/>
        <v>3.8367047873991977E-2</v>
      </c>
      <c r="R53" s="235">
        <f t="shared" si="5"/>
        <v>3.8317103573754022E-2</v>
      </c>
      <c r="S53" s="235">
        <f t="shared" si="5"/>
        <v>3.8412755995185593E-2</v>
      </c>
      <c r="T53" s="235">
        <f t="shared" si="5"/>
        <v>3.8383729024318448E-2</v>
      </c>
      <c r="U53" s="235">
        <f t="shared" si="5"/>
        <v>3.879145310116261E-2</v>
      </c>
      <c r="V53" s="235">
        <f t="shared" si="5"/>
        <v>3.2615341323934385E-2</v>
      </c>
      <c r="W53" s="235">
        <f t="shared" si="5"/>
        <v>3.2698639473626702E-2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4.0252354987318141E-2</v>
      </c>
      <c r="C54" s="235">
        <f t="shared" si="6"/>
        <v>4.0932861377073831E-2</v>
      </c>
      <c r="D54" s="235">
        <f t="shared" si="6"/>
        <v>4.0471884281624591E-2</v>
      </c>
      <c r="E54" s="235">
        <f t="shared" si="6"/>
        <v>3.823425838029744E-2</v>
      </c>
      <c r="F54" s="235">
        <f t="shared" si="6"/>
        <v>3.8978620927400856E-2</v>
      </c>
      <c r="G54" s="235">
        <f t="shared" si="6"/>
        <v>4.2534988720095111E-2</v>
      </c>
      <c r="H54" s="235">
        <f t="shared" si="6"/>
        <v>4.3082531126322356E-2</v>
      </c>
      <c r="I54" s="235">
        <f t="shared" si="6"/>
        <v>4.2629891323332926E-2</v>
      </c>
      <c r="J54" s="235">
        <f t="shared" si="6"/>
        <v>4.223920403307857E-2</v>
      </c>
      <c r="K54" s="235">
        <f t="shared" si="6"/>
        <v>4.5267787992141206E-2</v>
      </c>
      <c r="L54" s="235">
        <f t="shared" si="6"/>
        <v>4.6861041107549094E-2</v>
      </c>
      <c r="M54" s="235">
        <f t="shared" si="6"/>
        <v>4.653913351585523E-2</v>
      </c>
      <c r="N54" s="235">
        <f t="shared" si="6"/>
        <v>4.7020781439706748E-2</v>
      </c>
      <c r="O54" s="235">
        <f t="shared" si="6"/>
        <v>4.7414889998517867E-2</v>
      </c>
      <c r="P54" s="235">
        <f t="shared" si="6"/>
        <v>4.7868767870923777E-2</v>
      </c>
      <c r="Q54" s="235">
        <f t="shared" si="6"/>
        <v>4.7394588550225422E-2</v>
      </c>
      <c r="R54" s="235">
        <f t="shared" si="6"/>
        <v>4.7332892649931471E-2</v>
      </c>
      <c r="S54" s="235">
        <f t="shared" si="6"/>
        <v>4.7451051523464564E-2</v>
      </c>
      <c r="T54" s="235">
        <f t="shared" si="6"/>
        <v>4.7415194677099246E-2</v>
      </c>
      <c r="U54" s="235">
        <f t="shared" si="6"/>
        <v>4.791885383084795E-2</v>
      </c>
      <c r="V54" s="235">
        <f t="shared" si="6"/>
        <v>4.028953928250719E-2</v>
      </c>
      <c r="W54" s="235">
        <f t="shared" si="6"/>
        <v>4.0392436996832988E-2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2.4918124515958845E-2</v>
      </c>
      <c r="C55" s="235">
        <f t="shared" si="7"/>
        <v>2.5339390376283799E-2</v>
      </c>
      <c r="D55" s="235">
        <f t="shared" si="7"/>
        <v>2.505402360291048E-2</v>
      </c>
      <c r="E55" s="235">
        <f t="shared" si="7"/>
        <v>2.3668826616374612E-2</v>
      </c>
      <c r="F55" s="235">
        <f t="shared" si="7"/>
        <v>2.4129622478867192E-2</v>
      </c>
      <c r="G55" s="235">
        <f t="shared" si="7"/>
        <v>2.633118349339221E-2</v>
      </c>
      <c r="H55" s="235">
        <f t="shared" si="7"/>
        <v>2.6670138316294788E-2</v>
      </c>
      <c r="I55" s="235">
        <f t="shared" si="7"/>
        <v>2.6389932723967991E-2</v>
      </c>
      <c r="J55" s="235">
        <f t="shared" si="7"/>
        <v>2.6148078687143864E-2</v>
      </c>
      <c r="K55" s="235">
        <f t="shared" si="7"/>
        <v>2.8022916376087417E-2</v>
      </c>
      <c r="L55" s="235">
        <f t="shared" si="7"/>
        <v>2.9009215923720872E-2</v>
      </c>
      <c r="M55" s="235">
        <f t="shared" si="7"/>
        <v>2.8809939795529437E-2</v>
      </c>
      <c r="N55" s="235">
        <f t="shared" si="7"/>
        <v>2.9108102796008933E-2</v>
      </c>
      <c r="O55" s="235">
        <f t="shared" si="7"/>
        <v>2.9352074760987223E-2</v>
      </c>
      <c r="P55" s="235">
        <f t="shared" si="7"/>
        <v>2.9633046777238513E-2</v>
      </c>
      <c r="Q55" s="235">
        <f t="shared" si="7"/>
        <v>2.9339507197758585E-2</v>
      </c>
      <c r="R55" s="235">
        <f t="shared" si="7"/>
        <v>2.9301314497576617E-2</v>
      </c>
      <c r="S55" s="235">
        <f t="shared" si="7"/>
        <v>2.9374460466906636E-2</v>
      </c>
      <c r="T55" s="235">
        <f t="shared" si="7"/>
        <v>2.9352263371537617E-2</v>
      </c>
      <c r="U55" s="235">
        <f t="shared" si="7"/>
        <v>2.9664052371477286E-2</v>
      </c>
      <c r="V55" s="235">
        <f t="shared" si="7"/>
        <v>2.4941143365361584E-2</v>
      </c>
      <c r="W55" s="235">
        <f t="shared" si="7"/>
        <v>2.5004841950420409E-2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2.7491884199494315E-2</v>
      </c>
      <c r="C56" s="302">
        <f t="shared" si="8"/>
        <v>2.7181325044902244E-2</v>
      </c>
      <c r="D56" s="302">
        <f t="shared" si="8"/>
        <v>2.7273317308901611E-2</v>
      </c>
      <c r="E56" s="302">
        <f t="shared" si="8"/>
        <v>2.786954251072624E-2</v>
      </c>
      <c r="F56" s="302">
        <f t="shared" si="8"/>
        <v>2.7464702329828009E-2</v>
      </c>
      <c r="G56" s="302">
        <f t="shared" si="8"/>
        <v>2.7385170250355306E-2</v>
      </c>
      <c r="H56" s="302">
        <f t="shared" si="8"/>
        <v>2.7791596620244538E-2</v>
      </c>
      <c r="I56" s="302">
        <f t="shared" si="8"/>
        <v>2.7355015330317919E-2</v>
      </c>
      <c r="J56" s="302">
        <f t="shared" si="8"/>
        <v>2.7197672362517685E-2</v>
      </c>
      <c r="K56" s="302">
        <f t="shared" si="8"/>
        <v>2.8283532199522923E-2</v>
      </c>
      <c r="L56" s="302">
        <f t="shared" si="8"/>
        <v>2.906175972496762E-2</v>
      </c>
      <c r="M56" s="302">
        <f t="shared" si="8"/>
        <v>2.8745061986368652E-2</v>
      </c>
      <c r="N56" s="302">
        <f t="shared" si="8"/>
        <v>2.9145923053774024E-2</v>
      </c>
      <c r="O56" s="302">
        <f t="shared" si="8"/>
        <v>2.9496282095737538E-2</v>
      </c>
      <c r="P56" s="302">
        <f t="shared" si="8"/>
        <v>2.9846152121432538E-2</v>
      </c>
      <c r="Q56" s="302">
        <f t="shared" si="8"/>
        <v>2.9518001499415678E-2</v>
      </c>
      <c r="R56" s="302">
        <f t="shared" si="8"/>
        <v>2.9441786720170039E-2</v>
      </c>
      <c r="S56" s="302">
        <f t="shared" si="8"/>
        <v>2.9575852804931368E-2</v>
      </c>
      <c r="T56" s="302">
        <f t="shared" si="8"/>
        <v>2.9489531379317396E-2</v>
      </c>
      <c r="U56" s="302">
        <f t="shared" si="8"/>
        <v>2.9935156808979364E-2</v>
      </c>
      <c r="V56" s="302">
        <f t="shared" si="8"/>
        <v>2.5517122502597463E-2</v>
      </c>
      <c r="W56" s="302">
        <f t="shared" si="8"/>
        <v>2.5569682002446033E-2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0.18393272143963071</v>
      </c>
      <c r="C57" s="303">
        <f t="shared" si="9"/>
        <v>0.18170386339793707</v>
      </c>
      <c r="D57" s="303">
        <f t="shared" si="9"/>
        <v>0.1828821222824952</v>
      </c>
      <c r="E57" s="303">
        <f t="shared" si="9"/>
        <v>0.18737242521031483</v>
      </c>
      <c r="F57" s="303">
        <f t="shared" si="9"/>
        <v>0.18375293026829775</v>
      </c>
      <c r="G57" s="303">
        <f t="shared" si="9"/>
        <v>0.18027068427580054</v>
      </c>
      <c r="H57" s="303">
        <f t="shared" si="9"/>
        <v>0.1824844314959583</v>
      </c>
      <c r="I57" s="303">
        <f t="shared" si="9"/>
        <v>0.17984401672719738</v>
      </c>
      <c r="J57" s="303">
        <f t="shared" si="9"/>
        <v>0.17937065868452604</v>
      </c>
      <c r="K57" s="303">
        <f t="shared" si="9"/>
        <v>0.18229695155431475</v>
      </c>
      <c r="L57" s="303">
        <f t="shared" si="9"/>
        <v>0.18637612597940137</v>
      </c>
      <c r="M57" s="303">
        <f t="shared" si="9"/>
        <v>0.18439965866872529</v>
      </c>
      <c r="N57" s="303">
        <f t="shared" si="9"/>
        <v>0.18650293134057927</v>
      </c>
      <c r="O57" s="303">
        <f t="shared" si="9"/>
        <v>0.1884028587226198</v>
      </c>
      <c r="P57" s="303">
        <f t="shared" si="9"/>
        <v>0.19052286464340304</v>
      </c>
      <c r="Q57" s="303">
        <f t="shared" si="9"/>
        <v>0.18819450351516898</v>
      </c>
      <c r="R57" s="303">
        <f t="shared" si="9"/>
        <v>0.18795296314258342</v>
      </c>
      <c r="S57" s="303">
        <f t="shared" si="9"/>
        <v>0.18864347424351566</v>
      </c>
      <c r="T57" s="303">
        <f t="shared" si="9"/>
        <v>0.18837173268679686</v>
      </c>
      <c r="U57" s="303">
        <f t="shared" si="9"/>
        <v>0.19082187065598941</v>
      </c>
      <c r="V57" s="303">
        <f t="shared" si="9"/>
        <v>0.16644244145925879</v>
      </c>
      <c r="W57" s="303">
        <f t="shared" si="9"/>
        <v>0.16700202657154437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9.7355205595980668E-2</v>
      </c>
      <c r="C58" s="304">
        <f t="shared" si="10"/>
        <v>8.6494265506422627E-2</v>
      </c>
      <c r="D58" s="304">
        <f t="shared" si="10"/>
        <v>9.2794425562816724E-2</v>
      </c>
      <c r="E58" s="304">
        <f t="shared" si="10"/>
        <v>0.1187025258086504</v>
      </c>
      <c r="F58" s="304">
        <f t="shared" si="10"/>
        <v>0.10827146224474571</v>
      </c>
      <c r="G58" s="304">
        <f t="shared" si="10"/>
        <v>6.5459058457386074E-2</v>
      </c>
      <c r="H58" s="304">
        <f t="shared" si="10"/>
        <v>6.3363526504203918E-2</v>
      </c>
      <c r="I58" s="304">
        <f t="shared" si="10"/>
        <v>6.3529507243398592E-2</v>
      </c>
      <c r="J58" s="304">
        <f t="shared" si="10"/>
        <v>6.7107758003498733E-2</v>
      </c>
      <c r="K58" s="304">
        <f t="shared" si="10"/>
        <v>3.1504804761871778E-2</v>
      </c>
      <c r="L58" s="304">
        <f t="shared" si="10"/>
        <v>1.4624847090354878E-2</v>
      </c>
      <c r="M58" s="304">
        <f t="shared" si="10"/>
        <v>1.4549580376737372E-2</v>
      </c>
      <c r="N58" s="304">
        <f t="shared" si="10"/>
        <v>1.1739057093264614E-2</v>
      </c>
      <c r="O58" s="304">
        <f t="shared" si="10"/>
        <v>9.6857363017825784E-3</v>
      </c>
      <c r="P58" s="304">
        <f t="shared" si="10"/>
        <v>7.2867871246571157E-3</v>
      </c>
      <c r="Q58" s="304">
        <f t="shared" si="10"/>
        <v>9.6259736328381234E-3</v>
      </c>
      <c r="R58" s="304">
        <f t="shared" si="10"/>
        <v>1.0082667594613922E-2</v>
      </c>
      <c r="S58" s="304">
        <f t="shared" si="10"/>
        <v>9.5123511354532168E-3</v>
      </c>
      <c r="T58" s="304">
        <f t="shared" si="10"/>
        <v>9.2131662184868623E-3</v>
      </c>
      <c r="U58" s="304">
        <f t="shared" si="10"/>
        <v>6.6298155635949327E-3</v>
      </c>
      <c r="V58" s="304">
        <f t="shared" si="10"/>
        <v>1.7139801745570865E-2</v>
      </c>
      <c r="W58" s="304">
        <f t="shared" si="10"/>
        <v>1.9388319168991894E-2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8.657751584365006E-2</v>
      </c>
      <c r="C59" s="304">
        <f t="shared" si="11"/>
        <v>9.5209597891514466E-2</v>
      </c>
      <c r="D59" s="304">
        <f t="shared" si="11"/>
        <v>9.0087696719678492E-2</v>
      </c>
      <c r="E59" s="304">
        <f t="shared" si="11"/>
        <v>6.8669899401664417E-2</v>
      </c>
      <c r="F59" s="304">
        <f t="shared" si="11"/>
        <v>7.5481468023552031E-2</v>
      </c>
      <c r="G59" s="304">
        <f t="shared" si="11"/>
        <v>0.11481162581841448</v>
      </c>
      <c r="H59" s="304">
        <f t="shared" si="11"/>
        <v>0.11912090499175439</v>
      </c>
      <c r="I59" s="304">
        <f t="shared" si="11"/>
        <v>0.11631450948379879</v>
      </c>
      <c r="J59" s="304">
        <f t="shared" si="11"/>
        <v>0.11226290068102732</v>
      </c>
      <c r="K59" s="304">
        <f t="shared" si="11"/>
        <v>0.15079214679244296</v>
      </c>
      <c r="L59" s="304">
        <f t="shared" si="11"/>
        <v>0.17175127888904648</v>
      </c>
      <c r="M59" s="304">
        <f t="shared" si="11"/>
        <v>0.16985007829198795</v>
      </c>
      <c r="N59" s="304">
        <f t="shared" si="11"/>
        <v>0.17476387424731468</v>
      </c>
      <c r="O59" s="304">
        <f t="shared" si="11"/>
        <v>0.1787171224208372</v>
      </c>
      <c r="P59" s="304">
        <f t="shared" si="11"/>
        <v>0.1832360775187459</v>
      </c>
      <c r="Q59" s="304">
        <f t="shared" si="11"/>
        <v>0.17856852988233085</v>
      </c>
      <c r="R59" s="304">
        <f t="shared" si="11"/>
        <v>0.17787029554796949</v>
      </c>
      <c r="S59" s="304">
        <f t="shared" si="11"/>
        <v>0.17913112310806245</v>
      </c>
      <c r="T59" s="304">
        <f t="shared" si="11"/>
        <v>0.17915856646830999</v>
      </c>
      <c r="U59" s="304">
        <f t="shared" si="11"/>
        <v>0.18419205509239447</v>
      </c>
      <c r="V59" s="304">
        <f t="shared" si="11"/>
        <v>0.14930263971368793</v>
      </c>
      <c r="W59" s="304">
        <f t="shared" si="11"/>
        <v>0.14761370740255247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5.4461255113578327E-2</v>
      </c>
      <c r="C60" s="303">
        <f t="shared" si="12"/>
        <v>5.9608948017036645E-2</v>
      </c>
      <c r="D60" s="303">
        <f t="shared" si="12"/>
        <v>5.6215858950138545E-2</v>
      </c>
      <c r="E60" s="303">
        <f t="shared" si="12"/>
        <v>5.1147485833929425E-2</v>
      </c>
      <c r="F60" s="303">
        <f t="shared" si="12"/>
        <v>6.3702512268388481E-2</v>
      </c>
      <c r="G60" s="303">
        <f t="shared" si="12"/>
        <v>5.8644382271487987E-2</v>
      </c>
      <c r="H60" s="303">
        <f t="shared" si="12"/>
        <v>4.6817807729603061E-2</v>
      </c>
      <c r="I60" s="303">
        <f t="shared" si="12"/>
        <v>6.0642619091840863E-2</v>
      </c>
      <c r="J60" s="303">
        <f t="shared" si="12"/>
        <v>6.3604998453499914E-2</v>
      </c>
      <c r="K60" s="303">
        <f t="shared" si="12"/>
        <v>5.2791697226167729E-2</v>
      </c>
      <c r="L60" s="303">
        <f t="shared" si="12"/>
        <v>5.1620401282601362E-2</v>
      </c>
      <c r="M60" s="303">
        <f t="shared" si="12"/>
        <v>6.1822515731355991E-2</v>
      </c>
      <c r="N60" s="303">
        <f t="shared" si="12"/>
        <v>5.7525666882455778E-2</v>
      </c>
      <c r="O60" s="303">
        <f t="shared" si="12"/>
        <v>5.3491560913713182E-2</v>
      </c>
      <c r="P60" s="303">
        <f t="shared" si="12"/>
        <v>5.1318783478546265E-2</v>
      </c>
      <c r="Q60" s="303">
        <f t="shared" si="12"/>
        <v>5.4862359970488918E-2</v>
      </c>
      <c r="R60" s="303">
        <f t="shared" si="12"/>
        <v>5.4686084739739772E-2</v>
      </c>
      <c r="S60" s="303">
        <f t="shared" si="12"/>
        <v>5.2647126266450225E-2</v>
      </c>
      <c r="T60" s="303">
        <f t="shared" si="12"/>
        <v>5.4956862758622625E-2</v>
      </c>
      <c r="U60" s="303">
        <f t="shared" si="12"/>
        <v>5.2260003714219218E-2</v>
      </c>
      <c r="V60" s="303">
        <f t="shared" si="12"/>
        <v>5.3710283118364989E-2</v>
      </c>
      <c r="W60" s="303">
        <f t="shared" si="12"/>
        <v>5.4839134857960145E-2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3.002232529984945E-2</v>
      </c>
      <c r="C61" s="304">
        <f t="shared" si="13"/>
        <v>3.4756853609527516E-2</v>
      </c>
      <c r="D61" s="304">
        <f t="shared" si="13"/>
        <v>3.1643643493437873E-2</v>
      </c>
      <c r="E61" s="304">
        <f t="shared" si="13"/>
        <v>2.7933828960177397E-2</v>
      </c>
      <c r="F61" s="304">
        <f t="shared" si="13"/>
        <v>4.0036920991037957E-2</v>
      </c>
      <c r="G61" s="304">
        <f t="shared" si="13"/>
        <v>3.2819567691430226E-2</v>
      </c>
      <c r="H61" s="304">
        <f t="shared" si="13"/>
        <v>2.0660556688621635E-2</v>
      </c>
      <c r="I61" s="304">
        <f t="shared" si="13"/>
        <v>3.4760185074103014E-2</v>
      </c>
      <c r="J61" s="304">
        <f t="shared" si="13"/>
        <v>3.7959767433416503E-2</v>
      </c>
      <c r="K61" s="304">
        <f t="shared" si="13"/>
        <v>2.530768308808198E-2</v>
      </c>
      <c r="L61" s="304">
        <f t="shared" si="13"/>
        <v>2.3169054895875119E-2</v>
      </c>
      <c r="M61" s="304">
        <f t="shared" si="13"/>
        <v>3.3566613239586721E-2</v>
      </c>
      <c r="N61" s="304">
        <f t="shared" si="13"/>
        <v>2.8977335294062392E-2</v>
      </c>
      <c r="O61" s="304">
        <f t="shared" si="13"/>
        <v>2.4703949128898756E-2</v>
      </c>
      <c r="P61" s="304">
        <f t="shared" si="13"/>
        <v>2.2255602985485394E-2</v>
      </c>
      <c r="Q61" s="304">
        <f t="shared" si="13"/>
        <v>2.6087074064994907E-2</v>
      </c>
      <c r="R61" s="304">
        <f t="shared" si="13"/>
        <v>2.5948257059424242E-2</v>
      </c>
      <c r="S61" s="304">
        <f t="shared" si="13"/>
        <v>2.3837559270061016E-2</v>
      </c>
      <c r="T61" s="304">
        <f t="shared" si="13"/>
        <v>2.6169065990383794E-2</v>
      </c>
      <c r="U61" s="304">
        <f t="shared" si="13"/>
        <v>2.3166413888347243E-2</v>
      </c>
      <c r="V61" s="304">
        <f t="shared" si="13"/>
        <v>2.92487771254142E-2</v>
      </c>
      <c r="W61" s="304">
        <f t="shared" si="13"/>
        <v>3.0315155252740113E-2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2.4438929813728878E-2</v>
      </c>
      <c r="C62" s="304">
        <f t="shared" si="14"/>
        <v>2.4852094407509129E-2</v>
      </c>
      <c r="D62" s="304">
        <f t="shared" si="14"/>
        <v>2.4572215456700668E-2</v>
      </c>
      <c r="E62" s="304">
        <f t="shared" si="14"/>
        <v>2.3213656873752028E-2</v>
      </c>
      <c r="F62" s="304">
        <f t="shared" si="14"/>
        <v>2.3665591277350524E-2</v>
      </c>
      <c r="G62" s="304">
        <f t="shared" si="14"/>
        <v>2.5824814580057757E-2</v>
      </c>
      <c r="H62" s="304">
        <f t="shared" si="14"/>
        <v>2.6157251040981433E-2</v>
      </c>
      <c r="I62" s="304">
        <f t="shared" si="14"/>
        <v>2.5882434017737845E-2</v>
      </c>
      <c r="J62" s="304">
        <f t="shared" si="14"/>
        <v>2.5645231020083422E-2</v>
      </c>
      <c r="K62" s="304">
        <f t="shared" si="14"/>
        <v>2.7484014138085749E-2</v>
      </c>
      <c r="L62" s="304">
        <f t="shared" si="14"/>
        <v>2.8451346386726244E-2</v>
      </c>
      <c r="M62" s="304">
        <f t="shared" si="14"/>
        <v>2.8255902491769264E-2</v>
      </c>
      <c r="N62" s="304">
        <f t="shared" si="14"/>
        <v>2.8548331588393379E-2</v>
      </c>
      <c r="O62" s="304">
        <f t="shared" si="14"/>
        <v>2.878761178481443E-2</v>
      </c>
      <c r="P62" s="304">
        <f t="shared" si="14"/>
        <v>2.9063180493060878E-2</v>
      </c>
      <c r="Q62" s="304">
        <f t="shared" si="14"/>
        <v>2.8775285905494011E-2</v>
      </c>
      <c r="R62" s="304">
        <f t="shared" si="14"/>
        <v>2.8737827680315527E-2</v>
      </c>
      <c r="S62" s="304">
        <f t="shared" si="14"/>
        <v>2.8809566996389209E-2</v>
      </c>
      <c r="T62" s="304">
        <f t="shared" si="14"/>
        <v>2.8787796768238831E-2</v>
      </c>
      <c r="U62" s="304">
        <f t="shared" si="14"/>
        <v>2.9093589825871971E-2</v>
      </c>
      <c r="V62" s="304">
        <f t="shared" si="14"/>
        <v>2.4461505992950789E-2</v>
      </c>
      <c r="W62" s="304">
        <f t="shared" si="14"/>
        <v>2.4523979605220032E-2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0.2627610306280439</v>
      </c>
      <c r="C63" s="303">
        <f t="shared" si="15"/>
        <v>0.25957694771133877</v>
      </c>
      <c r="D63" s="303">
        <f t="shared" si="15"/>
        <v>0.26126017468927887</v>
      </c>
      <c r="E63" s="303">
        <f t="shared" si="15"/>
        <v>0.26767489315759263</v>
      </c>
      <c r="F63" s="303">
        <f t="shared" si="15"/>
        <v>0.2625041860975682</v>
      </c>
      <c r="G63" s="303">
        <f t="shared" si="15"/>
        <v>0.25752954896542946</v>
      </c>
      <c r="H63" s="303">
        <f t="shared" si="15"/>
        <v>0.26069204499422616</v>
      </c>
      <c r="I63" s="303">
        <f t="shared" si="15"/>
        <v>0.25692002389599627</v>
      </c>
      <c r="J63" s="303">
        <f t="shared" si="15"/>
        <v>0.25624379812075138</v>
      </c>
      <c r="K63" s="303">
        <f t="shared" si="15"/>
        <v>0.26042421650616393</v>
      </c>
      <c r="L63" s="303">
        <f t="shared" si="15"/>
        <v>0.26625160854200203</v>
      </c>
      <c r="M63" s="303">
        <f t="shared" si="15"/>
        <v>0.26342808381246469</v>
      </c>
      <c r="N63" s="303">
        <f t="shared" si="15"/>
        <v>0.26643275905797048</v>
      </c>
      <c r="O63" s="303">
        <f t="shared" si="15"/>
        <v>0.26914694103231401</v>
      </c>
      <c r="P63" s="303">
        <f t="shared" si="15"/>
        <v>0.27217552091914726</v>
      </c>
      <c r="Q63" s="303">
        <f t="shared" si="15"/>
        <v>0.2688492907359557</v>
      </c>
      <c r="R63" s="303">
        <f t="shared" si="15"/>
        <v>0.26850423306083349</v>
      </c>
      <c r="S63" s="303">
        <f t="shared" si="15"/>
        <v>0.26949067749073663</v>
      </c>
      <c r="T63" s="303">
        <f t="shared" si="15"/>
        <v>0.26910247526685271</v>
      </c>
      <c r="U63" s="303">
        <f t="shared" si="15"/>
        <v>0.27260267236569929</v>
      </c>
      <c r="V63" s="303">
        <f t="shared" si="15"/>
        <v>0.23777491637036977</v>
      </c>
      <c r="W63" s="303">
        <f t="shared" si="15"/>
        <v>0.2385743236736349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0.13907886513711526</v>
      </c>
      <c r="C64" s="304">
        <f t="shared" si="16"/>
        <v>0.12356323643774664</v>
      </c>
      <c r="D64" s="304">
        <f t="shared" si="16"/>
        <v>0.13256346508973818</v>
      </c>
      <c r="E64" s="304">
        <f t="shared" si="16"/>
        <v>0.16957503686950057</v>
      </c>
      <c r="F64" s="304">
        <f t="shared" si="16"/>
        <v>0.15467351749249392</v>
      </c>
      <c r="G64" s="304">
        <f t="shared" si="16"/>
        <v>9.3512940653408719E-2</v>
      </c>
      <c r="H64" s="304">
        <f t="shared" si="16"/>
        <v>9.0519323577434183E-2</v>
      </c>
      <c r="I64" s="304">
        <f t="shared" si="16"/>
        <v>9.0756438919140842E-2</v>
      </c>
      <c r="J64" s="304">
        <f t="shared" si="16"/>
        <v>9.5868225719283842E-2</v>
      </c>
      <c r="K64" s="304">
        <f t="shared" si="16"/>
        <v>4.500686394553112E-2</v>
      </c>
      <c r="L64" s="304">
        <f t="shared" si="16"/>
        <v>2.0892638700506977E-2</v>
      </c>
      <c r="M64" s="304">
        <f t="shared" si="16"/>
        <v>2.0785114823910527E-2</v>
      </c>
      <c r="N64" s="304">
        <f t="shared" si="16"/>
        <v>1.6770081561806593E-2</v>
      </c>
      <c r="O64" s="304">
        <f t="shared" si="16"/>
        <v>1.3836766145403681E-2</v>
      </c>
      <c r="P64" s="304">
        <f t="shared" si="16"/>
        <v>1.0409695892367312E-2</v>
      </c>
      <c r="Q64" s="304">
        <f t="shared" si="16"/>
        <v>1.3751390904054464E-2</v>
      </c>
      <c r="R64" s="304">
        <f t="shared" si="16"/>
        <v>1.4403810849448462E-2</v>
      </c>
      <c r="S64" s="304">
        <f t="shared" si="16"/>
        <v>1.3589073050647452E-2</v>
      </c>
      <c r="T64" s="304">
        <f t="shared" si="16"/>
        <v>1.3161666026409811E-2</v>
      </c>
      <c r="U64" s="304">
        <f t="shared" si="16"/>
        <v>9.4711650908499076E-3</v>
      </c>
      <c r="V64" s="304">
        <f t="shared" si="16"/>
        <v>2.4485431065101242E-2</v>
      </c>
      <c r="W64" s="304">
        <f t="shared" si="16"/>
        <v>2.7697598812845579E-2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0.12368216549092867</v>
      </c>
      <c r="C65" s="304">
        <f t="shared" si="17"/>
        <v>0.13601371127359208</v>
      </c>
      <c r="D65" s="304">
        <f t="shared" si="17"/>
        <v>0.12869670959954074</v>
      </c>
      <c r="E65" s="304">
        <f t="shared" si="17"/>
        <v>9.8099856288092022E-2</v>
      </c>
      <c r="F65" s="304">
        <f t="shared" si="17"/>
        <v>0.1078306686050743</v>
      </c>
      <c r="G65" s="304">
        <f t="shared" si="17"/>
        <v>0.16401660831202072</v>
      </c>
      <c r="H65" s="304">
        <f t="shared" si="17"/>
        <v>0.17017272141679199</v>
      </c>
      <c r="I65" s="304">
        <f t="shared" si="17"/>
        <v>0.16616358497685543</v>
      </c>
      <c r="J65" s="304">
        <f t="shared" si="17"/>
        <v>0.16037557240146758</v>
      </c>
      <c r="K65" s="304">
        <f t="shared" si="17"/>
        <v>0.21541735256063282</v>
      </c>
      <c r="L65" s="304">
        <f t="shared" si="17"/>
        <v>0.24535896984149505</v>
      </c>
      <c r="M65" s="304">
        <f t="shared" si="17"/>
        <v>0.24264296898855411</v>
      </c>
      <c r="N65" s="304">
        <f t="shared" si="17"/>
        <v>0.24966267749616386</v>
      </c>
      <c r="O65" s="304">
        <f t="shared" si="17"/>
        <v>0.25531017488691032</v>
      </c>
      <c r="P65" s="304">
        <f t="shared" si="17"/>
        <v>0.26176582502677992</v>
      </c>
      <c r="Q65" s="304">
        <f t="shared" si="17"/>
        <v>0.25509789983190123</v>
      </c>
      <c r="R65" s="304">
        <f t="shared" si="17"/>
        <v>0.25410042221138501</v>
      </c>
      <c r="S65" s="304">
        <f t="shared" si="17"/>
        <v>0.25590160444008919</v>
      </c>
      <c r="T65" s="304">
        <f t="shared" si="17"/>
        <v>0.25594080924044293</v>
      </c>
      <c r="U65" s="304">
        <f t="shared" si="17"/>
        <v>0.26313150727484941</v>
      </c>
      <c r="V65" s="304">
        <f t="shared" si="17"/>
        <v>0.21328948530526853</v>
      </c>
      <c r="W65" s="304">
        <f t="shared" si="17"/>
        <v>0.21087672486078929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0.15675346620742947</v>
      </c>
      <c r="C66" s="303">
        <f t="shared" si="18"/>
        <v>0.15201065126569799</v>
      </c>
      <c r="D66" s="303">
        <f t="shared" si="18"/>
        <v>0.15605311300660588</v>
      </c>
      <c r="E66" s="303">
        <f t="shared" si="18"/>
        <v>0.16710881401026872</v>
      </c>
      <c r="F66" s="303">
        <f t="shared" si="18"/>
        <v>0.15793112813067647</v>
      </c>
      <c r="G66" s="303">
        <f t="shared" si="18"/>
        <v>0.14373023040122784</v>
      </c>
      <c r="H66" s="303">
        <f t="shared" si="18"/>
        <v>0.14549471750489737</v>
      </c>
      <c r="I66" s="303">
        <f t="shared" si="18"/>
        <v>0.14205661246600509</v>
      </c>
      <c r="J66" s="303">
        <f t="shared" si="18"/>
        <v>0.14345464786232104</v>
      </c>
      <c r="K66" s="303">
        <f t="shared" si="18"/>
        <v>0.12240492614846854</v>
      </c>
      <c r="L66" s="303">
        <f t="shared" si="18"/>
        <v>0.10043906698203021</v>
      </c>
      <c r="M66" s="303">
        <f t="shared" si="18"/>
        <v>9.7869569970692058E-2</v>
      </c>
      <c r="N66" s="303">
        <f t="shared" si="18"/>
        <v>9.289320239432286E-2</v>
      </c>
      <c r="O66" s="303">
        <f t="shared" si="18"/>
        <v>8.8882612442316197E-2</v>
      </c>
      <c r="P66" s="303">
        <f t="shared" si="18"/>
        <v>8.200956851978132E-2</v>
      </c>
      <c r="Q66" s="303">
        <f t="shared" si="18"/>
        <v>8.8154769167861496E-2</v>
      </c>
      <c r="R66" s="303">
        <f t="shared" si="18"/>
        <v>8.9476052818266011E-2</v>
      </c>
      <c r="S66" s="303">
        <f t="shared" si="18"/>
        <v>8.8780497389035165E-2</v>
      </c>
      <c r="T66" s="303">
        <f t="shared" si="18"/>
        <v>8.7497271843933452E-2</v>
      </c>
      <c r="U66" s="303">
        <f t="shared" si="18"/>
        <v>7.9861730157096814E-2</v>
      </c>
      <c r="V66" s="303">
        <f t="shared" si="18"/>
        <v>0.20166497347766435</v>
      </c>
      <c r="W66" s="303">
        <f t="shared" si="18"/>
        <v>0.19832035391674152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0.11500672853519464</v>
      </c>
      <c r="C67" s="303">
        <f t="shared" si="19"/>
        <v>0.11695103250592519</v>
      </c>
      <c r="D67" s="303">
        <f t="shared" si="19"/>
        <v>0.115633955090356</v>
      </c>
      <c r="E67" s="303">
        <f t="shared" si="19"/>
        <v>0.10924073822942129</v>
      </c>
      <c r="F67" s="303">
        <f t="shared" si="19"/>
        <v>0.11136748836400241</v>
      </c>
      <c r="G67" s="303">
        <f t="shared" si="19"/>
        <v>0.12152853920027172</v>
      </c>
      <c r="H67" s="303">
        <f t="shared" si="19"/>
        <v>0.1230929460752067</v>
      </c>
      <c r="I67" s="303">
        <f t="shared" si="19"/>
        <v>0.12179968949523691</v>
      </c>
      <c r="J67" s="303">
        <f t="shared" si="19"/>
        <v>0.12068344009451017</v>
      </c>
      <c r="K67" s="303">
        <f t="shared" si="19"/>
        <v>0.12933653712040344</v>
      </c>
      <c r="L67" s="303">
        <f t="shared" si="19"/>
        <v>0.13388868887871178</v>
      </c>
      <c r="M67" s="303">
        <f t="shared" si="19"/>
        <v>0.13296895290244345</v>
      </c>
      <c r="N67" s="303">
        <f t="shared" si="19"/>
        <v>0.13434508982773352</v>
      </c>
      <c r="O67" s="303">
        <f t="shared" si="19"/>
        <v>0.13547111428147959</v>
      </c>
      <c r="P67" s="303">
        <f t="shared" si="19"/>
        <v>0.13676790820263929</v>
      </c>
      <c r="Q67" s="303">
        <f t="shared" si="19"/>
        <v>0.13541311014350119</v>
      </c>
      <c r="R67" s="303">
        <f t="shared" si="19"/>
        <v>0.1352368361426613</v>
      </c>
      <c r="S67" s="303">
        <f t="shared" si="19"/>
        <v>0.13557443292418447</v>
      </c>
      <c r="T67" s="303">
        <f t="shared" si="19"/>
        <v>0.1354719847917121</v>
      </c>
      <c r="U67" s="303">
        <f t="shared" si="19"/>
        <v>0.1369110109452798</v>
      </c>
      <c r="V67" s="303">
        <f t="shared" si="19"/>
        <v>0.11511296937859195</v>
      </c>
      <c r="W67" s="303">
        <f t="shared" si="19"/>
        <v>0.11540696284809419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7.787745951021402E-2</v>
      </c>
      <c r="C68" s="237">
        <f t="shared" si="20"/>
        <v>7.9194055988391215E-2</v>
      </c>
      <c r="D68" s="237">
        <f t="shared" si="20"/>
        <v>7.8302189534930455E-2</v>
      </c>
      <c r="E68" s="237">
        <f t="shared" si="20"/>
        <v>7.3972986421609155E-2</v>
      </c>
      <c r="F68" s="237">
        <f t="shared" si="20"/>
        <v>7.5413127356002391E-2</v>
      </c>
      <c r="G68" s="237">
        <f t="shared" si="20"/>
        <v>8.2293740648472738E-2</v>
      </c>
      <c r="H68" s="237">
        <f t="shared" si="20"/>
        <v>8.3353087650269844E-2</v>
      </c>
      <c r="I68" s="237">
        <f t="shared" si="20"/>
        <v>8.2477351610946714E-2</v>
      </c>
      <c r="J68" s="237">
        <f t="shared" si="20"/>
        <v>8.1721476988517158E-2</v>
      </c>
      <c r="K68" s="237">
        <f t="shared" si="20"/>
        <v>8.7580970792531784E-2</v>
      </c>
      <c r="L68" s="237">
        <f t="shared" si="20"/>
        <v>9.0663486213649183E-2</v>
      </c>
      <c r="M68" s="237">
        <f t="shared" si="20"/>
        <v>9.004068177286384E-2</v>
      </c>
      <c r="N68" s="237">
        <f t="shared" si="20"/>
        <v>9.0972540708812888E-2</v>
      </c>
      <c r="O68" s="237">
        <f t="shared" si="20"/>
        <v>9.1735034563920501E-2</v>
      </c>
      <c r="P68" s="237">
        <f t="shared" si="20"/>
        <v>9.2613165933923769E-2</v>
      </c>
      <c r="Q68" s="237">
        <f t="shared" si="20"/>
        <v>9.1695756732402475E-2</v>
      </c>
      <c r="R68" s="237">
        <f t="shared" si="20"/>
        <v>9.1576391791429401E-2</v>
      </c>
      <c r="S68" s="237">
        <f t="shared" si="20"/>
        <v>9.1804997369717853E-2</v>
      </c>
      <c r="T68" s="237">
        <f t="shared" si="20"/>
        <v>9.1735624034869276E-2</v>
      </c>
      <c r="U68" s="237">
        <f t="shared" si="20"/>
        <v>9.2710068768981635E-2</v>
      </c>
      <c r="V68" s="237">
        <f t="shared" si="20"/>
        <v>7.7949401100809446E-2</v>
      </c>
      <c r="W68" s="237">
        <f t="shared" si="20"/>
        <v>7.8148480448679294E-2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33.48129176001602</v>
      </c>
      <c r="D72" s="324">
        <f t="shared" si="21"/>
        <v>33.898329717486767</v>
      </c>
      <c r="E72" s="324">
        <f t="shared" si="21"/>
        <v>37.655582567334569</v>
      </c>
      <c r="F72" s="324">
        <f t="shared" si="21"/>
        <v>36.897174862021181</v>
      </c>
      <c r="G72" s="324">
        <f t="shared" si="21"/>
        <v>36.105131029416484</v>
      </c>
      <c r="H72" s="324">
        <f t="shared" si="21"/>
        <v>33.948643212890836</v>
      </c>
      <c r="I72" s="324">
        <f t="shared" si="21"/>
        <v>32.251522825185702</v>
      </c>
      <c r="J72" s="324">
        <f t="shared" si="21"/>
        <v>34.095683591836654</v>
      </c>
      <c r="K72" s="324">
        <f t="shared" si="21"/>
        <v>35.940107263956136</v>
      </c>
      <c r="L72" s="324">
        <f t="shared" si="21"/>
        <v>35.506597023197827</v>
      </c>
      <c r="M72" s="324">
        <f t="shared" si="21"/>
        <v>32.876566765065043</v>
      </c>
      <c r="N72" s="324">
        <f t="shared" si="21"/>
        <v>32.710539740983954</v>
      </c>
      <c r="O72" s="324">
        <f t="shared" si="21"/>
        <v>33.595391032219844</v>
      </c>
      <c r="P72" s="324">
        <f t="shared" si="21"/>
        <v>31.554971060924778</v>
      </c>
      <c r="Q72" s="324">
        <f t="shared" si="21"/>
        <v>30.53147243142967</v>
      </c>
      <c r="R72" s="324">
        <f t="shared" si="21"/>
        <v>30.328894023960039</v>
      </c>
      <c r="S72" s="324">
        <f t="shared" si="21"/>
        <v>30.125723070719605</v>
      </c>
      <c r="T72" s="324">
        <f t="shared" si="21"/>
        <v>29.380836072311485</v>
      </c>
      <c r="U72" s="324">
        <f t="shared" si="21"/>
        <v>29.079047435680145</v>
      </c>
      <c r="V72" s="324">
        <f t="shared" si="21"/>
        <v>29.218421981251289</v>
      </c>
      <c r="W72" s="324">
        <f t="shared" si="21"/>
        <v>29.519256334306416</v>
      </c>
      <c r="DA72" s="95"/>
    </row>
    <row r="73" spans="1:105" ht="12" customHeight="1" x14ac:dyDescent="0.25">
      <c r="A73" s="55" t="s">
        <v>92</v>
      </c>
      <c r="B73" s="336">
        <f>IF(B$6=0,0,B$6/MAE!B$5*1000)</f>
        <v>0.76703946536107526</v>
      </c>
      <c r="C73" s="336">
        <f>IF(C$6=0,0,C$6/MAE!C$5*1000)</f>
        <v>0.81576492520124977</v>
      </c>
      <c r="D73" s="336">
        <f>IF(D$6=0,0,D$6/MAE!D$5*1000)</f>
        <v>0.81662457003957223</v>
      </c>
      <c r="E73" s="336">
        <f>IF(E$6=0,0,E$6/MAE!E$5*1000)</f>
        <v>0.85698409127386577</v>
      </c>
      <c r="F73" s="336">
        <f>IF(F$6=0,0,F$6/MAE!F$5*1000)</f>
        <v>0.85607201918973086</v>
      </c>
      <c r="G73" s="336">
        <f>IF(G$6=0,0,G$6/MAE!G$5*1000)</f>
        <v>0.91412579825820595</v>
      </c>
      <c r="H73" s="336">
        <f>IF(H$6=0,0,H$6/MAE!H$5*1000)</f>
        <v>0.87059135590225101</v>
      </c>
      <c r="I73" s="336">
        <f>IF(I$6=0,0,I$6/MAE!I$5*1000)</f>
        <v>0.8183803053867007</v>
      </c>
      <c r="J73" s="336">
        <f>IF(J$6=0,0,J$6/MAE!J$5*1000)</f>
        <v>0.85724674754933172</v>
      </c>
      <c r="K73" s="336">
        <f>IF(K$6=0,0,K$6/MAE!K$5*1000)</f>
        <v>0.968410211928322</v>
      </c>
      <c r="L73" s="336">
        <f>IF(L$6=0,0,L$6/MAE!L$5*1000)</f>
        <v>0.99040244207931805</v>
      </c>
      <c r="M73" s="336">
        <f>IF(M$6=0,0,M$6/MAE!M$5*1000)</f>
        <v>0.91074222037041086</v>
      </c>
      <c r="N73" s="336">
        <f>IF(N$6=0,0,N$6/MAE!N$5*1000)</f>
        <v>0.91552091662836188</v>
      </c>
      <c r="O73" s="336">
        <f>IF(O$6=0,0,O$6/MAE!O$5*1000)</f>
        <v>0.94816772038684394</v>
      </c>
      <c r="P73" s="336">
        <f>IF(P$6=0,0,P$6/MAE!P$5*1000)</f>
        <v>0.89910570529114542</v>
      </c>
      <c r="Q73" s="336">
        <f>IF(Q$6=0,0,Q$6/MAE!Q$5*1000)</f>
        <v>0.8613253415000951</v>
      </c>
      <c r="R73" s="336">
        <f>IF(R$6=0,0,R$6/MAE!R$5*1000)</f>
        <v>0.85449659823050494</v>
      </c>
      <c r="S73" s="336">
        <f>IF(S$6=0,0,S$6/MAE!S$5*1000)</f>
        <v>0.85089121286329839</v>
      </c>
      <c r="T73" s="336">
        <f>IF(T$6=0,0,T$6/MAE!T$5*1000)</f>
        <v>0.82922503699082684</v>
      </c>
      <c r="U73" s="336">
        <f>IF(U$6=0,0,U$6/MAE!U$5*1000)</f>
        <v>0.8294253711968157</v>
      </c>
      <c r="V73" s="336">
        <f>IF(V$6=0,0,V$6/MAE!V$5*1000)</f>
        <v>0.70071235725386627</v>
      </c>
      <c r="W73" s="336">
        <f>IF(W$6=0,0,W$6/MAE!W$5*1000)</f>
        <v>0.70973494147430616</v>
      </c>
      <c r="DA73" s="67"/>
    </row>
    <row r="74" spans="1:105" ht="12" customHeight="1" x14ac:dyDescent="0.25">
      <c r="A74" s="202" t="s">
        <v>93</v>
      </c>
      <c r="B74" s="337">
        <f>IF(B$7=0,0,B$7/MAE!B$5*1000)</f>
        <v>1.0431736728910621</v>
      </c>
      <c r="C74" s="337">
        <f>IF(C$7=0,0,C$7/MAE!C$5*1000)</f>
        <v>1.1094402982737002</v>
      </c>
      <c r="D74" s="337">
        <f>IF(D$7=0,0,D$7/MAE!D$5*1000)</f>
        <v>1.1106094152538182</v>
      </c>
      <c r="E74" s="337">
        <f>IF(E$7=0,0,E$7/MAE!E$5*1000)</f>
        <v>1.1654983641324572</v>
      </c>
      <c r="F74" s="337">
        <f>IF(F$7=0,0,F$7/MAE!F$5*1000)</f>
        <v>1.1642579460980342</v>
      </c>
      <c r="G74" s="337">
        <f>IF(G$7=0,0,G$7/MAE!G$5*1000)</f>
        <v>1.2432110856311605</v>
      </c>
      <c r="H74" s="337">
        <f>IF(H$7=0,0,H$7/MAE!H$5*1000)</f>
        <v>1.1840042440270615</v>
      </c>
      <c r="I74" s="337">
        <f>IF(I$7=0,0,I$7/MAE!I$5*1000)</f>
        <v>1.1129972153259129</v>
      </c>
      <c r="J74" s="337">
        <f>IF(J$7=0,0,J$7/MAE!J$5*1000)</f>
        <v>1.1658555766670911</v>
      </c>
      <c r="K74" s="337">
        <f>IF(K$7=0,0,K$7/MAE!K$5*1000)</f>
        <v>1.3170378882225178</v>
      </c>
      <c r="L74" s="337">
        <f>IF(L$7=0,0,L$7/MAE!L$5*1000)</f>
        <v>1.346947321227872</v>
      </c>
      <c r="M74" s="337">
        <f>IF(M$7=0,0,M$7/MAE!M$5*1000)</f>
        <v>1.2386094197037592</v>
      </c>
      <c r="N74" s="337">
        <f>IF(N$7=0,0,N$7/MAE!N$5*1000)</f>
        <v>1.2451084466145721</v>
      </c>
      <c r="O74" s="337">
        <f>IF(O$7=0,0,O$7/MAE!O$5*1000)</f>
        <v>1.289508099726107</v>
      </c>
      <c r="P74" s="337">
        <f>IF(P$7=0,0,P$7/MAE!P$5*1000)</f>
        <v>1.2227837591959578</v>
      </c>
      <c r="Q74" s="337">
        <f>IF(Q$7=0,0,Q$7/MAE!Q$5*1000)</f>
        <v>1.1714024644401284</v>
      </c>
      <c r="R74" s="337">
        <f>IF(R$7=0,0,R$7/MAE!R$5*1000)</f>
        <v>1.1621153735934862</v>
      </c>
      <c r="S74" s="337">
        <f>IF(S$7=0,0,S$7/MAE!S$5*1000)</f>
        <v>1.1572120494940854</v>
      </c>
      <c r="T74" s="337">
        <f>IF(T$7=0,0,T$7/MAE!T$5*1000)</f>
        <v>1.1277460503075252</v>
      </c>
      <c r="U74" s="337">
        <f>IF(U$7=0,0,U$7/MAE!U$5*1000)</f>
        <v>1.1280185048276692</v>
      </c>
      <c r="V74" s="337">
        <f>IF(V$7=0,0,V$7/MAE!V$5*1000)</f>
        <v>0.95296880586525812</v>
      </c>
      <c r="W74" s="337">
        <f>IF(W$7=0,0,W$7/MAE!W$5*1000)</f>
        <v>0.96523952040505667</v>
      </c>
      <c r="DA74" s="174"/>
    </row>
    <row r="75" spans="1:105" ht="12" customHeight="1" x14ac:dyDescent="0.25">
      <c r="A75" s="202" t="s">
        <v>94</v>
      </c>
      <c r="B75" s="337">
        <f>IF(B$8=0,0,B$8/MAE!B$5*1000)</f>
        <v>1.2886263018066064</v>
      </c>
      <c r="C75" s="337">
        <f>IF(C$8=0,0,C$8/MAE!C$5*1000)</f>
        <v>1.3704850743380999</v>
      </c>
      <c r="D75" s="337">
        <f>IF(D$8=0,0,D$8/MAE!D$5*1000)</f>
        <v>1.3719292776664807</v>
      </c>
      <c r="E75" s="337">
        <f>IF(E$8=0,0,E$8/MAE!E$5*1000)</f>
        <v>1.439733273340094</v>
      </c>
      <c r="F75" s="337">
        <f>IF(F$8=0,0,F$8/MAE!F$5*1000)</f>
        <v>1.4382009922387482</v>
      </c>
      <c r="G75" s="337">
        <f>IF(G$8=0,0,G$8/MAE!G$5*1000)</f>
        <v>1.5357313410737863</v>
      </c>
      <c r="H75" s="337">
        <f>IF(H$8=0,0,H$8/MAE!H$5*1000)</f>
        <v>1.4625934779157819</v>
      </c>
      <c r="I75" s="337">
        <f>IF(I$8=0,0,I$8/MAE!I$5*1000)</f>
        <v>1.3748789130496575</v>
      </c>
      <c r="J75" s="337">
        <f>IF(J$8=0,0,J$8/MAE!J$5*1000)</f>
        <v>1.4401745358828775</v>
      </c>
      <c r="K75" s="337">
        <f>IF(K$8=0,0,K$8/MAE!K$5*1000)</f>
        <v>1.6269291560395804</v>
      </c>
      <c r="L75" s="337">
        <f>IF(L$8=0,0,L$8/MAE!L$5*1000)</f>
        <v>1.6638761026932536</v>
      </c>
      <c r="M75" s="337">
        <f>IF(M$8=0,0,M$8/MAE!M$5*1000)</f>
        <v>1.5300469302222905</v>
      </c>
      <c r="N75" s="337">
        <f>IF(N$8=0,0,N$8/MAE!N$5*1000)</f>
        <v>1.538075139935648</v>
      </c>
      <c r="O75" s="337">
        <f>IF(O$8=0,0,O$8/MAE!O$5*1000)</f>
        <v>1.5929217702498975</v>
      </c>
      <c r="P75" s="337">
        <f>IF(P$8=0,0,P$8/MAE!P$5*1000)</f>
        <v>1.5104975848891256</v>
      </c>
      <c r="Q75" s="337">
        <f>IF(Q$8=0,0,Q$8/MAE!Q$5*1000)</f>
        <v>1.4470265737201597</v>
      </c>
      <c r="R75" s="337">
        <f>IF(R$8=0,0,R$8/MAE!R$5*1000)</f>
        <v>1.4355542850272487</v>
      </c>
      <c r="S75" s="337">
        <f>IF(S$8=0,0,S$8/MAE!S$5*1000)</f>
        <v>1.4294972376103412</v>
      </c>
      <c r="T75" s="337">
        <f>IF(T$8=0,0,T$8/MAE!T$5*1000)</f>
        <v>1.3930980621445894</v>
      </c>
      <c r="U75" s="337">
        <f>IF(U$8=0,0,U$8/MAE!U$5*1000)</f>
        <v>1.3934346236106505</v>
      </c>
      <c r="V75" s="337">
        <f>IF(V$8=0,0,V$8/MAE!V$5*1000)</f>
        <v>1.1771967601864957</v>
      </c>
      <c r="W75" s="337">
        <f>IF(W$8=0,0,W$8/MAE!W$5*1000)</f>
        <v>1.1923547016768348</v>
      </c>
      <c r="DA75" s="174"/>
    </row>
    <row r="76" spans="1:105" ht="12" customHeight="1" x14ac:dyDescent="0.25">
      <c r="A76" s="202" t="s">
        <v>95</v>
      </c>
      <c r="B76" s="337">
        <f>IF(B$9=0,0,B$9/MAE!B$5*1000)</f>
        <v>0.79772104397551813</v>
      </c>
      <c r="C76" s="337">
        <f>IF(C$9=0,0,C$9/MAE!C$5*1000)</f>
        <v>0.84839552220929992</v>
      </c>
      <c r="D76" s="337">
        <f>IF(D$9=0,0,D$9/MAE!D$5*1000)</f>
        <v>0.84928955284115515</v>
      </c>
      <c r="E76" s="337">
        <f>IF(E$9=0,0,E$9/MAE!E$5*1000)</f>
        <v>0.8912634549248204</v>
      </c>
      <c r="F76" s="337">
        <f>IF(F$9=0,0,F$9/MAE!F$5*1000)</f>
        <v>0.89031489995732016</v>
      </c>
      <c r="G76" s="337">
        <f>IF(G$9=0,0,G$9/MAE!G$5*1000)</f>
        <v>0.95069083018853429</v>
      </c>
      <c r="H76" s="337">
        <f>IF(H$9=0,0,H$9/MAE!H$5*1000)</f>
        <v>0.90541501013834114</v>
      </c>
      <c r="I76" s="337">
        <f>IF(I$9=0,0,I$9/MAE!I$5*1000)</f>
        <v>0.85111551760216864</v>
      </c>
      <c r="J76" s="337">
        <f>IF(J$9=0,0,J$9/MAE!J$5*1000)</f>
        <v>0.89153661745130464</v>
      </c>
      <c r="K76" s="337">
        <f>IF(K$9=0,0,K$9/MAE!K$5*1000)</f>
        <v>1.0071466204054544</v>
      </c>
      <c r="L76" s="337">
        <f>IF(L$9=0,0,L$9/MAE!L$5*1000)</f>
        <v>1.0300185397624906</v>
      </c>
      <c r="M76" s="337">
        <f>IF(M$9=0,0,M$9/MAE!M$5*1000)</f>
        <v>0.94717190918522776</v>
      </c>
      <c r="N76" s="337">
        <f>IF(N$9=0,0,N$9/MAE!N$5*1000)</f>
        <v>0.95214175329349604</v>
      </c>
      <c r="O76" s="337">
        <f>IF(O$9=0,0,O$9/MAE!O$5*1000)</f>
        <v>0.9860944292023166</v>
      </c>
      <c r="P76" s="337">
        <f>IF(P$9=0,0,P$9/MAE!P$5*1000)</f>
        <v>0.93506993350279155</v>
      </c>
      <c r="Q76" s="337">
        <f>IF(Q$9=0,0,Q$9/MAE!Q$5*1000)</f>
        <v>0.89577835516009863</v>
      </c>
      <c r="R76" s="337">
        <f>IF(R$9=0,0,R$9/MAE!R$5*1000)</f>
        <v>0.88867646215972518</v>
      </c>
      <c r="S76" s="337">
        <f>IF(S$9=0,0,S$9/MAE!S$5*1000)</f>
        <v>0.88492686137783028</v>
      </c>
      <c r="T76" s="337">
        <f>IF(T$9=0,0,T$9/MAE!T$5*1000)</f>
        <v>0.8623940384704597</v>
      </c>
      <c r="U76" s="337">
        <f>IF(U$9=0,0,U$9/MAE!U$5*1000)</f>
        <v>0.8626023860446882</v>
      </c>
      <c r="V76" s="337">
        <f>IF(V$9=0,0,V$9/MAE!V$5*1000)</f>
        <v>0.7287408515440208</v>
      </c>
      <c r="W76" s="337">
        <f>IF(W$9=0,0,W$9/MAE!W$5*1000)</f>
        <v>0.73812433913327835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0.88011658142365468</v>
      </c>
      <c r="C77" s="338">
        <f>IF(C$10=0,0,C$10/MAE!C$5*1000)</f>
        <v>0.91006587425220242</v>
      </c>
      <c r="D77" s="338">
        <f>IF(D$10=0,0,D$10/MAE!D$5*1000)</f>
        <v>0.92451990262678574</v>
      </c>
      <c r="E77" s="338">
        <f>IF(E$10=0,0,E$10/MAE!E$5*1000)</f>
        <v>1.0494438591264927</v>
      </c>
      <c r="F77" s="338">
        <f>IF(F$10=0,0,F$10/MAE!F$5*1000)</f>
        <v>1.0133699243970249</v>
      </c>
      <c r="G77" s="338">
        <f>IF(G$10=0,0,G$10/MAE!G$5*1000)</f>
        <v>0.98874516015195668</v>
      </c>
      <c r="H77" s="338">
        <f>IF(H$10=0,0,H$10/MAE!H$5*1000)</f>
        <v>0.94348699797726487</v>
      </c>
      <c r="I77" s="338">
        <f>IF(I$10=0,0,I$10/MAE!I$5*1000)</f>
        <v>0.88224090130905286</v>
      </c>
      <c r="J77" s="338">
        <f>IF(J$10=0,0,J$10/MAE!J$5*1000)</f>
        <v>0.92732323130684347</v>
      </c>
      <c r="K77" s="338">
        <f>IF(K$10=0,0,K$10/MAE!K$5*1000)</f>
        <v>1.0165131810544108</v>
      </c>
      <c r="L77" s="338">
        <f>IF(L$10=0,0,L$10/MAE!L$5*1000)</f>
        <v>1.0318841913394259</v>
      </c>
      <c r="M77" s="338">
        <f>IF(M$10=0,0,M$10/MAE!M$5*1000)</f>
        <v>0.94503894956078205</v>
      </c>
      <c r="N77" s="338">
        <f>IF(N$10=0,0,N$10/MAE!N$5*1000)</f>
        <v>0.95337887433813551</v>
      </c>
      <c r="O77" s="338">
        <f>IF(O$10=0,0,O$10/MAE!O$5*1000)</f>
        <v>0.99093913100296749</v>
      </c>
      <c r="P77" s="338">
        <f>IF(P$10=0,0,P$10/MAE!P$5*1000)</f>
        <v>0.94179446647176235</v>
      </c>
      <c r="Q77" s="338">
        <f>IF(Q$10=0,0,Q$10/MAE!Q$5*1000)</f>
        <v>0.90122804901030951</v>
      </c>
      <c r="R77" s="338">
        <f>IF(R$10=0,0,R$10/MAE!R$5*1000)</f>
        <v>0.8929368293120713</v>
      </c>
      <c r="S77" s="338">
        <f>IF(S$10=0,0,S$10/MAE!S$5*1000)</f>
        <v>0.89099395118172808</v>
      </c>
      <c r="T77" s="338">
        <f>IF(T$10=0,0,T$10/MAE!T$5*1000)</f>
        <v>0.86642708730501017</v>
      </c>
      <c r="U77" s="338">
        <f>IF(U$10=0,0,U$10/MAE!U$5*1000)</f>
        <v>0.87048584484283431</v>
      </c>
      <c r="V77" s="338">
        <f>IF(V$10=0,0,V$10/MAE!V$5*1000)</f>
        <v>0.74557005302817569</v>
      </c>
      <c r="W77" s="338">
        <f>IF(W$10=0,0,W$10/MAE!W$5*1000)</f>
        <v>0.75479799741690567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5.8883646108321228</v>
      </c>
      <c r="C78" s="351">
        <f>IF(C$16=0,0,C$16/MAE!C$5*1000)</f>
        <v>6.0836800643484263</v>
      </c>
      <c r="D78" s="351">
        <f>IF(D$16=0,0,D$16/MAE!D$5*1000)</f>
        <v>6.1993984805657565</v>
      </c>
      <c r="E78" s="351">
        <f>IF(E$16=0,0,E$16/MAE!E$5*1000)</f>
        <v>7.0556178283487316</v>
      </c>
      <c r="F78" s="351">
        <f>IF(F$16=0,0,F$16/MAE!F$5*1000)</f>
        <v>6.77996399951817</v>
      </c>
      <c r="G78" s="351">
        <f>IF(G$16=0,0,G$16/MAE!G$5*1000)</f>
        <v>6.5086966765403487</v>
      </c>
      <c r="H78" s="351">
        <f>IF(H$16=0,0,H$16/MAE!H$5*1000)</f>
        <v>6.1950988567635097</v>
      </c>
      <c r="I78" s="351">
        <f>IF(I$16=0,0,I$16/MAE!I$5*1000)</f>
        <v>5.8002434104502845</v>
      </c>
      <c r="J78" s="351">
        <f>IF(J$16=0,0,J$16/MAE!J$5*1000)</f>
        <v>6.1157652241669265</v>
      </c>
      <c r="K78" s="351">
        <f>IF(K$16=0,0,K$16/MAE!K$5*1000)</f>
        <v>6.5517719927542863</v>
      </c>
      <c r="L78" s="351">
        <f>IF(L$16=0,0,L$16/MAE!L$5*1000)</f>
        <v>6.6175819998953553</v>
      </c>
      <c r="M78" s="351">
        <f>IF(M$16=0,0,M$16/MAE!M$5*1000)</f>
        <v>6.062427689677552</v>
      </c>
      <c r="N78" s="351">
        <f>IF(N$16=0,0,N$16/MAE!N$5*1000)</f>
        <v>6.100611547426019</v>
      </c>
      <c r="O78" s="351">
        <f>IF(O$16=0,0,O$16/MAE!O$5*1000)</f>
        <v>6.329467710374483</v>
      </c>
      <c r="P78" s="351">
        <f>IF(P$16=0,0,P$16/MAE!P$5*1000)</f>
        <v>6.011943480267071</v>
      </c>
      <c r="Q78" s="351">
        <f>IF(Q$16=0,0,Q$16/MAE!Q$5*1000)</f>
        <v>5.7458552958199753</v>
      </c>
      <c r="R78" s="351">
        <f>IF(R$16=0,0,R$16/MAE!R$5*1000)</f>
        <v>5.7004055006406791</v>
      </c>
      <c r="S78" s="351">
        <f>IF(S$16=0,0,S$16/MAE!S$5*1000)</f>
        <v>5.683021064158579</v>
      </c>
      <c r="T78" s="351">
        <f>IF(T$16=0,0,T$16/MAE!T$5*1000)</f>
        <v>5.5345189987280587</v>
      </c>
      <c r="U78" s="351">
        <f>IF(U$16=0,0,U$16/MAE!U$5*1000)</f>
        <v>5.548918228570737</v>
      </c>
      <c r="V78" s="351">
        <f>IF(V$16=0,0,V$16/MAE!V$5*1000)</f>
        <v>4.8631854901463383</v>
      </c>
      <c r="W78" s="351">
        <f>IF(W$16=0,0,W$16/MAE!W$5*1000)</f>
        <v>4.9297756307140688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1.7435055859680129</v>
      </c>
      <c r="C79" s="351">
        <f>IF(C$24=0,0,C$24/MAE!C$5*1000)</f>
        <v>1.9957845800660321</v>
      </c>
      <c r="D79" s="351">
        <f>IF(D$24=0,0,D$24/MAE!D$5*1000)</f>
        <v>1.9056237220435259</v>
      </c>
      <c r="E79" s="351">
        <f>IF(E$24=0,0,E$24/MAE!E$5*1000)</f>
        <v>1.9259883759311049</v>
      </c>
      <c r="F79" s="351">
        <f>IF(F$24=0,0,F$24/MAE!F$5*1000)</f>
        <v>2.35044273431678</v>
      </c>
      <c r="G79" s="351">
        <f>IF(G$24=0,0,G$24/MAE!G$5*1000)</f>
        <v>2.117363106051263</v>
      </c>
      <c r="H79" s="351">
        <f>IF(H$24=0,0,H$24/MAE!H$5*1000)</f>
        <v>1.5894010506220175</v>
      </c>
      <c r="I79" s="351">
        <f>IF(I$24=0,0,I$24/MAE!I$5*1000)</f>
        <v>1.9558168138195473</v>
      </c>
      <c r="J79" s="351">
        <f>IF(J$24=0,0,J$24/MAE!J$5*1000)</f>
        <v>2.1686559021297929</v>
      </c>
      <c r="K79" s="351">
        <f>IF(K$24=0,0,K$24/MAE!K$5*1000)</f>
        <v>1.8973392609547635</v>
      </c>
      <c r="L79" s="351">
        <f>IF(L$24=0,0,L$24/MAE!L$5*1000)</f>
        <v>1.8328647865170908</v>
      </c>
      <c r="M79" s="351">
        <f>IF(M$24=0,0,M$24/MAE!M$5*1000)</f>
        <v>2.032512066026209</v>
      </c>
      <c r="N79" s="351">
        <f>IF(N$24=0,0,N$24/MAE!N$5*1000)</f>
        <v>1.8816956126851738</v>
      </c>
      <c r="O79" s="351">
        <f>IF(O$24=0,0,O$24/MAE!O$5*1000)</f>
        <v>1.7970699058200013</v>
      </c>
      <c r="P79" s="351">
        <f>IF(P$24=0,0,P$24/MAE!P$5*1000)</f>
        <v>1.6193627275473919</v>
      </c>
      <c r="Q79" s="351">
        <f>IF(Q$24=0,0,Q$24/MAE!Q$5*1000)</f>
        <v>1.6750286309621532</v>
      </c>
      <c r="R79" s="351">
        <f>IF(R$24=0,0,R$24/MAE!R$5*1000)</f>
        <v>1.658568468656866</v>
      </c>
      <c r="S79" s="351">
        <f>IF(S$24=0,0,S$24/MAE!S$5*1000)</f>
        <v>1.5860327463722879</v>
      </c>
      <c r="T79" s="351">
        <f>IF(T$24=0,0,T$24/MAE!T$5*1000)</f>
        <v>1.6146785757596116</v>
      </c>
      <c r="U79" s="351">
        <f>IF(U$24=0,0,U$24/MAE!U$5*1000)</f>
        <v>1.5196711269946011</v>
      </c>
      <c r="V79" s="351">
        <f>IF(V$24=0,0,V$24/MAE!V$5*1000)</f>
        <v>1.5693297168848659</v>
      </c>
      <c r="W79" s="351">
        <f>IF(W$24=0,0,W$24/MAE!W$5*1000)</f>
        <v>1.6188104790237232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8.4119494440458897</v>
      </c>
      <c r="C80" s="351">
        <f>IF(C$27=0,0,C$27/MAE!C$5*1000)</f>
        <v>8.6909715204977545</v>
      </c>
      <c r="D80" s="351">
        <f>IF(D$27=0,0,D$27/MAE!D$5*1000)</f>
        <v>8.8562835436653664</v>
      </c>
      <c r="E80" s="351">
        <f>IF(E$27=0,0,E$27/MAE!E$5*1000)</f>
        <v>10.07945404049819</v>
      </c>
      <c r="F80" s="351">
        <f>IF(F$27=0,0,F$27/MAE!F$5*1000)</f>
        <v>9.6856628564545275</v>
      </c>
      <c r="G80" s="351">
        <f>IF(G$27=0,0,G$27/MAE!G$5*1000)</f>
        <v>9.298138109343359</v>
      </c>
      <c r="H80" s="351">
        <f>IF(H$27=0,0,H$27/MAE!H$5*1000)</f>
        <v>8.850141223947869</v>
      </c>
      <c r="I80" s="351">
        <f>IF(I$27=0,0,I$27/MAE!I$5*1000)</f>
        <v>8.2860620149289783</v>
      </c>
      <c r="J80" s="351">
        <f>IF(J$27=0,0,J$27/MAE!J$5*1000)</f>
        <v>8.736807463095607</v>
      </c>
      <c r="K80" s="351">
        <f>IF(K$27=0,0,K$27/MAE!K$5*1000)</f>
        <v>9.3596742753632665</v>
      </c>
      <c r="L80" s="351">
        <f>IF(L$27=0,0,L$27/MAE!L$5*1000)</f>
        <v>9.4536885712790806</v>
      </c>
      <c r="M80" s="351">
        <f>IF(M$27=0,0,M$27/MAE!M$5*1000)</f>
        <v>8.6606109852536441</v>
      </c>
      <c r="N80" s="351">
        <f>IF(N$27=0,0,N$27/MAE!N$5*1000)</f>
        <v>8.7151593534657437</v>
      </c>
      <c r="O80" s="351">
        <f>IF(O$27=0,0,O$27/MAE!O$5*1000)</f>
        <v>9.0420967291064045</v>
      </c>
      <c r="P80" s="351">
        <f>IF(P$27=0,0,P$27/MAE!P$5*1000)</f>
        <v>8.5884906860958186</v>
      </c>
      <c r="Q80" s="351">
        <f>IF(Q$27=0,0,Q$27/MAE!Q$5*1000)</f>
        <v>8.208364708314253</v>
      </c>
      <c r="R80" s="351">
        <f>IF(R$27=0,0,R$27/MAE!R$5*1000)</f>
        <v>8.1434364294866857</v>
      </c>
      <c r="S80" s="351">
        <f>IF(S$27=0,0,S$27/MAE!S$5*1000)</f>
        <v>8.1186015202265427</v>
      </c>
      <c r="T80" s="351">
        <f>IF(T$27=0,0,T$27/MAE!T$5*1000)</f>
        <v>7.9064557124686567</v>
      </c>
      <c r="U80" s="351">
        <f>IF(U$27=0,0,U$27/MAE!U$5*1000)</f>
        <v>7.9270260408153428</v>
      </c>
      <c r="V80" s="351">
        <f>IF(V$27=0,0,V$27/MAE!V$5*1000)</f>
        <v>6.9474078430661992</v>
      </c>
      <c r="W80" s="351">
        <f>IF(W$27=0,0,W$27/MAE!W$5*1000)</f>
        <v>7.0425366153058144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5.01825643537844</v>
      </c>
      <c r="C81" s="351">
        <f>IF(C$35=0,0,C$35/MAE!C$5*1000)</f>
        <v>5.0895129656568816</v>
      </c>
      <c r="D81" s="351">
        <f>IF(D$35=0,0,D$35/MAE!D$5*1000)</f>
        <v>5.2899398781381484</v>
      </c>
      <c r="E81" s="351">
        <f>IF(E$35=0,0,E$35/MAE!E$5*1000)</f>
        <v>6.2925797436930306</v>
      </c>
      <c r="F81" s="351">
        <f>IF(F$35=0,0,F$35/MAE!F$5*1000)</f>
        <v>5.8272124507938452</v>
      </c>
      <c r="G81" s="351">
        <f>IF(G$35=0,0,G$35/MAE!G$5*1000)</f>
        <v>5.1893988015245522</v>
      </c>
      <c r="H81" s="351">
        <f>IF(H$35=0,0,H$35/MAE!H$5*1000)</f>
        <v>4.9393482539341047</v>
      </c>
      <c r="I81" s="351">
        <f>IF(I$35=0,0,I$35/MAE!I$5*1000)</f>
        <v>4.5815420794159216</v>
      </c>
      <c r="J81" s="351">
        <f>IF(J$35=0,0,J$35/MAE!J$5*1000)</f>
        <v>4.8911842832920449</v>
      </c>
      <c r="K81" s="351">
        <f>IF(K$35=0,0,K$35/MAE!K$5*1000)</f>
        <v>4.3992461754125882</v>
      </c>
      <c r="L81" s="351">
        <f>IF(L$35=0,0,L$35/MAE!L$5*1000)</f>
        <v>3.5662494767169211</v>
      </c>
      <c r="M81" s="351">
        <f>IF(M$35=0,0,M$35/MAE!M$5*1000)</f>
        <v>3.2176154514096615</v>
      </c>
      <c r="N81" s="351">
        <f>IF(N$35=0,0,N$35/MAE!N$5*1000)</f>
        <v>3.038586788586763</v>
      </c>
      <c r="O81" s="351">
        <f>IF(O$35=0,0,O$35/MAE!O$5*1000)</f>
        <v>2.9860461209648612</v>
      </c>
      <c r="P81" s="351">
        <f>IF(P$35=0,0,P$35/MAE!P$5*1000)</f>
        <v>2.5878095613606273</v>
      </c>
      <c r="Q81" s="351">
        <f>IF(Q$35=0,0,Q$35/MAE!Q$5*1000)</f>
        <v>2.6914949045476102</v>
      </c>
      <c r="R81" s="351">
        <f>IF(R$35=0,0,R$35/MAE!R$5*1000)</f>
        <v>2.7137097236074408</v>
      </c>
      <c r="S81" s="351">
        <f>IF(S$35=0,0,S$35/MAE!S$5*1000)</f>
        <v>2.6745766784228184</v>
      </c>
      <c r="T81" s="351">
        <f>IF(T$35=0,0,T$35/MAE!T$5*1000)</f>
        <v>2.5707430008210848</v>
      </c>
      <c r="U81" s="351">
        <f>IF(U$35=0,0,U$35/MAE!U$5*1000)</f>
        <v>2.3223030395337059</v>
      </c>
      <c r="V81" s="351">
        <f>IF(V$35=0,0,V$35/MAE!V$5*1000)</f>
        <v>5.8923322939082468</v>
      </c>
      <c r="W81" s="351">
        <f>IF(W$35=0,0,W$35/MAE!W$5*1000)</f>
        <v>5.8542693635786609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3.6817894337331603</v>
      </c>
      <c r="C82" s="351">
        <f>IF(C$46=0,0,C$46/MAE!C$5*1000)</f>
        <v>3.9156716409659982</v>
      </c>
      <c r="D82" s="351">
        <f>IF(D$46=0,0,D$46/MAE!D$5*1000)</f>
        <v>3.9197979361899451</v>
      </c>
      <c r="E82" s="351">
        <f>IF(E$46=0,0,E$46/MAE!E$5*1000)</f>
        <v>4.1135236381145557</v>
      </c>
      <c r="F82" s="351">
        <f>IF(F$46=0,0,F$46/MAE!F$5*1000)</f>
        <v>4.1091456921107081</v>
      </c>
      <c r="G82" s="351">
        <f>IF(G$46=0,0,G$46/MAE!G$5*1000)</f>
        <v>4.3878038316393875</v>
      </c>
      <c r="H82" s="351">
        <f>IF(H$46=0,0,H$46/MAE!H$5*1000)</f>
        <v>4.1788385083308039</v>
      </c>
      <c r="I82" s="351">
        <f>IF(I$46=0,0,I$46/MAE!I$5*1000)</f>
        <v>3.9282254658561633</v>
      </c>
      <c r="J82" s="351">
        <f>IF(J$46=0,0,J$46/MAE!J$5*1000)</f>
        <v>4.1147843882367914</v>
      </c>
      <c r="K82" s="351">
        <f>IF(K$46=0,0,K$46/MAE!K$5*1000)</f>
        <v>4.6483690172559431</v>
      </c>
      <c r="L82" s="351">
        <f>IF(L$46=0,0,L$46/MAE!L$5*1000)</f>
        <v>4.7539317219807273</v>
      </c>
      <c r="M82" s="351">
        <f>IF(M$46=0,0,M$46/MAE!M$5*1000)</f>
        <v>4.3715626577779707</v>
      </c>
      <c r="N82" s="351">
        <f>IF(N$46=0,0,N$46/MAE!N$5*1000)</f>
        <v>4.3945003998161356</v>
      </c>
      <c r="O82" s="351">
        <f>IF(O$46=0,0,O$46/MAE!O$5*1000)</f>
        <v>4.5512050578568486</v>
      </c>
      <c r="P82" s="351">
        <f>IF(P$46=0,0,P$46/MAE!P$5*1000)</f>
        <v>4.3157073853974994</v>
      </c>
      <c r="Q82" s="351">
        <f>IF(Q$46=0,0,Q$46/MAE!Q$5*1000)</f>
        <v>4.1343616392004563</v>
      </c>
      <c r="R82" s="351">
        <f>IF(R$46=0,0,R$46/MAE!R$5*1000)</f>
        <v>4.1015836715064236</v>
      </c>
      <c r="S82" s="351">
        <f>IF(S$46=0,0,S$46/MAE!S$5*1000)</f>
        <v>4.0842778217438322</v>
      </c>
      <c r="T82" s="351">
        <f>IF(T$46=0,0,T$46/MAE!T$5*1000)</f>
        <v>3.9802801775559691</v>
      </c>
      <c r="U82" s="351">
        <f>IF(U$46=0,0,U$46/MAE!U$5*1000)</f>
        <v>3.981241781744715</v>
      </c>
      <c r="V82" s="351">
        <f>IF(V$46=0,0,V$46/MAE!V$5*1000)</f>
        <v>3.3634193148185578</v>
      </c>
      <c r="W82" s="351">
        <f>IF(W$46=0,0,W$46/MAE!W$5*1000)</f>
        <v>3.4067277190766689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2.4931446290374453</v>
      </c>
      <c r="C83" s="339">
        <f>IF(C$47=0,0,C$47/MAE!C$5*1000)</f>
        <v>2.6515192942063699</v>
      </c>
      <c r="D83" s="339">
        <f>IF(D$47=0,0,D$47/MAE!D$5*1000)</f>
        <v>2.6543134384562141</v>
      </c>
      <c r="E83" s="339">
        <f>IF(E$47=0,0,E$47/MAE!E$5*1000)</f>
        <v>2.7854958979512228</v>
      </c>
      <c r="F83" s="339">
        <f>IF(F$47=0,0,F$47/MAE!F$5*1000)</f>
        <v>2.7825313469462944</v>
      </c>
      <c r="G83" s="339">
        <f>IF(G$47=0,0,G$47/MAE!G$5*1000)</f>
        <v>2.9712262890139258</v>
      </c>
      <c r="H83" s="339">
        <f>IF(H$47=0,0,H$47/MAE!H$5*1000)</f>
        <v>2.8297242333318287</v>
      </c>
      <c r="I83" s="339">
        <f>IF(I$47=0,0,I$47/MAE!I$5*1000)</f>
        <v>2.6600201880413143</v>
      </c>
      <c r="J83" s="339">
        <f>IF(J$47=0,0,J$47/MAE!J$5*1000)</f>
        <v>2.7863496220580415</v>
      </c>
      <c r="K83" s="339">
        <f>IF(K$47=0,0,K$47/MAE!K$5*1000)</f>
        <v>3.1476694845650011</v>
      </c>
      <c r="L83" s="339">
        <f>IF(L$47=0,0,L$47/MAE!L$5*1000)</f>
        <v>3.2191518697062933</v>
      </c>
      <c r="M83" s="339">
        <f>IF(M$47=0,0,M$47/MAE!M$5*1000)</f>
        <v>2.9602284858775327</v>
      </c>
      <c r="N83" s="339">
        <f>IF(N$47=0,0,N$47/MAE!N$5*1000)</f>
        <v>2.9757609081939038</v>
      </c>
      <c r="O83" s="339">
        <f>IF(O$47=0,0,O$47/MAE!O$5*1000)</f>
        <v>3.0818743575291121</v>
      </c>
      <c r="P83" s="339">
        <f>IF(P$47=0,0,P$47/MAE!P$5*1000)</f>
        <v>2.9224057709055886</v>
      </c>
      <c r="Q83" s="339">
        <f>IF(Q$47=0,0,Q$47/MAE!Q$5*1000)</f>
        <v>2.799606468754428</v>
      </c>
      <c r="R83" s="339">
        <f>IF(R$47=0,0,R$47/MAE!R$5*1000)</f>
        <v>2.7774106817389064</v>
      </c>
      <c r="S83" s="339">
        <f>IF(S$47=0,0,S$47/MAE!S$5*1000)</f>
        <v>2.7656919272682621</v>
      </c>
      <c r="T83" s="339">
        <f>IF(T$47=0,0,T$47/MAE!T$5*1000)</f>
        <v>2.6952693317596923</v>
      </c>
      <c r="U83" s="339">
        <f>IF(U$47=0,0,U$47/MAE!U$5*1000)</f>
        <v>2.6959204874983849</v>
      </c>
      <c r="V83" s="339">
        <f>IF(V$47=0,0,V$47/MAE!V$5*1000)</f>
        <v>2.2775584945492646</v>
      </c>
      <c r="W83" s="339">
        <f>IF(W$47=0,0,W$47/MAE!W$5*1000)</f>
        <v>2.3068850265010972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SE: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151.42320241535461</v>
      </c>
      <c r="C5" s="225">
        <v>139.39041904298861</v>
      </c>
      <c r="D5" s="225">
        <v>142.66074061498051</v>
      </c>
      <c r="E5" s="225">
        <v>159.43804058581961</v>
      </c>
      <c r="F5" s="225">
        <v>156.17180991215761</v>
      </c>
      <c r="G5" s="225">
        <v>123.368382081741</v>
      </c>
      <c r="H5" s="225">
        <v>128.33749459535551</v>
      </c>
      <c r="I5" s="225">
        <v>121.5419397327358</v>
      </c>
      <c r="J5" s="225">
        <v>107.04903101111439</v>
      </c>
      <c r="K5" s="225">
        <v>125.2854156470902</v>
      </c>
      <c r="L5" s="225">
        <v>228.473141775973</v>
      </c>
      <c r="M5" s="225">
        <v>215.49526134680511</v>
      </c>
      <c r="N5" s="225">
        <v>205.31358169321061</v>
      </c>
      <c r="O5" s="225">
        <v>194.3291217333707</v>
      </c>
      <c r="P5" s="225">
        <v>200.57429210591761</v>
      </c>
      <c r="Q5" s="225">
        <v>188.77600791089381</v>
      </c>
      <c r="R5" s="225">
        <v>183.35763146103781</v>
      </c>
      <c r="S5" s="225">
        <v>185.54700816937131</v>
      </c>
      <c r="T5" s="225">
        <v>189.44425334415129</v>
      </c>
      <c r="U5" s="225">
        <v>180.20962665916679</v>
      </c>
      <c r="V5" s="225">
        <v>205.44645904693749</v>
      </c>
      <c r="W5" s="225">
        <v>211.98319713945921</v>
      </c>
      <c r="DA5" s="89" t="s">
        <v>2598</v>
      </c>
    </row>
    <row r="6" spans="1:105" ht="12" customHeight="1" x14ac:dyDescent="0.25">
      <c r="A6" s="55" t="s">
        <v>92</v>
      </c>
      <c r="B6" s="261">
        <v>3.220420065707065</v>
      </c>
      <c r="C6" s="261">
        <v>2.9922608876313079</v>
      </c>
      <c r="D6" s="261">
        <v>3.0331748371687892</v>
      </c>
      <c r="E6" s="261">
        <v>3.2544060125215468</v>
      </c>
      <c r="F6" s="261">
        <v>3.231599220790045</v>
      </c>
      <c r="G6" s="261">
        <v>2.7071575016291769</v>
      </c>
      <c r="H6" s="261">
        <v>2.8381274115117141</v>
      </c>
      <c r="I6" s="261">
        <v>2.669670668009966</v>
      </c>
      <c r="J6" s="261">
        <v>2.3340956167506608</v>
      </c>
      <c r="K6" s="261">
        <v>2.8588262759731009</v>
      </c>
      <c r="L6" s="261">
        <v>5.3504814857354104</v>
      </c>
      <c r="M6" s="261">
        <v>5.0161562515905498</v>
      </c>
      <c r="N6" s="261">
        <v>4.8204030681515384</v>
      </c>
      <c r="O6" s="261">
        <v>4.5933276600096606</v>
      </c>
      <c r="P6" s="261">
        <v>4.7797360696193252</v>
      </c>
      <c r="Q6" s="261">
        <v>4.4590775326834011</v>
      </c>
      <c r="R6" s="261">
        <v>4.3269622228918259</v>
      </c>
      <c r="S6" s="261">
        <v>4.3874375520722442</v>
      </c>
      <c r="T6" s="261">
        <v>4.4767756894248496</v>
      </c>
      <c r="U6" s="261">
        <v>4.2975975773282959</v>
      </c>
      <c r="V6" s="261">
        <v>3.9880093429989651</v>
      </c>
      <c r="W6" s="261">
        <v>4.1407667695370556</v>
      </c>
      <c r="DA6" s="67" t="s">
        <v>2599</v>
      </c>
    </row>
    <row r="7" spans="1:105" ht="12" customHeight="1" x14ac:dyDescent="0.25">
      <c r="A7" s="202" t="s">
        <v>93</v>
      </c>
      <c r="B7" s="226">
        <v>1.137249677447203</v>
      </c>
      <c r="C7" s="226">
        <v>1.0566782158430781</v>
      </c>
      <c r="D7" s="226">
        <v>1.0711264477399229</v>
      </c>
      <c r="E7" s="226">
        <v>1.149251374823294</v>
      </c>
      <c r="F7" s="226">
        <v>1.1411974514185661</v>
      </c>
      <c r="G7" s="226">
        <v>0.95599764400629716</v>
      </c>
      <c r="H7" s="226">
        <v>1.002247973072143</v>
      </c>
      <c r="I7" s="226">
        <v>0.94275965375280968</v>
      </c>
      <c r="J7" s="226">
        <v>0.82425566637929149</v>
      </c>
      <c r="K7" s="226">
        <v>1.0095575092357321</v>
      </c>
      <c r="L7" s="226">
        <v>1.889453307236135</v>
      </c>
      <c r="M7" s="226">
        <v>1.7713906766053</v>
      </c>
      <c r="N7" s="226">
        <v>1.702262972708573</v>
      </c>
      <c r="O7" s="226">
        <v>1.622074230433783</v>
      </c>
      <c r="P7" s="226">
        <v>1.6879019483639579</v>
      </c>
      <c r="Q7" s="226">
        <v>1.5746655350201579</v>
      </c>
      <c r="R7" s="226">
        <v>1.528010722796673</v>
      </c>
      <c r="S7" s="226">
        <v>1.549366802811297</v>
      </c>
      <c r="T7" s="226">
        <v>1.5809154100783691</v>
      </c>
      <c r="U7" s="226">
        <v>1.5176409781627089</v>
      </c>
      <c r="V7" s="226">
        <v>1.408313898946669</v>
      </c>
      <c r="W7" s="226">
        <v>1.462258207612491</v>
      </c>
      <c r="DA7" s="174" t="s">
        <v>2600</v>
      </c>
    </row>
    <row r="8" spans="1:105" ht="12" customHeight="1" x14ac:dyDescent="0.25">
      <c r="A8" s="202" t="s">
        <v>94</v>
      </c>
      <c r="B8" s="226">
        <v>7.5278984875283124</v>
      </c>
      <c r="C8" s="226">
        <v>6.9945646066964997</v>
      </c>
      <c r="D8" s="226">
        <v>7.0902030801123539</v>
      </c>
      <c r="E8" s="226">
        <v>7.6073423962116298</v>
      </c>
      <c r="F8" s="226">
        <v>7.554030340803342</v>
      </c>
      <c r="G8" s="226">
        <v>6.3281206942612984</v>
      </c>
      <c r="H8" s="226">
        <v>6.6342696333438793</v>
      </c>
      <c r="I8" s="226">
        <v>6.2404932815801768</v>
      </c>
      <c r="J8" s="226">
        <v>5.4560692408386062</v>
      </c>
      <c r="K8" s="226">
        <v>6.6826542997206877</v>
      </c>
      <c r="L8" s="226">
        <v>12.50702723937119</v>
      </c>
      <c r="M8" s="226">
        <v>11.72552471078442</v>
      </c>
      <c r="N8" s="226">
        <v>11.267941518693659</v>
      </c>
      <c r="O8" s="226">
        <v>10.737141006142879</v>
      </c>
      <c r="P8" s="226">
        <v>11.17288030602675</v>
      </c>
      <c r="Q8" s="226">
        <v>10.423324389108499</v>
      </c>
      <c r="R8" s="226">
        <v>10.114498018489989</v>
      </c>
      <c r="S8" s="226">
        <v>10.25586222868041</v>
      </c>
      <c r="T8" s="226">
        <v>10.464694745971171</v>
      </c>
      <c r="U8" s="226">
        <v>10.045856640528649</v>
      </c>
      <c r="V8" s="226">
        <v>9.3221781285912133</v>
      </c>
      <c r="W8" s="226">
        <v>9.6792565148676175</v>
      </c>
      <c r="DA8" s="174" t="s">
        <v>2601</v>
      </c>
    </row>
    <row r="9" spans="1:105" ht="12" customHeight="1" x14ac:dyDescent="0.25">
      <c r="A9" s="202" t="s">
        <v>95</v>
      </c>
      <c r="B9" s="226">
        <v>3.3015034558858809</v>
      </c>
      <c r="C9" s="226">
        <v>3.0675997105545072</v>
      </c>
      <c r="D9" s="226">
        <v>3.10954378711468</v>
      </c>
      <c r="E9" s="226">
        <v>3.3363450972153421</v>
      </c>
      <c r="F9" s="226">
        <v>3.3129640785336409</v>
      </c>
      <c r="G9" s="226">
        <v>2.7753180221518039</v>
      </c>
      <c r="H9" s="226">
        <v>2.9095854783444559</v>
      </c>
      <c r="I9" s="226">
        <v>2.7368873490660341</v>
      </c>
      <c r="J9" s="226">
        <v>2.392863225244648</v>
      </c>
      <c r="K9" s="226">
        <v>2.9308054965898629</v>
      </c>
      <c r="L9" s="226">
        <v>5.4851953333393748</v>
      </c>
      <c r="M9" s="226">
        <v>5.142452494393372</v>
      </c>
      <c r="N9" s="226">
        <v>4.9417706583476546</v>
      </c>
      <c r="O9" s="226">
        <v>4.7089779699930361</v>
      </c>
      <c r="P9" s="226">
        <v>4.9000797504986124</v>
      </c>
      <c r="Q9" s="226">
        <v>4.5713477073945308</v>
      </c>
      <c r="R9" s="226">
        <v>4.4359060125370764</v>
      </c>
      <c r="S9" s="226">
        <v>4.4979039830537424</v>
      </c>
      <c r="T9" s="226">
        <v>4.5894914664236417</v>
      </c>
      <c r="U9" s="226">
        <v>4.4058020270846159</v>
      </c>
      <c r="V9" s="226">
        <v>4.0884190134759582</v>
      </c>
      <c r="W9" s="226">
        <v>4.2450225500760874</v>
      </c>
      <c r="DA9" s="174" t="s">
        <v>2602</v>
      </c>
    </row>
    <row r="10" spans="1:105" ht="12" customHeight="1" x14ac:dyDescent="0.25">
      <c r="A10" s="56" t="s">
        <v>96</v>
      </c>
      <c r="B10" s="262">
        <v>5.7780835952211564</v>
      </c>
      <c r="C10" s="262">
        <v>5.3415025200028818</v>
      </c>
      <c r="D10" s="262">
        <v>5.4362823202344304</v>
      </c>
      <c r="E10" s="262">
        <v>5.9823737617309094</v>
      </c>
      <c r="F10" s="262">
        <v>5.8326419839102606</v>
      </c>
      <c r="G10" s="262">
        <v>4.8158979720783472</v>
      </c>
      <c r="H10" s="262">
        <v>5.0835893600741224</v>
      </c>
      <c r="I10" s="262">
        <v>4.74367007544339</v>
      </c>
      <c r="J10" s="262">
        <v>4.1448917096357762</v>
      </c>
      <c r="K10" s="262">
        <v>5.1263951656786242</v>
      </c>
      <c r="L10" s="262">
        <v>9.6844793803115934</v>
      </c>
      <c r="M10" s="262">
        <v>9.056061853822186</v>
      </c>
      <c r="N10" s="262">
        <v>8.7612272184664697</v>
      </c>
      <c r="O10" s="262">
        <v>8.3964705945019329</v>
      </c>
      <c r="P10" s="262">
        <v>8.7750135434280701</v>
      </c>
      <c r="Q10" s="262">
        <v>8.1684487638098577</v>
      </c>
      <c r="R10" s="262">
        <v>7.9087962694252854</v>
      </c>
      <c r="S10" s="262">
        <v>8.0411737037694451</v>
      </c>
      <c r="T10" s="262">
        <v>8.1863238210358116</v>
      </c>
      <c r="U10" s="262">
        <v>7.9140399557745598</v>
      </c>
      <c r="V10" s="262">
        <v>7.3833334701467113</v>
      </c>
      <c r="W10" s="262">
        <v>7.6577387146577278</v>
      </c>
      <c r="DA10" s="68" t="s">
        <v>2603</v>
      </c>
    </row>
    <row r="11" spans="1:105" ht="12" customHeight="1" x14ac:dyDescent="0.25">
      <c r="A11" s="37" t="s">
        <v>160</v>
      </c>
      <c r="B11" s="228">
        <v>1.8809738414675929</v>
      </c>
      <c r="C11" s="228">
        <v>1.356637429890299</v>
      </c>
      <c r="D11" s="228">
        <v>1.565385556267523</v>
      </c>
      <c r="E11" s="228">
        <v>2.6901133571168181</v>
      </c>
      <c r="F11" s="228">
        <v>2.272348114504489</v>
      </c>
      <c r="G11" s="228">
        <v>0.85872561340887643</v>
      </c>
      <c r="H11" s="228">
        <v>0.87001639849753443</v>
      </c>
      <c r="I11" s="228">
        <v>0.80789541252709829</v>
      </c>
      <c r="J11" s="228">
        <v>0.73492488196131445</v>
      </c>
      <c r="K11" s="228">
        <v>0.40578029290421402</v>
      </c>
      <c r="L11" s="228">
        <v>0.33946963012154552</v>
      </c>
      <c r="M11" s="228">
        <v>0.20946261073095701</v>
      </c>
      <c r="N11" s="228">
        <v>0.17045256478833129</v>
      </c>
      <c r="O11" s="228">
        <v>0.13772551373237091</v>
      </c>
      <c r="P11" s="228">
        <v>0.1044423769479758</v>
      </c>
      <c r="Q11" s="228">
        <v>0.1071296725047458</v>
      </c>
      <c r="R11" s="228">
        <v>0.1243349042425822</v>
      </c>
      <c r="S11" s="228">
        <v>0.1202635811634913</v>
      </c>
      <c r="T11" s="228">
        <v>0.11491330214205581</v>
      </c>
      <c r="U11" s="228">
        <v>6.7643381850219467E-2</v>
      </c>
      <c r="V11" s="228">
        <v>0.19437050838598921</v>
      </c>
      <c r="W11" s="228">
        <v>0.20703672191260031</v>
      </c>
      <c r="DA11" s="69" t="s">
        <v>2604</v>
      </c>
    </row>
    <row r="12" spans="1:105" ht="12" customHeight="1" x14ac:dyDescent="0.25">
      <c r="A12" s="37" t="s">
        <v>162</v>
      </c>
      <c r="B12" s="228">
        <v>5.525572241310444E-2</v>
      </c>
      <c r="C12" s="228">
        <v>8.7792139177296905E-2</v>
      </c>
      <c r="D12" s="228">
        <v>6.4003711294497639E-2</v>
      </c>
      <c r="E12" s="228">
        <v>4.5047004271383848E-2</v>
      </c>
      <c r="F12" s="228">
        <v>0.1578114671051449</v>
      </c>
      <c r="G12" s="228">
        <v>6.1485997017544557E-2</v>
      </c>
      <c r="H12" s="228">
        <v>1.3147749194434819E-2</v>
      </c>
      <c r="I12" s="228">
        <v>7.491138414210595E-2</v>
      </c>
      <c r="J12" s="228">
        <v>9.3323987377502096E-2</v>
      </c>
      <c r="K12" s="228">
        <v>2.3942669117914019E-2</v>
      </c>
      <c r="L12" s="228">
        <v>3.2852404106572738E-2</v>
      </c>
      <c r="M12" s="228">
        <v>0.14270859278838721</v>
      </c>
      <c r="N12" s="228">
        <v>7.4479511548320748E-2</v>
      </c>
      <c r="O12" s="228">
        <v>3.8047605124678217E-2</v>
      </c>
      <c r="P12" s="228">
        <v>2.7500364546461119E-2</v>
      </c>
      <c r="Q12" s="228">
        <v>4.6454835202077799E-2</v>
      </c>
      <c r="R12" s="228">
        <v>4.3519419870704783E-2</v>
      </c>
      <c r="S12" s="228">
        <v>3.176277366451119E-2</v>
      </c>
      <c r="T12" s="228">
        <v>4.7404623774092131E-2</v>
      </c>
      <c r="U12" s="228">
        <v>2.9629870205827389E-2</v>
      </c>
      <c r="V12" s="228">
        <v>7.7326519928013024E-2</v>
      </c>
      <c r="W12" s="228">
        <v>9.0793826702568234E-2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3.8418540313404579</v>
      </c>
      <c r="C15" s="228">
        <v>3.8970729509352862</v>
      </c>
      <c r="D15" s="228">
        <v>3.8068930526724101</v>
      </c>
      <c r="E15" s="228">
        <v>3.2472134003427078</v>
      </c>
      <c r="F15" s="228">
        <v>3.402482402300627</v>
      </c>
      <c r="G15" s="228">
        <v>3.8956863616519262</v>
      </c>
      <c r="H15" s="228">
        <v>4.2004252123821528</v>
      </c>
      <c r="I15" s="228">
        <v>3.8608632787741861</v>
      </c>
      <c r="J15" s="228">
        <v>3.3166428402969599</v>
      </c>
      <c r="K15" s="228">
        <v>4.6966722036564974</v>
      </c>
      <c r="L15" s="228">
        <v>9.3121573460834757</v>
      </c>
      <c r="M15" s="228">
        <v>8.7038906503028421</v>
      </c>
      <c r="N15" s="228">
        <v>8.5162951421298168</v>
      </c>
      <c r="O15" s="228">
        <v>8.220697475644883</v>
      </c>
      <c r="P15" s="228">
        <v>8.6430708019336322</v>
      </c>
      <c r="Q15" s="228">
        <v>8.014864256103035</v>
      </c>
      <c r="R15" s="228">
        <v>7.7409419453119988</v>
      </c>
      <c r="S15" s="228">
        <v>7.8891473489414432</v>
      </c>
      <c r="T15" s="228">
        <v>8.0240058951196644</v>
      </c>
      <c r="U15" s="228">
        <v>7.8167667037185131</v>
      </c>
      <c r="V15" s="228">
        <v>7.1116364418327089</v>
      </c>
      <c r="W15" s="228">
        <v>7.3599081660425592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28.066102614581339</v>
      </c>
      <c r="C16" s="263">
        <f t="shared" si="0"/>
        <v>25.792124149152677</v>
      </c>
      <c r="D16" s="263">
        <f t="shared" si="0"/>
        <v>26.42129974077617</v>
      </c>
      <c r="E16" s="263">
        <f t="shared" si="0"/>
        <v>29.601547235439668</v>
      </c>
      <c r="F16" s="263">
        <f t="shared" si="0"/>
        <v>28.719372768523208</v>
      </c>
      <c r="G16" s="263">
        <f t="shared" si="0"/>
        <v>23.07873617809981</v>
      </c>
      <c r="H16" s="263">
        <f t="shared" si="0"/>
        <v>24.294575161242321</v>
      </c>
      <c r="I16" s="263">
        <f t="shared" si="0"/>
        <v>22.732656099138044</v>
      </c>
      <c r="J16" s="263">
        <f t="shared" si="0"/>
        <v>19.914996970375437</v>
      </c>
      <c r="K16" s="263">
        <f t="shared" si="0"/>
        <v>24.401711066329415</v>
      </c>
      <c r="L16" s="263">
        <f t="shared" si="0"/>
        <v>46.202148820411338</v>
      </c>
      <c r="M16" s="263">
        <f t="shared" si="0"/>
        <v>43.195477552465782</v>
      </c>
      <c r="N16" s="263">
        <f t="shared" si="0"/>
        <v>41.700386440716365</v>
      </c>
      <c r="O16" s="263">
        <f t="shared" si="0"/>
        <v>39.91382052463301</v>
      </c>
      <c r="P16" s="263">
        <f t="shared" si="0"/>
        <v>41.735904410400622</v>
      </c>
      <c r="Q16" s="263">
        <f t="shared" si="0"/>
        <v>38.732161829336995</v>
      </c>
      <c r="R16" s="263">
        <f t="shared" si="0"/>
        <v>37.558976391596026</v>
      </c>
      <c r="S16" s="263">
        <f t="shared" si="0"/>
        <v>38.15481801658084</v>
      </c>
      <c r="T16" s="263">
        <f t="shared" si="0"/>
        <v>38.926181942696402</v>
      </c>
      <c r="U16" s="263">
        <f t="shared" si="0"/>
        <v>37.583321930079187</v>
      </c>
      <c r="V16" s="263">
        <f t="shared" si="0"/>
        <v>35.607501913989417</v>
      </c>
      <c r="W16" s="263">
        <f t="shared" si="0"/>
        <v>36.891750360136179</v>
      </c>
      <c r="DA16" s="70"/>
    </row>
    <row r="17" spans="1:105" ht="12" customHeight="1" x14ac:dyDescent="0.25">
      <c r="A17" s="169" t="s">
        <v>2558</v>
      </c>
      <c r="B17" s="353">
        <v>12.732001846080029</v>
      </c>
      <c r="C17" s="353">
        <v>10.38434500338785</v>
      </c>
      <c r="D17" s="353">
        <v>11.4747323100187</v>
      </c>
      <c r="E17" s="353">
        <v>16.66204897331993</v>
      </c>
      <c r="F17" s="353">
        <v>14.86575101982721</v>
      </c>
      <c r="G17" s="353">
        <v>6.9022187075322474</v>
      </c>
      <c r="H17" s="353">
        <v>6.9225430069582341</v>
      </c>
      <c r="I17" s="353">
        <v>6.6072997614015732</v>
      </c>
      <c r="J17" s="353">
        <v>6.1818161159202871</v>
      </c>
      <c r="K17" s="353">
        <v>3.3198387526091659</v>
      </c>
      <c r="L17" s="353">
        <v>2.7898409106106752</v>
      </c>
      <c r="M17" s="353">
        <v>2.6679157320788751</v>
      </c>
      <c r="N17" s="353">
        <v>2.038155577161191</v>
      </c>
      <c r="O17" s="353">
        <v>1.586292951244574</v>
      </c>
      <c r="P17" s="353">
        <v>1.2322120240968879</v>
      </c>
      <c r="Q17" s="353">
        <v>1.53985190982951</v>
      </c>
      <c r="R17" s="353">
        <v>1.56287665295448</v>
      </c>
      <c r="S17" s="353">
        <v>1.488430969346163</v>
      </c>
      <c r="T17" s="353">
        <v>1.4791554682671431</v>
      </c>
      <c r="U17" s="353">
        <v>1.013556003212261</v>
      </c>
      <c r="V17" s="353">
        <v>2.891267243698068</v>
      </c>
      <c r="W17" s="353">
        <v>3.3921702474927691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2.021172777263283</v>
      </c>
      <c r="C19" s="232">
        <v>2.341750928934994</v>
      </c>
      <c r="D19" s="232">
        <v>3.0722509754867531</v>
      </c>
      <c r="E19" s="232">
        <v>3.474816130664355</v>
      </c>
      <c r="F19" s="232">
        <v>3.216268146780477</v>
      </c>
      <c r="G19" s="232">
        <v>2.03892782802671</v>
      </c>
      <c r="H19" s="232">
        <v>2.349720277281143</v>
      </c>
      <c r="I19" s="232">
        <v>2.0252635106202059</v>
      </c>
      <c r="J19" s="232">
        <v>2.0448341069513538</v>
      </c>
      <c r="K19" s="232">
        <v>1.1325199462383599</v>
      </c>
      <c r="L19" s="232">
        <v>0.86854613954978099</v>
      </c>
      <c r="M19" s="232">
        <v>0.91466527327352842</v>
      </c>
      <c r="N19" s="232">
        <v>0.79738959507214557</v>
      </c>
      <c r="O19" s="232">
        <v>0.70026922011924231</v>
      </c>
      <c r="P19" s="232">
        <v>0.57934015147596685</v>
      </c>
      <c r="Q19" s="232">
        <v>0.77806431957654687</v>
      </c>
      <c r="R19" s="232">
        <v>0.72810711754136259</v>
      </c>
      <c r="S19" s="232">
        <v>0.72159765039423374</v>
      </c>
      <c r="T19" s="232">
        <v>0.69272000931063438</v>
      </c>
      <c r="U19" s="232">
        <v>0.54464813020533309</v>
      </c>
      <c r="V19" s="232">
        <v>1.6040763214204059</v>
      </c>
      <c r="W19" s="232">
        <v>1.9967863010834981</v>
      </c>
      <c r="DA19" s="71" t="s">
        <v>2611</v>
      </c>
    </row>
    <row r="20" spans="1:105" ht="12" customHeight="1" x14ac:dyDescent="0.25">
      <c r="A20" s="59" t="s">
        <v>160</v>
      </c>
      <c r="B20" s="232">
        <v>7.7204694017487538</v>
      </c>
      <c r="C20" s="232">
        <v>5.5158036973787317</v>
      </c>
      <c r="D20" s="232">
        <v>6.3202696728993901</v>
      </c>
      <c r="E20" s="232">
        <v>11.023529898008951</v>
      </c>
      <c r="F20" s="232">
        <v>9.5144962594174238</v>
      </c>
      <c r="G20" s="232">
        <v>3.66689910482796</v>
      </c>
      <c r="H20" s="232">
        <v>3.7002264548654349</v>
      </c>
      <c r="I20" s="232">
        <v>3.4699525599068091</v>
      </c>
      <c r="J20" s="232">
        <v>3.129384174435371</v>
      </c>
      <c r="K20" s="232">
        <v>1.873067278010387</v>
      </c>
      <c r="L20" s="232">
        <v>1.6274475230486209</v>
      </c>
      <c r="M20" s="232">
        <v>1.002967961706553</v>
      </c>
      <c r="N20" s="232">
        <v>0.81634450153566041</v>
      </c>
      <c r="O20" s="232">
        <v>0.66032849219656287</v>
      </c>
      <c r="P20" s="232">
        <v>0.50332301556380887</v>
      </c>
      <c r="Q20" s="232">
        <v>0.51122284804034746</v>
      </c>
      <c r="R20" s="232">
        <v>0.59456343589782745</v>
      </c>
      <c r="S20" s="232">
        <v>0.57479857159067893</v>
      </c>
      <c r="T20" s="232">
        <v>0.55149286837084799</v>
      </c>
      <c r="U20" s="232">
        <v>0.32543468598893638</v>
      </c>
      <c r="V20" s="232">
        <v>0.91953366956277516</v>
      </c>
      <c r="W20" s="232">
        <v>0.96907602280841898</v>
      </c>
      <c r="DA20" s="71" t="s">
        <v>2612</v>
      </c>
    </row>
    <row r="21" spans="1:105" ht="12" customHeight="1" x14ac:dyDescent="0.25">
      <c r="A21" s="59" t="s">
        <v>70</v>
      </c>
      <c r="B21" s="232">
        <v>2.7689928837489619</v>
      </c>
      <c r="C21" s="232">
        <v>2.178392996794225</v>
      </c>
      <c r="D21" s="232">
        <v>1.829983434495827</v>
      </c>
      <c r="E21" s="232">
        <v>1.983529715971609</v>
      </c>
      <c r="F21" s="232">
        <v>1.49004004620899</v>
      </c>
      <c r="G21" s="232">
        <v>0.9401234049073357</v>
      </c>
      <c r="H21" s="232">
        <v>0.81801715605683711</v>
      </c>
      <c r="I21" s="232">
        <v>0.79803972021787362</v>
      </c>
      <c r="J21" s="232">
        <v>0.61973027297419059</v>
      </c>
      <c r="K21" s="232">
        <v>0.20637940380945299</v>
      </c>
      <c r="L21" s="232">
        <v>0.140121198855091</v>
      </c>
      <c r="M21" s="232">
        <v>8.3314624494888634E-2</v>
      </c>
      <c r="N21" s="232">
        <v>7.6259780568109808E-2</v>
      </c>
      <c r="O21" s="232">
        <v>4.7643096216797763E-2</v>
      </c>
      <c r="P21" s="232">
        <v>2.0194001116668671E-2</v>
      </c>
      <c r="Q21" s="232">
        <v>3.4190457651451053E-2</v>
      </c>
      <c r="R21" s="232">
        <v>3.7081522541554952E-2</v>
      </c>
      <c r="S21" s="232">
        <v>4.3859994654539797E-2</v>
      </c>
      <c r="T21" s="232">
        <v>1.288555225761235E-2</v>
      </c>
      <c r="U21" s="232">
        <v>4.3362240285326412E-3</v>
      </c>
      <c r="V21" s="232">
        <v>1.05982615874958E-2</v>
      </c>
      <c r="W21" s="232">
        <v>1.150574447028636E-2</v>
      </c>
      <c r="DA21" s="71" t="s">
        <v>2613</v>
      </c>
    </row>
    <row r="22" spans="1:105" ht="12" customHeight="1" x14ac:dyDescent="0.25">
      <c r="A22" s="59" t="s">
        <v>162</v>
      </c>
      <c r="B22" s="232">
        <v>0.22136678331903401</v>
      </c>
      <c r="C22" s="232">
        <v>0.34839738027989842</v>
      </c>
      <c r="D22" s="232">
        <v>0.25222822713672988</v>
      </c>
      <c r="E22" s="232">
        <v>0.18017322867501059</v>
      </c>
      <c r="F22" s="232">
        <v>0.64494656742032086</v>
      </c>
      <c r="G22" s="232">
        <v>0.25626836977024031</v>
      </c>
      <c r="H22" s="232">
        <v>5.4579118754818572E-2</v>
      </c>
      <c r="I22" s="232">
        <v>0.31404397065668432</v>
      </c>
      <c r="J22" s="232">
        <v>0.38786756155937108</v>
      </c>
      <c r="K22" s="232">
        <v>0.1078721245509659</v>
      </c>
      <c r="L22" s="232">
        <v>0.15372604915718249</v>
      </c>
      <c r="M22" s="232">
        <v>0.66696787260390478</v>
      </c>
      <c r="N22" s="232">
        <v>0.34816169998527507</v>
      </c>
      <c r="O22" s="232">
        <v>0.17805214271197081</v>
      </c>
      <c r="P22" s="232">
        <v>0.12935485594044371</v>
      </c>
      <c r="Q22" s="232">
        <v>0.21637428456116389</v>
      </c>
      <c r="R22" s="232">
        <v>0.20312457697373529</v>
      </c>
      <c r="S22" s="232">
        <v>0.1481747527067109</v>
      </c>
      <c r="T22" s="232">
        <v>0.2220570383280481</v>
      </c>
      <c r="U22" s="232">
        <v>0.13913696298945849</v>
      </c>
      <c r="V22" s="232">
        <v>0.35705899112739059</v>
      </c>
      <c r="W22" s="232">
        <v>0.41480217913056489</v>
      </c>
      <c r="DA22" s="71" t="s">
        <v>2614</v>
      </c>
    </row>
    <row r="23" spans="1:105" ht="12" customHeight="1" x14ac:dyDescent="0.25">
      <c r="A23" s="60" t="s">
        <v>2565</v>
      </c>
      <c r="B23" s="331">
        <v>15.33410076850131</v>
      </c>
      <c r="C23" s="331">
        <v>15.407779145764829</v>
      </c>
      <c r="D23" s="331">
        <v>14.946567430757471</v>
      </c>
      <c r="E23" s="331">
        <v>12.93949826211974</v>
      </c>
      <c r="F23" s="331">
        <v>13.853621748696</v>
      </c>
      <c r="G23" s="331">
        <v>16.176517470567561</v>
      </c>
      <c r="H23" s="331">
        <v>17.372032154284089</v>
      </c>
      <c r="I23" s="331">
        <v>16.12535633773647</v>
      </c>
      <c r="J23" s="331">
        <v>13.733180854455149</v>
      </c>
      <c r="K23" s="331">
        <v>21.08187231372025</v>
      </c>
      <c r="L23" s="331">
        <v>43.41230790980066</v>
      </c>
      <c r="M23" s="331">
        <v>40.527561820386907</v>
      </c>
      <c r="N23" s="331">
        <v>39.662230863555173</v>
      </c>
      <c r="O23" s="331">
        <v>38.327527573388437</v>
      </c>
      <c r="P23" s="331">
        <v>40.503692386303733</v>
      </c>
      <c r="Q23" s="331">
        <v>37.192309919507487</v>
      </c>
      <c r="R23" s="331">
        <v>35.996099738641547</v>
      </c>
      <c r="S23" s="331">
        <v>36.666387047234679</v>
      </c>
      <c r="T23" s="331">
        <v>37.447026474429258</v>
      </c>
      <c r="U23" s="331">
        <v>36.569765926866928</v>
      </c>
      <c r="V23" s="331">
        <v>32.71623467029135</v>
      </c>
      <c r="W23" s="331">
        <v>33.499580112643407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7.3816481566615089</v>
      </c>
      <c r="C24" s="263">
        <f t="shared" si="1"/>
        <v>7.3309967845802575</v>
      </c>
      <c r="D24" s="263">
        <f t="shared" si="1"/>
        <v>7.1194335592152704</v>
      </c>
      <c r="E24" s="263">
        <f t="shared" si="1"/>
        <v>7.3836582218900144</v>
      </c>
      <c r="F24" s="263">
        <f t="shared" si="1"/>
        <v>8.7967930448827953</v>
      </c>
      <c r="G24" s="263">
        <f t="shared" si="1"/>
        <v>6.3116810625025348</v>
      </c>
      <c r="H24" s="263">
        <f t="shared" si="1"/>
        <v>5.3501315726626029</v>
      </c>
      <c r="I24" s="263">
        <f t="shared" si="1"/>
        <v>6.4030368343893116</v>
      </c>
      <c r="J24" s="263">
        <f t="shared" si="1"/>
        <v>5.8953461375919414</v>
      </c>
      <c r="K24" s="263">
        <f t="shared" si="1"/>
        <v>5.7365921827408473</v>
      </c>
      <c r="L24" s="263">
        <f t="shared" si="1"/>
        <v>10.207705534191479</v>
      </c>
      <c r="M24" s="263">
        <f t="shared" si="1"/>
        <v>11.309127335804455</v>
      </c>
      <c r="N24" s="263">
        <f t="shared" si="1"/>
        <v>10.094208553764508</v>
      </c>
      <c r="O24" s="263">
        <f t="shared" si="1"/>
        <v>8.9499358620948684</v>
      </c>
      <c r="P24" s="263">
        <f t="shared" si="1"/>
        <v>8.9033684688328307</v>
      </c>
      <c r="Q24" s="263">
        <f t="shared" si="1"/>
        <v>8.8887862103868915</v>
      </c>
      <c r="R24" s="263">
        <f t="shared" si="1"/>
        <v>8.6107735387436328</v>
      </c>
      <c r="S24" s="263">
        <f t="shared" si="1"/>
        <v>8.4236533643432985</v>
      </c>
      <c r="T24" s="263">
        <f t="shared" si="1"/>
        <v>8.9342621887057341</v>
      </c>
      <c r="U24" s="263">
        <f t="shared" si="1"/>
        <v>8.12694266443191</v>
      </c>
      <c r="V24" s="263">
        <f t="shared" si="1"/>
        <v>9.0198333743273409</v>
      </c>
      <c r="W24" s="263">
        <f t="shared" si="1"/>
        <v>9.5207239167383584</v>
      </c>
      <c r="DA24" s="70"/>
    </row>
    <row r="25" spans="1:105" ht="12" customHeight="1" x14ac:dyDescent="0.25">
      <c r="A25" s="169" t="s">
        <v>2568</v>
      </c>
      <c r="B25" s="354">
        <v>3.6715227724602362</v>
      </c>
      <c r="C25" s="354">
        <v>3.883725047091533</v>
      </c>
      <c r="D25" s="354">
        <v>3.625026392295041</v>
      </c>
      <c r="E25" s="354">
        <v>3.6343789008078908</v>
      </c>
      <c r="F25" s="354">
        <v>5.0737885746613642</v>
      </c>
      <c r="G25" s="354">
        <v>3.1928662616699892</v>
      </c>
      <c r="H25" s="354">
        <v>2.0804312422073679</v>
      </c>
      <c r="I25" s="354">
        <v>3.327409211051088</v>
      </c>
      <c r="J25" s="354">
        <v>3.2063219667783018</v>
      </c>
      <c r="K25" s="354">
        <v>2.4430454655113851</v>
      </c>
      <c r="L25" s="354">
        <v>4.0436161381184013</v>
      </c>
      <c r="M25" s="354">
        <v>5.5302015247519369</v>
      </c>
      <c r="N25" s="354">
        <v>4.5408026562937707</v>
      </c>
      <c r="O25" s="354">
        <v>3.6581350405725299</v>
      </c>
      <c r="P25" s="354">
        <v>3.3968134977863498</v>
      </c>
      <c r="Q25" s="354">
        <v>3.7516499341918248</v>
      </c>
      <c r="R25" s="354">
        <v>3.6258423645223439</v>
      </c>
      <c r="S25" s="354">
        <v>3.369050827587837</v>
      </c>
      <c r="T25" s="354">
        <v>3.7767365287531769</v>
      </c>
      <c r="U25" s="354">
        <v>3.175841398943164</v>
      </c>
      <c r="V25" s="354">
        <v>4.4253971225324289</v>
      </c>
      <c r="W25" s="354">
        <v>4.7503015531130934</v>
      </c>
      <c r="DA25" s="170" t="s">
        <v>2616</v>
      </c>
    </row>
    <row r="26" spans="1:105" ht="12" customHeight="1" x14ac:dyDescent="0.25">
      <c r="A26" s="61" t="s">
        <v>2570</v>
      </c>
      <c r="B26" s="265">
        <v>3.7101253842012731</v>
      </c>
      <c r="C26" s="265">
        <v>3.447271737488725</v>
      </c>
      <c r="D26" s="265">
        <v>3.4944071669202299</v>
      </c>
      <c r="E26" s="265">
        <v>3.749279321082124</v>
      </c>
      <c r="F26" s="265">
        <v>3.7230044702214311</v>
      </c>
      <c r="G26" s="265">
        <v>3.1188148008325451</v>
      </c>
      <c r="H26" s="265">
        <v>3.269700330455235</v>
      </c>
      <c r="I26" s="265">
        <v>3.0756276233382231</v>
      </c>
      <c r="J26" s="265">
        <v>2.68902417081364</v>
      </c>
      <c r="K26" s="265">
        <v>3.2935467172294621</v>
      </c>
      <c r="L26" s="265">
        <v>6.164089396073078</v>
      </c>
      <c r="M26" s="265">
        <v>5.7789258110525168</v>
      </c>
      <c r="N26" s="265">
        <v>5.5534058974707374</v>
      </c>
      <c r="O26" s="265">
        <v>5.2918008215223393</v>
      </c>
      <c r="P26" s="265">
        <v>5.5065549710464818</v>
      </c>
      <c r="Q26" s="265">
        <v>5.1371362761950667</v>
      </c>
      <c r="R26" s="265">
        <v>4.9849311742212894</v>
      </c>
      <c r="S26" s="265">
        <v>5.0546025367554623</v>
      </c>
      <c r="T26" s="265">
        <v>5.1575256599525572</v>
      </c>
      <c r="U26" s="265">
        <v>4.9511012654887461</v>
      </c>
      <c r="V26" s="265">
        <v>4.594436251794912</v>
      </c>
      <c r="W26" s="265">
        <v>4.7704223636252658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34.366656262752656</v>
      </c>
      <c r="C27" s="263">
        <f t="shared" si="2"/>
        <v>31.582192835697171</v>
      </c>
      <c r="D27" s="263">
        <f t="shared" si="2"/>
        <v>32.352611927481007</v>
      </c>
      <c r="E27" s="263">
        <f t="shared" si="2"/>
        <v>36.246792533191432</v>
      </c>
      <c r="F27" s="263">
        <f t="shared" si="2"/>
        <v>35.166578900232494</v>
      </c>
      <c r="G27" s="263">
        <f t="shared" si="2"/>
        <v>28.259676952775266</v>
      </c>
      <c r="H27" s="263">
        <f t="shared" si="2"/>
        <v>29.748459381113037</v>
      </c>
      <c r="I27" s="263">
        <f t="shared" si="2"/>
        <v>27.835905427515982</v>
      </c>
      <c r="J27" s="263">
        <f t="shared" si="2"/>
        <v>24.385710575969927</v>
      </c>
      <c r="K27" s="263">
        <f t="shared" si="2"/>
        <v>29.879646203668685</v>
      </c>
      <c r="L27" s="263">
        <f t="shared" si="2"/>
        <v>56.574059780095524</v>
      </c>
      <c r="M27" s="263">
        <f t="shared" si="2"/>
        <v>52.892421492815238</v>
      </c>
      <c r="N27" s="263">
        <f t="shared" si="2"/>
        <v>51.061697682509845</v>
      </c>
      <c r="O27" s="263">
        <f t="shared" si="2"/>
        <v>48.874065948530223</v>
      </c>
      <c r="P27" s="263">
        <f t="shared" si="2"/>
        <v>51.105189073959941</v>
      </c>
      <c r="Q27" s="263">
        <f t="shared" si="2"/>
        <v>47.427136933882032</v>
      </c>
      <c r="R27" s="263">
        <f t="shared" si="2"/>
        <v>45.990583336648214</v>
      </c>
      <c r="S27" s="263">
        <f t="shared" si="2"/>
        <v>46.720185326425529</v>
      </c>
      <c r="T27" s="263">
        <f t="shared" si="2"/>
        <v>47.664712582893571</v>
      </c>
      <c r="U27" s="263">
        <f t="shared" si="2"/>
        <v>46.020394200096987</v>
      </c>
      <c r="V27" s="263">
        <f t="shared" si="2"/>
        <v>43.601022751823791</v>
      </c>
      <c r="W27" s="263">
        <f t="shared" si="2"/>
        <v>45.173571869554536</v>
      </c>
      <c r="DA27" s="70"/>
    </row>
    <row r="28" spans="1:105" ht="12" customHeight="1" x14ac:dyDescent="0.25">
      <c r="A28" s="169" t="s">
        <v>2573</v>
      </c>
      <c r="B28" s="353">
        <v>15.59020634213881</v>
      </c>
      <c r="C28" s="353">
        <v>12.71552449394431</v>
      </c>
      <c r="D28" s="353">
        <v>14.05069262451269</v>
      </c>
      <c r="E28" s="353">
        <v>20.40250894692236</v>
      </c>
      <c r="F28" s="353">
        <v>18.202960432441479</v>
      </c>
      <c r="G28" s="353">
        <v>8.4516963765700961</v>
      </c>
      <c r="H28" s="353">
        <v>8.4765832738264066</v>
      </c>
      <c r="I28" s="353">
        <v>8.0905711364100892</v>
      </c>
      <c r="J28" s="353">
        <v>7.5695707541881054</v>
      </c>
      <c r="K28" s="353">
        <v>4.065108676664285</v>
      </c>
      <c r="L28" s="353">
        <v>3.416131727278378</v>
      </c>
      <c r="M28" s="353">
        <v>3.266835590300663</v>
      </c>
      <c r="N28" s="353">
        <v>2.4957007067279888</v>
      </c>
      <c r="O28" s="353">
        <v>1.9423995321362131</v>
      </c>
      <c r="P28" s="353">
        <v>1.508831049914557</v>
      </c>
      <c r="Q28" s="353">
        <v>1.8855329508116441</v>
      </c>
      <c r="R28" s="353">
        <v>1.9137265138218129</v>
      </c>
      <c r="S28" s="353">
        <v>1.8225685338932609</v>
      </c>
      <c r="T28" s="353">
        <v>1.8112107774699711</v>
      </c>
      <c r="U28" s="353">
        <v>1.241088983525217</v>
      </c>
      <c r="V28" s="353">
        <v>3.540327237181307</v>
      </c>
      <c r="W28" s="353">
        <v>4.1536778540727788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2.474905441546877</v>
      </c>
      <c r="C30" s="232">
        <v>2.867450117063258</v>
      </c>
      <c r="D30" s="232">
        <v>3.761939969983779</v>
      </c>
      <c r="E30" s="232">
        <v>4.2548768946910469</v>
      </c>
      <c r="F30" s="232">
        <v>3.9382875266699719</v>
      </c>
      <c r="G30" s="232">
        <v>2.4966463200327058</v>
      </c>
      <c r="H30" s="232">
        <v>2.8772085027932341</v>
      </c>
      <c r="I30" s="232">
        <v>2.4799145028002512</v>
      </c>
      <c r="J30" s="232">
        <v>2.5038784983077802</v>
      </c>
      <c r="K30" s="232">
        <v>1.38675911784289</v>
      </c>
      <c r="L30" s="232">
        <v>1.0635258851629981</v>
      </c>
      <c r="M30" s="232">
        <v>1.11999829380432</v>
      </c>
      <c r="N30" s="232">
        <v>0.97639542253732092</v>
      </c>
      <c r="O30" s="232">
        <v>0.85747251443172501</v>
      </c>
      <c r="P30" s="232">
        <v>0.70939610384812268</v>
      </c>
      <c r="Q30" s="232">
        <v>0.95273181988964906</v>
      </c>
      <c r="R30" s="232">
        <v>0.89155973576493386</v>
      </c>
      <c r="S30" s="232">
        <v>0.8835889596664086</v>
      </c>
      <c r="T30" s="232">
        <v>0.84822858282934843</v>
      </c>
      <c r="U30" s="232">
        <v>0.66691607780244888</v>
      </c>
      <c r="V30" s="232">
        <v>1.964175087453558</v>
      </c>
      <c r="W30" s="232">
        <v>2.445044450306324</v>
      </c>
      <c r="DA30" s="71" t="s">
        <v>2620</v>
      </c>
    </row>
    <row r="31" spans="1:105" ht="12" customHeight="1" x14ac:dyDescent="0.25">
      <c r="A31" s="59" t="s">
        <v>160</v>
      </c>
      <c r="B31" s="232">
        <v>9.4536360021413284</v>
      </c>
      <c r="C31" s="232">
        <v>6.7540453437290617</v>
      </c>
      <c r="D31" s="232">
        <v>7.7391057219176194</v>
      </c>
      <c r="E31" s="232">
        <v>13.498199875113009</v>
      </c>
      <c r="F31" s="232">
        <v>11.650403582960109</v>
      </c>
      <c r="G31" s="232">
        <v>4.4900805365240322</v>
      </c>
      <c r="H31" s="232">
        <v>4.5308895365699193</v>
      </c>
      <c r="I31" s="232">
        <v>4.2489215019267048</v>
      </c>
      <c r="J31" s="232">
        <v>3.831898989104535</v>
      </c>
      <c r="K31" s="232">
        <v>2.2935517689923111</v>
      </c>
      <c r="L31" s="232">
        <v>1.992792885365658</v>
      </c>
      <c r="M31" s="232">
        <v>1.228124034742718</v>
      </c>
      <c r="N31" s="232">
        <v>0.99960551208448245</v>
      </c>
      <c r="O31" s="232">
        <v>0.8085655006488528</v>
      </c>
      <c r="P31" s="232">
        <v>0.61631389660874569</v>
      </c>
      <c r="Q31" s="232">
        <v>0.6259871608657317</v>
      </c>
      <c r="R31" s="232">
        <v>0.72803686028305425</v>
      </c>
      <c r="S31" s="232">
        <v>0.70383498562123947</v>
      </c>
      <c r="T31" s="232">
        <v>0.67529738984185494</v>
      </c>
      <c r="U31" s="232">
        <v>0.3984914522313508</v>
      </c>
      <c r="V31" s="232">
        <v>1.12595959538299</v>
      </c>
      <c r="W31" s="232">
        <v>1.1866237013980649</v>
      </c>
      <c r="DA31" s="71" t="s">
        <v>2621</v>
      </c>
    </row>
    <row r="32" spans="1:105" ht="12" customHeight="1" x14ac:dyDescent="0.25">
      <c r="A32" s="59" t="s">
        <v>70</v>
      </c>
      <c r="B32" s="232">
        <v>3.3906035311211791</v>
      </c>
      <c r="C32" s="232">
        <v>2.667419996074563</v>
      </c>
      <c r="D32" s="232">
        <v>2.240796042239789</v>
      </c>
      <c r="E32" s="232">
        <v>2.4288118971080932</v>
      </c>
      <c r="F32" s="232">
        <v>1.824538832092641</v>
      </c>
      <c r="G32" s="232">
        <v>1.151171516213064</v>
      </c>
      <c r="H32" s="232">
        <v>1.0016536604777599</v>
      </c>
      <c r="I32" s="232">
        <v>0.97719149414433515</v>
      </c>
      <c r="J32" s="232">
        <v>0.75885339547860087</v>
      </c>
      <c r="K32" s="232">
        <v>0.25270947405239153</v>
      </c>
      <c r="L32" s="232">
        <v>0.17157697818990739</v>
      </c>
      <c r="M32" s="232">
        <v>0.1020179075447616</v>
      </c>
      <c r="N32" s="232">
        <v>9.3379323144624257E-2</v>
      </c>
      <c r="O32" s="232">
        <v>5.8338485163425838E-2</v>
      </c>
      <c r="P32" s="232">
        <v>2.472734830612492E-2</v>
      </c>
      <c r="Q32" s="232">
        <v>4.186586651198089E-2</v>
      </c>
      <c r="R32" s="232">
        <v>4.5405945969250953E-2</v>
      </c>
      <c r="S32" s="232">
        <v>5.370611590351812E-2</v>
      </c>
      <c r="T32" s="232">
        <v>1.5778227254219221E-2</v>
      </c>
      <c r="U32" s="232">
        <v>5.3096620757542567E-3</v>
      </c>
      <c r="V32" s="232">
        <v>1.297746316836222E-2</v>
      </c>
      <c r="W32" s="232">
        <v>1.408866669830983E-2</v>
      </c>
      <c r="DA32" s="71" t="s">
        <v>2622</v>
      </c>
    </row>
    <row r="33" spans="1:105" ht="12" customHeight="1" x14ac:dyDescent="0.25">
      <c r="A33" s="59" t="s">
        <v>162</v>
      </c>
      <c r="B33" s="232">
        <v>0.27106136732942943</v>
      </c>
      <c r="C33" s="232">
        <v>0.42660903707742648</v>
      </c>
      <c r="D33" s="232">
        <v>0.30885089037150593</v>
      </c>
      <c r="E33" s="232">
        <v>0.220620280010217</v>
      </c>
      <c r="F33" s="232">
        <v>0.78973049071876023</v>
      </c>
      <c r="G33" s="232">
        <v>0.31379800380029421</v>
      </c>
      <c r="H33" s="232">
        <v>6.683157398549211E-2</v>
      </c>
      <c r="I33" s="232">
        <v>0.38454363753879711</v>
      </c>
      <c r="J33" s="232">
        <v>0.47493987129718901</v>
      </c>
      <c r="K33" s="232">
        <v>0.13208831577669289</v>
      </c>
      <c r="L33" s="232">
        <v>0.1882359785598153</v>
      </c>
      <c r="M33" s="232">
        <v>0.81669535420886263</v>
      </c>
      <c r="N33" s="232">
        <v>0.42632044896156118</v>
      </c>
      <c r="O33" s="232">
        <v>0.2180230318922092</v>
      </c>
      <c r="P33" s="232">
        <v>0.1583937011515637</v>
      </c>
      <c r="Q33" s="232">
        <v>0.26494810354428228</v>
      </c>
      <c r="R33" s="232">
        <v>0.24872397180457381</v>
      </c>
      <c r="S33" s="232">
        <v>0.18143847270209501</v>
      </c>
      <c r="T33" s="232">
        <v>0.27190657754454872</v>
      </c>
      <c r="U33" s="232">
        <v>0.1703717914156635</v>
      </c>
      <c r="V33" s="232">
        <v>0.43721509117639668</v>
      </c>
      <c r="W33" s="232">
        <v>0.50792103567007951</v>
      </c>
      <c r="DA33" s="71" t="s">
        <v>2623</v>
      </c>
    </row>
    <row r="34" spans="1:105" ht="12" customHeight="1" x14ac:dyDescent="0.25">
      <c r="A34" s="60" t="s">
        <v>2580</v>
      </c>
      <c r="B34" s="331">
        <v>18.77644992061385</v>
      </c>
      <c r="C34" s="331">
        <v>18.86666834175286</v>
      </c>
      <c r="D34" s="331">
        <v>18.301919302968319</v>
      </c>
      <c r="E34" s="331">
        <v>15.84428358626907</v>
      </c>
      <c r="F34" s="331">
        <v>16.963618467791019</v>
      </c>
      <c r="G34" s="331">
        <v>19.807980576205171</v>
      </c>
      <c r="H34" s="331">
        <v>21.27187610728663</v>
      </c>
      <c r="I34" s="331">
        <v>19.745334291105891</v>
      </c>
      <c r="J34" s="331">
        <v>16.816139821781821</v>
      </c>
      <c r="K34" s="331">
        <v>25.814537527004401</v>
      </c>
      <c r="L34" s="331">
        <v>53.157928052817148</v>
      </c>
      <c r="M34" s="331">
        <v>49.625585902514572</v>
      </c>
      <c r="N34" s="331">
        <v>48.565996975781857</v>
      </c>
      <c r="O34" s="331">
        <v>46.931666416394009</v>
      </c>
      <c r="P34" s="331">
        <v>49.596358024045387</v>
      </c>
      <c r="Q34" s="331">
        <v>45.541603983070388</v>
      </c>
      <c r="R34" s="331">
        <v>44.0768568228264</v>
      </c>
      <c r="S34" s="331">
        <v>44.897616792532268</v>
      </c>
      <c r="T34" s="331">
        <v>45.853501805423598</v>
      </c>
      <c r="U34" s="331">
        <v>44.779305216571771</v>
      </c>
      <c r="V34" s="331">
        <v>40.060695514642482</v>
      </c>
      <c r="W34" s="331">
        <v>41.019894015481754</v>
      </c>
      <c r="DA34" s="72" t="s">
        <v>2624</v>
      </c>
    </row>
    <row r="35" spans="1:105" ht="12" customHeight="1" x14ac:dyDescent="0.25">
      <c r="A35" s="39" t="s">
        <v>2582</v>
      </c>
      <c r="B35" s="230">
        <v>27.801966567337729</v>
      </c>
      <c r="C35" s="230">
        <v>24.717581033413499</v>
      </c>
      <c r="D35" s="230">
        <v>26.09490832189346</v>
      </c>
      <c r="E35" s="230">
        <v>31.688063532148291</v>
      </c>
      <c r="F35" s="230">
        <v>29.460954158456101</v>
      </c>
      <c r="G35" s="230">
        <v>20.52834700882223</v>
      </c>
      <c r="H35" s="230">
        <v>21.533435363366522</v>
      </c>
      <c r="I35" s="230">
        <v>20.011700045347091</v>
      </c>
      <c r="J35" s="230">
        <v>17.897818197156649</v>
      </c>
      <c r="K35" s="230">
        <v>17.505068261320279</v>
      </c>
      <c r="L35" s="230">
        <v>26.008663640594651</v>
      </c>
      <c r="M35" s="230">
        <v>24.232152782317119</v>
      </c>
      <c r="N35" s="230">
        <v>21.8054679968042</v>
      </c>
      <c r="O35" s="230">
        <v>19.690795358323271</v>
      </c>
      <c r="P35" s="230">
        <v>18.770722852274631</v>
      </c>
      <c r="Q35" s="230">
        <v>19.057622129804951</v>
      </c>
      <c r="R35" s="230">
        <v>18.75699301135602</v>
      </c>
      <c r="S35" s="230">
        <v>18.77375104607318</v>
      </c>
      <c r="T35" s="230">
        <v>18.96697375089569</v>
      </c>
      <c r="U35" s="230">
        <v>16.471357851762669</v>
      </c>
      <c r="V35" s="230">
        <v>50.358338761189231</v>
      </c>
      <c r="W35" s="230">
        <v>50.98478768690471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4.3442901173922506</v>
      </c>
      <c r="C38" s="231">
        <v>5.486208508498172</v>
      </c>
      <c r="D38" s="231">
        <v>6.7489816288470923</v>
      </c>
      <c r="E38" s="231">
        <v>6.1644952138228239</v>
      </c>
      <c r="F38" s="231">
        <v>6.2789377119377203</v>
      </c>
      <c r="G38" s="231">
        <v>5.9428441810074846</v>
      </c>
      <c r="H38" s="231">
        <v>7.1867052278656214</v>
      </c>
      <c r="I38" s="231">
        <v>6.0443444097683363</v>
      </c>
      <c r="J38" s="231">
        <v>5.7857242444974188</v>
      </c>
      <c r="K38" s="231">
        <v>5.9091622857108694</v>
      </c>
      <c r="L38" s="231">
        <v>7.9909898124282428</v>
      </c>
      <c r="M38" s="231">
        <v>8.1497383522611262</v>
      </c>
      <c r="N38" s="231">
        <v>8.4150896722328721</v>
      </c>
      <c r="O38" s="231">
        <v>8.5672484669036066</v>
      </c>
      <c r="P38" s="231">
        <v>8.747484047128987</v>
      </c>
      <c r="Q38" s="231">
        <v>9.5635314623715981</v>
      </c>
      <c r="R38" s="231">
        <v>8.6550928208200784</v>
      </c>
      <c r="S38" s="231">
        <v>8.9414766490564421</v>
      </c>
      <c r="T38" s="231">
        <v>8.6693306205255567</v>
      </c>
      <c r="U38" s="231">
        <v>8.6548635271145784</v>
      </c>
      <c r="V38" s="231">
        <v>3.1728088865626529</v>
      </c>
      <c r="W38" s="231">
        <v>4.0169045594247699</v>
      </c>
      <c r="DA38" s="73" t="s">
        <v>2628</v>
      </c>
    </row>
    <row r="39" spans="1:105" ht="12" customHeight="1" x14ac:dyDescent="0.25">
      <c r="A39" s="64" t="s">
        <v>160</v>
      </c>
      <c r="B39" s="231">
        <v>16.90987702596609</v>
      </c>
      <c r="C39" s="231">
        <v>13.168059276594301</v>
      </c>
      <c r="D39" s="231">
        <v>14.148113245796811</v>
      </c>
      <c r="E39" s="231">
        <v>19.9281846317947</v>
      </c>
      <c r="F39" s="231">
        <v>18.927841388743779</v>
      </c>
      <c r="G39" s="231">
        <v>10.89112678123149</v>
      </c>
      <c r="H39" s="231">
        <v>11.53249657368081</v>
      </c>
      <c r="I39" s="231">
        <v>10.552918036055461</v>
      </c>
      <c r="J39" s="231">
        <v>9.0227701770303241</v>
      </c>
      <c r="K39" s="231">
        <v>9.9589785662994537</v>
      </c>
      <c r="L39" s="231">
        <v>15.257944801782649</v>
      </c>
      <c r="M39" s="231">
        <v>9.1064665912828104</v>
      </c>
      <c r="N39" s="231">
        <v>8.7789589615420933</v>
      </c>
      <c r="O39" s="231">
        <v>8.2322343425293543</v>
      </c>
      <c r="P39" s="231">
        <v>7.7442200276558033</v>
      </c>
      <c r="Q39" s="231">
        <v>6.4031608200839383</v>
      </c>
      <c r="R39" s="231">
        <v>7.2020480428818727</v>
      </c>
      <c r="S39" s="231">
        <v>7.2579033328021527</v>
      </c>
      <c r="T39" s="231">
        <v>7.0331373238311707</v>
      </c>
      <c r="U39" s="231">
        <v>5.2697426882295879</v>
      </c>
      <c r="V39" s="231">
        <v>1.853394561259905</v>
      </c>
      <c r="W39" s="231">
        <v>1.9865483327813649</v>
      </c>
      <c r="DA39" s="73" t="s">
        <v>2629</v>
      </c>
    </row>
    <row r="40" spans="1:105" ht="12" customHeight="1" x14ac:dyDescent="0.25">
      <c r="A40" s="64" t="s">
        <v>70</v>
      </c>
      <c r="B40" s="231">
        <v>5.8797108980404991</v>
      </c>
      <c r="C40" s="231">
        <v>5.0418113682400518</v>
      </c>
      <c r="D40" s="231">
        <v>3.9714350688713131</v>
      </c>
      <c r="E40" s="231">
        <v>3.4763472782203748</v>
      </c>
      <c r="F40" s="231">
        <v>2.873760815138676</v>
      </c>
      <c r="G40" s="231">
        <v>2.7070489425693141</v>
      </c>
      <c r="H40" s="231">
        <v>2.4716947340876518</v>
      </c>
      <c r="I40" s="231">
        <v>2.35294039218613</v>
      </c>
      <c r="J40" s="231">
        <v>1.7322920591227911</v>
      </c>
      <c r="K40" s="231">
        <v>1.063812683747734</v>
      </c>
      <c r="L40" s="231">
        <v>1.2735918755273781</v>
      </c>
      <c r="M40" s="231">
        <v>0.73336717834421017</v>
      </c>
      <c r="N40" s="231">
        <v>0.79506472988291199</v>
      </c>
      <c r="O40" s="231">
        <v>0.57583101818608251</v>
      </c>
      <c r="P40" s="231">
        <v>0.3012247546909495</v>
      </c>
      <c r="Q40" s="231">
        <v>0.41517047212093122</v>
      </c>
      <c r="R40" s="231">
        <v>0.43546450769262279</v>
      </c>
      <c r="S40" s="231">
        <v>0.53690996383268674</v>
      </c>
      <c r="T40" s="231">
        <v>0.15931241563267751</v>
      </c>
      <c r="U40" s="231">
        <v>6.8072965696463261E-2</v>
      </c>
      <c r="V40" s="231">
        <v>2.0709626799467709E-2</v>
      </c>
      <c r="W40" s="231">
        <v>2.2866168635953379E-2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0.1454645488739443</v>
      </c>
      <c r="H41" s="231">
        <v>0.17600763441662259</v>
      </c>
      <c r="I41" s="231">
        <v>0.12649307134960891</v>
      </c>
      <c r="J41" s="231">
        <v>0.12405955721692941</v>
      </c>
      <c r="K41" s="231">
        <v>1.162127157277227E-2</v>
      </c>
      <c r="L41" s="231">
        <v>7.5190620346801282E-2</v>
      </c>
      <c r="M41" s="231">
        <v>0.3141219773441476</v>
      </c>
      <c r="N41" s="231">
        <v>0.1509275397866891</v>
      </c>
      <c r="O41" s="231">
        <v>0.14238540854496839</v>
      </c>
      <c r="P41" s="231">
        <v>2.9351160254719531E-2</v>
      </c>
      <c r="Q41" s="231">
        <v>2.2596916947304091E-2</v>
      </c>
      <c r="R41" s="231">
        <v>5.5623180177820572E-2</v>
      </c>
      <c r="S41" s="231">
        <v>0.20580576665914721</v>
      </c>
      <c r="T41" s="231">
        <v>0.33284513710182689</v>
      </c>
      <c r="U41" s="231">
        <v>0.27300055485391928</v>
      </c>
      <c r="V41" s="231">
        <v>0.1404485299450916</v>
      </c>
      <c r="W41" s="231">
        <v>0.1349855390355601</v>
      </c>
      <c r="DA41" s="73" t="s">
        <v>2631</v>
      </c>
    </row>
    <row r="42" spans="1:105" ht="12" customHeight="1" x14ac:dyDescent="0.25">
      <c r="A42" s="64" t="s">
        <v>162</v>
      </c>
      <c r="B42" s="231">
        <v>0.47466066358595382</v>
      </c>
      <c r="C42" s="231">
        <v>0.81425774184527755</v>
      </c>
      <c r="D42" s="231">
        <v>0.55275241671956654</v>
      </c>
      <c r="E42" s="231">
        <v>0.31886830959893192</v>
      </c>
      <c r="F42" s="231">
        <v>1.256067759694272</v>
      </c>
      <c r="G42" s="231">
        <v>0.74514862396311621</v>
      </c>
      <c r="H42" s="231">
        <v>0.16653119331581159</v>
      </c>
      <c r="I42" s="231">
        <v>0.93500413598755805</v>
      </c>
      <c r="J42" s="231">
        <v>1.094809400464585</v>
      </c>
      <c r="K42" s="231">
        <v>0.56149345398944916</v>
      </c>
      <c r="L42" s="231">
        <v>1.410946530509577</v>
      </c>
      <c r="M42" s="231">
        <v>5.9284586830848296</v>
      </c>
      <c r="N42" s="231">
        <v>3.6654270933596331</v>
      </c>
      <c r="O42" s="231">
        <v>2.173096122159266</v>
      </c>
      <c r="P42" s="231">
        <v>1.9484428625441721</v>
      </c>
      <c r="Q42" s="231">
        <v>2.6531624582811801</v>
      </c>
      <c r="R42" s="231">
        <v>2.408764459783622</v>
      </c>
      <c r="S42" s="231">
        <v>1.8316553337227539</v>
      </c>
      <c r="T42" s="231">
        <v>2.772348253804457</v>
      </c>
      <c r="U42" s="231">
        <v>2.2056781158681238</v>
      </c>
      <c r="V42" s="231">
        <v>0.70455396990027697</v>
      </c>
      <c r="W42" s="231">
        <v>0.83244655699748971</v>
      </c>
      <c r="DA42" s="73" t="s">
        <v>2632</v>
      </c>
    </row>
    <row r="43" spans="1:105" ht="12" customHeight="1" x14ac:dyDescent="0.25">
      <c r="A43" s="64" t="s">
        <v>36</v>
      </c>
      <c r="B43" s="231">
        <v>0.1934278623529336</v>
      </c>
      <c r="C43" s="231">
        <v>0.20724413823570659</v>
      </c>
      <c r="D43" s="231">
        <v>0.1105302070588583</v>
      </c>
      <c r="E43" s="231">
        <v>0.12434648294107729</v>
      </c>
      <c r="F43" s="231">
        <v>0.1243464829416521</v>
      </c>
      <c r="G43" s="231">
        <v>9.6713931176881235E-2</v>
      </c>
      <c r="H43" s="231">
        <v>0</v>
      </c>
      <c r="I43" s="231">
        <v>0</v>
      </c>
      <c r="J43" s="231">
        <v>0.1381627588246003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0.56309575459981442</v>
      </c>
      <c r="E44" s="231">
        <v>1.6758216157703789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1.9975975132308319</v>
      </c>
      <c r="W44" s="231">
        <v>2.6947223164788809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42.468825673490997</v>
      </c>
      <c r="W45" s="231">
        <v>41.296314213550687</v>
      </c>
      <c r="DA45" s="73" t="s">
        <v>2635</v>
      </c>
    </row>
    <row r="46" spans="1:105" ht="12" customHeight="1" x14ac:dyDescent="0.25">
      <c r="A46" s="39" t="s">
        <v>2594</v>
      </c>
      <c r="B46" s="230">
        <v>20.193849115406309</v>
      </c>
      <c r="C46" s="230">
        <v>18.763162458898542</v>
      </c>
      <c r="D46" s="230">
        <v>19.019715985090109</v>
      </c>
      <c r="E46" s="230">
        <v>20.406960159311449</v>
      </c>
      <c r="F46" s="230">
        <v>20.26394871930189</v>
      </c>
      <c r="G46" s="230">
        <v>16.975403520079979</v>
      </c>
      <c r="H46" s="230">
        <v>17.796658680855291</v>
      </c>
      <c r="I46" s="230">
        <v>16.740339942510801</v>
      </c>
      <c r="J46" s="230">
        <v>14.636095212394411</v>
      </c>
      <c r="K46" s="230">
        <v>17.926452228673639</v>
      </c>
      <c r="L46" s="230">
        <v>33.550534903276187</v>
      </c>
      <c r="M46" s="230">
        <v>31.454127230970879</v>
      </c>
      <c r="N46" s="230">
        <v>30.22664442761803</v>
      </c>
      <c r="O46" s="230">
        <v>28.802753619500869</v>
      </c>
      <c r="P46" s="230">
        <v>29.971639423432151</v>
      </c>
      <c r="Q46" s="230">
        <v>27.9609296463431</v>
      </c>
      <c r="R46" s="230">
        <v>27.132492182493021</v>
      </c>
      <c r="S46" s="230">
        <v>27.511706585507799</v>
      </c>
      <c r="T46" s="230">
        <v>28.071907065302629</v>
      </c>
      <c r="U46" s="230">
        <v>26.948359302390902</v>
      </c>
      <c r="V46" s="230">
        <v>25.007066562811929</v>
      </c>
      <c r="W46" s="230">
        <v>25.964941734320249</v>
      </c>
      <c r="DA46" s="92" t="s">
        <v>2636</v>
      </c>
    </row>
    <row r="47" spans="1:105" ht="12" customHeight="1" x14ac:dyDescent="0.25">
      <c r="A47" s="39" t="s">
        <v>2596</v>
      </c>
      <c r="B47" s="230">
        <v>12.647824416825401</v>
      </c>
      <c r="C47" s="230">
        <v>11.751755840518159</v>
      </c>
      <c r="D47" s="230">
        <v>11.912440608154309</v>
      </c>
      <c r="E47" s="230">
        <v>12.781300261335989</v>
      </c>
      <c r="F47" s="230">
        <v>12.691729245305259</v>
      </c>
      <c r="G47" s="230">
        <v>10.632045525334281</v>
      </c>
      <c r="H47" s="230">
        <v>11.14641457976945</v>
      </c>
      <c r="I47" s="230">
        <v>10.48482035598221</v>
      </c>
      <c r="J47" s="230">
        <v>9.1668884587770485</v>
      </c>
      <c r="K47" s="230">
        <v>11.22770695715929</v>
      </c>
      <c r="L47" s="230">
        <v>21.013392351410129</v>
      </c>
      <c r="M47" s="230">
        <v>19.70036896523586</v>
      </c>
      <c r="N47" s="230">
        <v>18.931571155429761</v>
      </c>
      <c r="O47" s="230">
        <v>18.039758959207191</v>
      </c>
      <c r="P47" s="230">
        <v>18.771856259080732</v>
      </c>
      <c r="Q47" s="230">
        <v>17.51250723312338</v>
      </c>
      <c r="R47" s="230">
        <v>16.993639754060069</v>
      </c>
      <c r="S47" s="230">
        <v>17.231149560053559</v>
      </c>
      <c r="T47" s="230">
        <v>17.582014680723439</v>
      </c>
      <c r="U47" s="230">
        <v>16.878313531526342</v>
      </c>
      <c r="V47" s="230">
        <v>15.66244182863633</v>
      </c>
      <c r="W47" s="230">
        <v>16.262378815054181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0.99999999999999967</v>
      </c>
      <c r="C51" s="234">
        <f t="shared" si="3"/>
        <v>0.99999999999999978</v>
      </c>
      <c r="D51" s="234">
        <f t="shared" si="3"/>
        <v>1</v>
      </c>
      <c r="E51" s="234">
        <f t="shared" si="3"/>
        <v>0.99999999999999978</v>
      </c>
      <c r="F51" s="234">
        <f t="shared" si="3"/>
        <v>0.99999999999999989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1.0000000000000002</v>
      </c>
      <c r="J51" s="234">
        <f t="shared" si="3"/>
        <v>1.0000000000000002</v>
      </c>
      <c r="K51" s="234">
        <f t="shared" si="3"/>
        <v>0.99999999999999967</v>
      </c>
      <c r="L51" s="234">
        <f t="shared" si="3"/>
        <v>1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1.0000000000000002</v>
      </c>
      <c r="P51" s="234">
        <f t="shared" si="3"/>
        <v>1</v>
      </c>
      <c r="Q51" s="234">
        <f t="shared" si="3"/>
        <v>1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1</v>
      </c>
      <c r="U51" s="234">
        <f t="shared" si="3"/>
        <v>1.0000000000000002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2.1267679023677207E-2</v>
      </c>
      <c r="C52" s="235">
        <f t="shared" si="4"/>
        <v>2.146676154771069E-2</v>
      </c>
      <c r="D52" s="235">
        <f t="shared" si="4"/>
        <v>2.1261454441449057E-2</v>
      </c>
      <c r="E52" s="235">
        <f t="shared" si="4"/>
        <v>2.0411728597290558E-2</v>
      </c>
      <c r="F52" s="235">
        <f t="shared" si="4"/>
        <v>2.0692589927770778E-2</v>
      </c>
      <c r="G52" s="235">
        <f t="shared" si="4"/>
        <v>2.1943689752172299E-2</v>
      </c>
      <c r="H52" s="235">
        <f t="shared" si="4"/>
        <v>2.2114561457353125E-2</v>
      </c>
      <c r="I52" s="235">
        <f t="shared" si="4"/>
        <v>2.1965016140769421E-2</v>
      </c>
      <c r="J52" s="235">
        <f t="shared" si="4"/>
        <v>2.1803986404214371E-2</v>
      </c>
      <c r="K52" s="235">
        <f t="shared" si="4"/>
        <v>2.2818508133667977E-2</v>
      </c>
      <c r="L52" s="235">
        <f t="shared" si="4"/>
        <v>2.3418426534274082E-2</v>
      </c>
      <c r="M52" s="235">
        <f t="shared" si="4"/>
        <v>2.3277339001519154E-2</v>
      </c>
      <c r="N52" s="235">
        <f t="shared" si="4"/>
        <v>2.3478247412557517E-2</v>
      </c>
      <c r="O52" s="235">
        <f t="shared" si="4"/>
        <v>2.3636846701298515E-2</v>
      </c>
      <c r="P52" s="235">
        <f t="shared" si="4"/>
        <v>2.3830252718006761E-2</v>
      </c>
      <c r="Q52" s="235">
        <f t="shared" si="4"/>
        <v>2.3620997085541603E-2</v>
      </c>
      <c r="R52" s="235">
        <f t="shared" si="4"/>
        <v>2.3598484494010682E-2</v>
      </c>
      <c r="S52" s="235">
        <f t="shared" si="4"/>
        <v>2.3645962257000105E-2</v>
      </c>
      <c r="T52" s="235">
        <f t="shared" si="4"/>
        <v>2.3631097858071087E-2</v>
      </c>
      <c r="U52" s="235">
        <f t="shared" si="4"/>
        <v>2.384776916194609E-2</v>
      </c>
      <c r="V52" s="235">
        <f t="shared" si="4"/>
        <v>1.9411428950877375E-2</v>
      </c>
      <c r="W52" s="235">
        <f t="shared" si="4"/>
        <v>1.9533466922913394E-2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7.5104056664164406E-3</v>
      </c>
      <c r="C53" s="235">
        <f t="shared" si="5"/>
        <v>7.5807090838660432E-3</v>
      </c>
      <c r="D53" s="235">
        <f t="shared" si="5"/>
        <v>7.5082075357419398E-3</v>
      </c>
      <c r="E53" s="235">
        <f t="shared" si="5"/>
        <v>7.2081378484119942E-3</v>
      </c>
      <c r="F53" s="235">
        <f t="shared" si="5"/>
        <v>7.3073203932288331E-3</v>
      </c>
      <c r="G53" s="235">
        <f t="shared" si="5"/>
        <v>7.7491301083358255E-3</v>
      </c>
      <c r="H53" s="235">
        <f t="shared" si="5"/>
        <v>7.8094712401251282E-3</v>
      </c>
      <c r="I53" s="235">
        <f t="shared" si="5"/>
        <v>7.7566612465284623E-3</v>
      </c>
      <c r="J53" s="235">
        <f t="shared" si="5"/>
        <v>7.6997956786149045E-3</v>
      </c>
      <c r="K53" s="235">
        <f t="shared" si="5"/>
        <v>8.0580609005560608E-3</v>
      </c>
      <c r="L53" s="235">
        <f t="shared" si="5"/>
        <v>8.2699143214339781E-3</v>
      </c>
      <c r="M53" s="235">
        <f t="shared" si="5"/>
        <v>8.2200910847618613E-3</v>
      </c>
      <c r="N53" s="235">
        <f t="shared" si="5"/>
        <v>8.2910392905822267E-3</v>
      </c>
      <c r="O53" s="235">
        <f t="shared" si="5"/>
        <v>8.3470465772976128E-3</v>
      </c>
      <c r="P53" s="235">
        <f t="shared" si="5"/>
        <v>8.4153454096331775E-3</v>
      </c>
      <c r="Q53" s="235">
        <f t="shared" si="5"/>
        <v>8.3414494905699708E-3</v>
      </c>
      <c r="R53" s="235">
        <f t="shared" si="5"/>
        <v>8.3334994601594447E-3</v>
      </c>
      <c r="S53" s="235">
        <f t="shared" si="5"/>
        <v>8.3502656178481814E-3</v>
      </c>
      <c r="T53" s="235">
        <f t="shared" si="5"/>
        <v>8.3450164476956759E-3</v>
      </c>
      <c r="U53" s="235">
        <f t="shared" si="5"/>
        <v>8.4215311151664852E-3</v>
      </c>
      <c r="V53" s="235">
        <f t="shared" si="5"/>
        <v>6.8548949710781704E-3</v>
      </c>
      <c r="W53" s="235">
        <f t="shared" si="5"/>
        <v>6.8979911018631473E-3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4.9714299839460858E-2</v>
      </c>
      <c r="C54" s="235">
        <f t="shared" si="6"/>
        <v>5.0179665537409324E-2</v>
      </c>
      <c r="D54" s="235">
        <f t="shared" si="6"/>
        <v>4.9699749556521129E-2</v>
      </c>
      <c r="E54" s="235">
        <f t="shared" si="6"/>
        <v>4.7713471441696992E-2</v>
      </c>
      <c r="F54" s="235">
        <f t="shared" si="6"/>
        <v>4.8369999329919262E-2</v>
      </c>
      <c r="G54" s="235">
        <f t="shared" si="6"/>
        <v>5.129450988559154E-2</v>
      </c>
      <c r="H54" s="235">
        <f t="shared" si="6"/>
        <v>5.1693931335199769E-2</v>
      </c>
      <c r="I54" s="235">
        <f t="shared" si="6"/>
        <v>5.1344361422095836E-2</v>
      </c>
      <c r="J54" s="235">
        <f t="shared" si="6"/>
        <v>5.0967946083249727E-2</v>
      </c>
      <c r="K54" s="235">
        <f t="shared" si="6"/>
        <v>5.3339443104412881E-2</v>
      </c>
      <c r="L54" s="235">
        <f t="shared" si="6"/>
        <v>5.4741783398045217E-2</v>
      </c>
      <c r="M54" s="235">
        <f t="shared" si="6"/>
        <v>5.4411983992140159E-2</v>
      </c>
      <c r="N54" s="235">
        <f t="shared" si="6"/>
        <v>5.4881617795410911E-2</v>
      </c>
      <c r="O54" s="235">
        <f t="shared" si="6"/>
        <v>5.5252351836770894E-2</v>
      </c>
      <c r="P54" s="235">
        <f t="shared" si="6"/>
        <v>5.5704448405215698E-2</v>
      </c>
      <c r="Q54" s="235">
        <f t="shared" si="6"/>
        <v>5.5215302540079801E-2</v>
      </c>
      <c r="R54" s="235">
        <f t="shared" si="6"/>
        <v>5.5162678192858569E-2</v>
      </c>
      <c r="S54" s="235">
        <f t="shared" si="6"/>
        <v>5.5273659919747337E-2</v>
      </c>
      <c r="T54" s="235">
        <f t="shared" si="6"/>
        <v>5.5238913618354139E-2</v>
      </c>
      <c r="U54" s="235">
        <f t="shared" si="6"/>
        <v>5.5745393999003898E-2</v>
      </c>
      <c r="V54" s="235">
        <f t="shared" si="6"/>
        <v>4.5375219275312087E-2</v>
      </c>
      <c r="W54" s="235">
        <f t="shared" si="6"/>
        <v>4.56604893476526E-2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2.1803154359593058E-2</v>
      </c>
      <c r="C55" s="235">
        <f t="shared" si="7"/>
        <v>2.2007249362012794E-2</v>
      </c>
      <c r="D55" s="235">
        <f t="shared" si="7"/>
        <v>2.1796773055502792E-2</v>
      </c>
      <c r="E55" s="235">
        <f t="shared" si="7"/>
        <v>2.0925652905396254E-2</v>
      </c>
      <c r="F55" s="235">
        <f t="shared" si="7"/>
        <v>2.1213585732259187E-2</v>
      </c>
      <c r="G55" s="235">
        <f t="shared" si="7"/>
        <v>2.2496185613530565E-2</v>
      </c>
      <c r="H55" s="235">
        <f t="shared" si="7"/>
        <v>2.2671359508133586E-2</v>
      </c>
      <c r="I55" s="235">
        <f t="shared" si="7"/>
        <v>2.2518048955646935E-2</v>
      </c>
      <c r="J55" s="235">
        <f t="shared" si="7"/>
        <v>2.2352964829697602E-2</v>
      </c>
      <c r="K55" s="235">
        <f t="shared" si="7"/>
        <v>2.3393030078181585E-2</v>
      </c>
      <c r="L55" s="235">
        <f t="shared" si="7"/>
        <v>2.4008053159779396E-2</v>
      </c>
      <c r="M55" s="235">
        <f t="shared" si="7"/>
        <v>2.386341334029345E-2</v>
      </c>
      <c r="N55" s="235">
        <f t="shared" si="7"/>
        <v>2.4069380201704751E-2</v>
      </c>
      <c r="O55" s="235">
        <f t="shared" si="7"/>
        <v>2.4231972686286258E-2</v>
      </c>
      <c r="P55" s="235">
        <f t="shared" si="7"/>
        <v>2.4430248258889623E-2</v>
      </c>
      <c r="Q55" s="235">
        <f t="shared" si="7"/>
        <v>2.4215724010607863E-2</v>
      </c>
      <c r="R55" s="235">
        <f t="shared" si="7"/>
        <v>2.4192644599467759E-2</v>
      </c>
      <c r="S55" s="235">
        <f t="shared" si="7"/>
        <v>2.4241317752469276E-2</v>
      </c>
      <c r="T55" s="235">
        <f t="shared" si="7"/>
        <v>2.4226079099302134E-2</v>
      </c>
      <c r="U55" s="235">
        <f t="shared" si="7"/>
        <v>2.444820572997122E-2</v>
      </c>
      <c r="V55" s="235">
        <f t="shared" si="7"/>
        <v>1.990016782203043E-2</v>
      </c>
      <c r="W55" s="235">
        <f t="shared" si="7"/>
        <v>2.0025278453005772E-2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3.8158508755955667E-2</v>
      </c>
      <c r="C56" s="235">
        <f t="shared" si="8"/>
        <v>3.8320442370974858E-2</v>
      </c>
      <c r="D56" s="235">
        <f t="shared" si="8"/>
        <v>3.8106365470975116E-2</v>
      </c>
      <c r="E56" s="235">
        <f t="shared" si="8"/>
        <v>3.7521621187453183E-2</v>
      </c>
      <c r="F56" s="235">
        <f t="shared" si="8"/>
        <v>3.7347598053649775E-2</v>
      </c>
      <c r="G56" s="235">
        <f t="shared" si="8"/>
        <v>3.9036727975304449E-2</v>
      </c>
      <c r="H56" s="235">
        <f t="shared" si="8"/>
        <v>3.9611100217458166E-2</v>
      </c>
      <c r="I56" s="235">
        <f t="shared" si="8"/>
        <v>3.9029079886946566E-2</v>
      </c>
      <c r="J56" s="235">
        <f t="shared" si="8"/>
        <v>3.8719563086987978E-2</v>
      </c>
      <c r="K56" s="235">
        <f t="shared" si="8"/>
        <v>4.0917732835870482E-2</v>
      </c>
      <c r="L56" s="235">
        <f t="shared" si="8"/>
        <v>4.2387824253791763E-2</v>
      </c>
      <c r="M56" s="235">
        <f t="shared" si="8"/>
        <v>4.2024412960282712E-2</v>
      </c>
      <c r="N56" s="235">
        <f t="shared" si="8"/>
        <v>4.2672419165907471E-2</v>
      </c>
      <c r="O56" s="235">
        <f t="shared" si="8"/>
        <v>4.3207474616297148E-2</v>
      </c>
      <c r="P56" s="235">
        <f t="shared" si="8"/>
        <v>4.3749442918608106E-2</v>
      </c>
      <c r="Q56" s="235">
        <f t="shared" si="8"/>
        <v>4.3270587476696376E-2</v>
      </c>
      <c r="R56" s="235">
        <f t="shared" si="8"/>
        <v>4.3133172076919239E-2</v>
      </c>
      <c r="S56" s="235">
        <f t="shared" si="8"/>
        <v>4.3337662962634721E-2</v>
      </c>
      <c r="T56" s="235">
        <f t="shared" si="8"/>
        <v>4.3212310094010817E-2</v>
      </c>
      <c r="U56" s="235">
        <f t="shared" si="8"/>
        <v>4.3915744694052912E-2</v>
      </c>
      <c r="V56" s="235">
        <f t="shared" si="8"/>
        <v>3.5937993306858949E-2</v>
      </c>
      <c r="W56" s="235">
        <f t="shared" si="8"/>
        <v>3.6124272197007506E-2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0.18534875875624318</v>
      </c>
      <c r="C57" s="236">
        <f t="shared" si="9"/>
        <v>0.18503512885773213</v>
      </c>
      <c r="D57" s="236">
        <f t="shared" si="9"/>
        <v>0.18520371916533934</v>
      </c>
      <c r="E57" s="236">
        <f t="shared" si="9"/>
        <v>0.18566176005848647</v>
      </c>
      <c r="F57" s="236">
        <f t="shared" si="9"/>
        <v>0.18389601032783748</v>
      </c>
      <c r="G57" s="236">
        <f t="shared" si="9"/>
        <v>0.18707172606680031</v>
      </c>
      <c r="H57" s="236">
        <f t="shared" si="9"/>
        <v>0.18930223967549334</v>
      </c>
      <c r="I57" s="236">
        <f t="shared" si="9"/>
        <v>0.18703548873027642</v>
      </c>
      <c r="J57" s="236">
        <f t="shared" si="9"/>
        <v>0.18603621893885017</v>
      </c>
      <c r="K57" s="236">
        <f t="shared" si="9"/>
        <v>0.19476896764317159</v>
      </c>
      <c r="L57" s="236">
        <f t="shared" si="9"/>
        <v>0.20222135722943915</v>
      </c>
      <c r="M57" s="236">
        <f t="shared" si="9"/>
        <v>0.20044745894875887</v>
      </c>
      <c r="N57" s="236">
        <f t="shared" si="9"/>
        <v>0.20310583497114712</v>
      </c>
      <c r="O57" s="236">
        <f t="shared" si="9"/>
        <v>0.20539289309091188</v>
      </c>
      <c r="P57" s="236">
        <f t="shared" si="9"/>
        <v>0.20808202273679755</v>
      </c>
      <c r="Q57" s="236">
        <f t="shared" si="9"/>
        <v>0.20517523523232559</v>
      </c>
      <c r="R57" s="236">
        <f t="shared" si="9"/>
        <v>0.20483999543578879</v>
      </c>
      <c r="S57" s="236">
        <f t="shared" si="9"/>
        <v>0.20563424003987335</v>
      </c>
      <c r="T57" s="236">
        <f t="shared" si="9"/>
        <v>0.20547565447647384</v>
      </c>
      <c r="U57" s="236">
        <f t="shared" si="9"/>
        <v>0.20855335326320329</v>
      </c>
      <c r="V57" s="236">
        <f t="shared" si="9"/>
        <v>0.17331767156840761</v>
      </c>
      <c r="W57" s="236">
        <f t="shared" si="9"/>
        <v>0.17403148390042389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8.4082238672750317E-2</v>
      </c>
      <c r="C58" s="304">
        <f t="shared" si="10"/>
        <v>7.4498269498603581E-2</v>
      </c>
      <c r="D58" s="304">
        <f t="shared" si="10"/>
        <v>8.0433707693886469E-2</v>
      </c>
      <c r="E58" s="304">
        <f t="shared" si="10"/>
        <v>0.10450485287011141</v>
      </c>
      <c r="F58" s="304">
        <f t="shared" si="10"/>
        <v>9.5188440398998958E-2</v>
      </c>
      <c r="G58" s="304">
        <f t="shared" si="10"/>
        <v>5.594803620719447E-2</v>
      </c>
      <c r="H58" s="304">
        <f t="shared" si="10"/>
        <v>5.3940144528961051E-2</v>
      </c>
      <c r="I58" s="304">
        <f t="shared" si="10"/>
        <v>5.4362303053009278E-2</v>
      </c>
      <c r="J58" s="304">
        <f t="shared" si="10"/>
        <v>5.7747520528966381E-2</v>
      </c>
      <c r="K58" s="304">
        <f t="shared" si="10"/>
        <v>2.6498205999975627E-2</v>
      </c>
      <c r="L58" s="304">
        <f t="shared" si="10"/>
        <v>1.2210804687695961E-2</v>
      </c>
      <c r="M58" s="304">
        <f t="shared" si="10"/>
        <v>1.2380391640191531E-2</v>
      </c>
      <c r="N58" s="304">
        <f t="shared" si="10"/>
        <v>9.927037268322076E-3</v>
      </c>
      <c r="O58" s="304">
        <f t="shared" si="10"/>
        <v>8.1629193663574906E-3</v>
      </c>
      <c r="P58" s="304">
        <f t="shared" si="10"/>
        <v>6.1434195337765002E-3</v>
      </c>
      <c r="Q58" s="304">
        <f t="shared" si="10"/>
        <v>8.1570318541557049E-3</v>
      </c>
      <c r="R58" s="304">
        <f t="shared" si="10"/>
        <v>8.5236520590994871E-3</v>
      </c>
      <c r="S58" s="304">
        <f t="shared" si="10"/>
        <v>8.0218537826677924E-3</v>
      </c>
      <c r="T58" s="304">
        <f t="shared" si="10"/>
        <v>7.8078666528884127E-3</v>
      </c>
      <c r="U58" s="304">
        <f t="shared" si="10"/>
        <v>5.6243166472411321E-3</v>
      </c>
      <c r="V58" s="304">
        <f t="shared" si="10"/>
        <v>1.4073093579274162E-2</v>
      </c>
      <c r="W58" s="304">
        <f t="shared" si="10"/>
        <v>1.6002071358802713E-2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0.10126652008349285</v>
      </c>
      <c r="C59" s="304">
        <f t="shared" si="11"/>
        <v>0.11053685935912858</v>
      </c>
      <c r="D59" s="304">
        <f t="shared" si="11"/>
        <v>0.10477001147145287</v>
      </c>
      <c r="E59" s="304">
        <f t="shared" si="11"/>
        <v>8.1156907188375066E-2</v>
      </c>
      <c r="F59" s="304">
        <f t="shared" si="11"/>
        <v>8.8707569928838534E-2</v>
      </c>
      <c r="G59" s="304">
        <f t="shared" si="11"/>
        <v>0.13112368985960582</v>
      </c>
      <c r="H59" s="304">
        <f t="shared" si="11"/>
        <v>0.1353620951465323</v>
      </c>
      <c r="I59" s="304">
        <f t="shared" si="11"/>
        <v>0.13267318567726716</v>
      </c>
      <c r="J59" s="304">
        <f t="shared" si="11"/>
        <v>0.12828869840988377</v>
      </c>
      <c r="K59" s="304">
        <f t="shared" si="11"/>
        <v>0.16827076164319596</v>
      </c>
      <c r="L59" s="304">
        <f t="shared" si="11"/>
        <v>0.19001055254174318</v>
      </c>
      <c r="M59" s="304">
        <f t="shared" si="11"/>
        <v>0.18806706730856734</v>
      </c>
      <c r="N59" s="304">
        <f t="shared" si="11"/>
        <v>0.19317879770282503</v>
      </c>
      <c r="O59" s="304">
        <f t="shared" si="11"/>
        <v>0.19722997372455439</v>
      </c>
      <c r="P59" s="304">
        <f t="shared" si="11"/>
        <v>0.20193860320302104</v>
      </c>
      <c r="Q59" s="304">
        <f t="shared" si="11"/>
        <v>0.19701820337816991</v>
      </c>
      <c r="R59" s="304">
        <f t="shared" si="11"/>
        <v>0.1963163433766893</v>
      </c>
      <c r="S59" s="304">
        <f t="shared" si="11"/>
        <v>0.19761238625720556</v>
      </c>
      <c r="T59" s="304">
        <f t="shared" si="11"/>
        <v>0.19766778782358541</v>
      </c>
      <c r="U59" s="304">
        <f t="shared" si="11"/>
        <v>0.20292903661596218</v>
      </c>
      <c r="V59" s="304">
        <f t="shared" si="11"/>
        <v>0.15924457798913347</v>
      </c>
      <c r="W59" s="304">
        <f t="shared" si="11"/>
        <v>0.15802941254162117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4.8748461523179326E-2</v>
      </c>
      <c r="C60" s="303">
        <f t="shared" si="12"/>
        <v>5.2593261681201681E-2</v>
      </c>
      <c r="D60" s="303">
        <f t="shared" si="12"/>
        <v>4.9904644603167535E-2</v>
      </c>
      <c r="E60" s="303">
        <f t="shared" si="12"/>
        <v>4.6310517833513289E-2</v>
      </c>
      <c r="F60" s="303">
        <f t="shared" si="12"/>
        <v>5.6327662782615834E-2</v>
      </c>
      <c r="G60" s="303">
        <f t="shared" si="12"/>
        <v>5.1161253442722161E-2</v>
      </c>
      <c r="H60" s="303">
        <f t="shared" si="12"/>
        <v>4.1687985179478658E-2</v>
      </c>
      <c r="I60" s="303">
        <f t="shared" si="12"/>
        <v>5.2681706812226677E-2</v>
      </c>
      <c r="J60" s="303">
        <f t="shared" si="12"/>
        <v>5.5071457274376033E-2</v>
      </c>
      <c r="K60" s="303">
        <f t="shared" si="12"/>
        <v>4.5788188139152183E-2</v>
      </c>
      <c r="L60" s="303">
        <f t="shared" si="12"/>
        <v>4.467792343049469E-2</v>
      </c>
      <c r="M60" s="303">
        <f t="shared" si="12"/>
        <v>5.2479703104024292E-2</v>
      </c>
      <c r="N60" s="303">
        <f t="shared" si="12"/>
        <v>4.9164835908652935E-2</v>
      </c>
      <c r="O60" s="303">
        <f t="shared" si="12"/>
        <v>4.6055556584949885E-2</v>
      </c>
      <c r="P60" s="303">
        <f t="shared" si="12"/>
        <v>4.4389379991585431E-2</v>
      </c>
      <c r="Q60" s="303">
        <f t="shared" si="12"/>
        <v>4.708641902514743E-2</v>
      </c>
      <c r="R60" s="303">
        <f t="shared" si="12"/>
        <v>4.6961631594665099E-2</v>
      </c>
      <c r="S60" s="303">
        <f t="shared" si="12"/>
        <v>4.5399025548576923E-2</v>
      </c>
      <c r="T60" s="303">
        <f t="shared" si="12"/>
        <v>4.7160375841411403E-2</v>
      </c>
      <c r="U60" s="303">
        <f t="shared" si="12"/>
        <v>4.5097161650540014E-2</v>
      </c>
      <c r="V60" s="303">
        <f t="shared" si="12"/>
        <v>4.390357184139454E-2</v>
      </c>
      <c r="W60" s="303">
        <f t="shared" si="12"/>
        <v>4.4912634799421758E-2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2.4246764788326367E-2</v>
      </c>
      <c r="C61" s="304">
        <f t="shared" si="13"/>
        <v>2.7862209424119568E-2</v>
      </c>
      <c r="D61" s="304">
        <f t="shared" si="13"/>
        <v>2.5410118976449392E-2</v>
      </c>
      <c r="E61" s="304">
        <f t="shared" si="13"/>
        <v>2.279492953785793E-2</v>
      </c>
      <c r="F61" s="304">
        <f t="shared" si="13"/>
        <v>3.248850466364725E-2</v>
      </c>
      <c r="G61" s="304">
        <f t="shared" si="13"/>
        <v>2.5880750057615823E-2</v>
      </c>
      <c r="H61" s="304">
        <f t="shared" si="13"/>
        <v>1.6210626900321753E-2</v>
      </c>
      <c r="I61" s="304">
        <f t="shared" si="13"/>
        <v>2.7376634093284034E-2</v>
      </c>
      <c r="J61" s="304">
        <f t="shared" si="13"/>
        <v>2.9951900885916517E-2</v>
      </c>
      <c r="K61" s="304">
        <f t="shared" si="13"/>
        <v>1.94998392501891E-2</v>
      </c>
      <c r="L61" s="304">
        <f t="shared" si="13"/>
        <v>1.7698431013319402E-2</v>
      </c>
      <c r="M61" s="304">
        <f t="shared" si="13"/>
        <v>2.5662752350976124E-2</v>
      </c>
      <c r="N61" s="304">
        <f t="shared" si="13"/>
        <v>2.2116426097319054E-2</v>
      </c>
      <c r="O61" s="304">
        <f t="shared" si="13"/>
        <v>1.8824430471062772E-2</v>
      </c>
      <c r="P61" s="304">
        <f t="shared" si="13"/>
        <v>1.6935438047028423E-2</v>
      </c>
      <c r="Q61" s="304">
        <f t="shared" si="13"/>
        <v>1.9873552660159447E-2</v>
      </c>
      <c r="R61" s="304">
        <f t="shared" si="13"/>
        <v>1.9774701143501678E-2</v>
      </c>
      <c r="S61" s="304">
        <f t="shared" si="13"/>
        <v>1.8157397744255163E-2</v>
      </c>
      <c r="T61" s="304">
        <f t="shared" si="13"/>
        <v>1.9935872754568176E-2</v>
      </c>
      <c r="U61" s="304">
        <f t="shared" si="13"/>
        <v>1.762303966674145E-2</v>
      </c>
      <c r="V61" s="304">
        <f t="shared" si="13"/>
        <v>2.1540391316850961E-2</v>
      </c>
      <c r="W61" s="304">
        <f t="shared" si="13"/>
        <v>2.2408858896434004E-2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2.4501696734852963E-2</v>
      </c>
      <c r="C62" s="304">
        <f t="shared" si="14"/>
        <v>2.4731052257082112E-2</v>
      </c>
      <c r="D62" s="304">
        <f t="shared" si="14"/>
        <v>2.4494525626718142E-2</v>
      </c>
      <c r="E62" s="304">
        <f t="shared" si="14"/>
        <v>2.3515588295655362E-2</v>
      </c>
      <c r="F62" s="304">
        <f t="shared" si="14"/>
        <v>2.3839158118968588E-2</v>
      </c>
      <c r="G62" s="304">
        <f t="shared" si="14"/>
        <v>2.5280503385106335E-2</v>
      </c>
      <c r="H62" s="304">
        <f t="shared" si="14"/>
        <v>2.5477358279156904E-2</v>
      </c>
      <c r="I62" s="304">
        <f t="shared" si="14"/>
        <v>2.5305072718942639E-2</v>
      </c>
      <c r="J62" s="304">
        <f t="shared" si="14"/>
        <v>2.5119556388459523E-2</v>
      </c>
      <c r="K62" s="304">
        <f t="shared" si="14"/>
        <v>2.6288348888963087E-2</v>
      </c>
      <c r="L62" s="304">
        <f t="shared" si="14"/>
        <v>2.6979492417175288E-2</v>
      </c>
      <c r="M62" s="304">
        <f t="shared" si="14"/>
        <v>2.6816950753048168E-2</v>
      </c>
      <c r="N62" s="304">
        <f t="shared" si="14"/>
        <v>2.7048409811333878E-2</v>
      </c>
      <c r="O62" s="304">
        <f t="shared" si="14"/>
        <v>2.7231126113887116E-2</v>
      </c>
      <c r="P62" s="304">
        <f t="shared" si="14"/>
        <v>2.7453941944557012E-2</v>
      </c>
      <c r="Q62" s="304">
        <f t="shared" si="14"/>
        <v>2.721286636498798E-2</v>
      </c>
      <c r="R62" s="304">
        <f t="shared" si="14"/>
        <v>2.7186930451163424E-2</v>
      </c>
      <c r="S62" s="304">
        <f t="shared" si="14"/>
        <v>2.7241627804321759E-2</v>
      </c>
      <c r="T62" s="304">
        <f t="shared" si="14"/>
        <v>2.7224503086843228E-2</v>
      </c>
      <c r="U62" s="304">
        <f t="shared" si="14"/>
        <v>2.7474121983798564E-2</v>
      </c>
      <c r="V62" s="304">
        <f t="shared" si="14"/>
        <v>2.2363180524543575E-2</v>
      </c>
      <c r="W62" s="304">
        <f t="shared" si="14"/>
        <v>2.2503775902987761E-2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0.22695766378315488</v>
      </c>
      <c r="C63" s="303">
        <f t="shared" si="15"/>
        <v>0.22657362717273333</v>
      </c>
      <c r="D63" s="303">
        <f t="shared" si="15"/>
        <v>0.22678006428408887</v>
      </c>
      <c r="E63" s="303">
        <f t="shared" si="15"/>
        <v>0.22734093068386099</v>
      </c>
      <c r="F63" s="303">
        <f t="shared" si="15"/>
        <v>0.22517878815653566</v>
      </c>
      <c r="G63" s="303">
        <f t="shared" si="15"/>
        <v>0.22906741967363295</v>
      </c>
      <c r="H63" s="303">
        <f t="shared" si="15"/>
        <v>0.23179866082713463</v>
      </c>
      <c r="I63" s="303">
        <f t="shared" si="15"/>
        <v>0.22902304742482837</v>
      </c>
      <c r="J63" s="303">
        <f t="shared" si="15"/>
        <v>0.22779945176185737</v>
      </c>
      <c r="K63" s="303">
        <f t="shared" si="15"/>
        <v>0.23849261344061837</v>
      </c>
      <c r="L63" s="303">
        <f t="shared" si="15"/>
        <v>0.24761798844421126</v>
      </c>
      <c r="M63" s="303">
        <f t="shared" si="15"/>
        <v>0.24544586810052105</v>
      </c>
      <c r="N63" s="303">
        <f t="shared" si="15"/>
        <v>0.24870102241364958</v>
      </c>
      <c r="O63" s="303">
        <f t="shared" si="15"/>
        <v>0.25150150174397379</v>
      </c>
      <c r="P63" s="303">
        <f t="shared" si="15"/>
        <v>0.25479431355526228</v>
      </c>
      <c r="Q63" s="303">
        <f t="shared" si="15"/>
        <v>0.25123498191713339</v>
      </c>
      <c r="R63" s="303">
        <f t="shared" si="15"/>
        <v>0.25082448420708842</v>
      </c>
      <c r="S63" s="303">
        <f t="shared" si="15"/>
        <v>0.2517970286202531</v>
      </c>
      <c r="T63" s="303">
        <f t="shared" si="15"/>
        <v>0.25160284221609047</v>
      </c>
      <c r="U63" s="303">
        <f t="shared" si="15"/>
        <v>0.25537145297535108</v>
      </c>
      <c r="V63" s="303">
        <f t="shared" si="15"/>
        <v>0.21222572028784614</v>
      </c>
      <c r="W63" s="303">
        <f t="shared" si="15"/>
        <v>0.21309977620460083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0.10295784327275549</v>
      </c>
      <c r="C64" s="304">
        <f t="shared" si="16"/>
        <v>9.1222370814616649E-2</v>
      </c>
      <c r="D64" s="304">
        <f t="shared" si="16"/>
        <v>9.8490254319044637E-2</v>
      </c>
      <c r="E64" s="304">
        <f t="shared" si="16"/>
        <v>0.1279651259634017</v>
      </c>
      <c r="F64" s="304">
        <f t="shared" si="16"/>
        <v>0.1165572739579579</v>
      </c>
      <c r="G64" s="304">
        <f t="shared" si="16"/>
        <v>6.8507799437380959E-2</v>
      </c>
      <c r="H64" s="304">
        <f t="shared" si="16"/>
        <v>6.604915656607474E-2</v>
      </c>
      <c r="I64" s="304">
        <f t="shared" si="16"/>
        <v>6.6566085371031772E-2</v>
      </c>
      <c r="J64" s="304">
        <f t="shared" si="16"/>
        <v>7.0711249627305767E-2</v>
      </c>
      <c r="K64" s="304">
        <f t="shared" si="16"/>
        <v>3.2446782857113013E-2</v>
      </c>
      <c r="L64" s="304">
        <f t="shared" si="16"/>
        <v>1.4952005740035872E-2</v>
      </c>
      <c r="M64" s="304">
        <f t="shared" si="16"/>
        <v>1.5159663232887586E-2</v>
      </c>
      <c r="N64" s="304">
        <f t="shared" si="16"/>
        <v>1.2155555838761725E-2</v>
      </c>
      <c r="O64" s="304">
        <f t="shared" si="16"/>
        <v>9.9954114690091727E-3</v>
      </c>
      <c r="P64" s="304">
        <f t="shared" si="16"/>
        <v>7.5225545311549003E-3</v>
      </c>
      <c r="Q64" s="304">
        <f t="shared" si="16"/>
        <v>9.988202270394736E-3</v>
      </c>
      <c r="R64" s="304">
        <f t="shared" si="16"/>
        <v>1.0437124970325907E-2</v>
      </c>
      <c r="S64" s="304">
        <f t="shared" si="16"/>
        <v>9.8226781012258693E-3</v>
      </c>
      <c r="T64" s="304">
        <f t="shared" si="16"/>
        <v>9.5606530443531589E-3</v>
      </c>
      <c r="U64" s="304">
        <f t="shared" si="16"/>
        <v>6.886918343560566E-3</v>
      </c>
      <c r="V64" s="304">
        <f t="shared" si="16"/>
        <v>1.7232359484825502E-2</v>
      </c>
      <c r="W64" s="304">
        <f t="shared" si="16"/>
        <v>1.9594373092411486E-2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0.12399982051039941</v>
      </c>
      <c r="C65" s="304">
        <f t="shared" si="17"/>
        <v>0.13535125635811668</v>
      </c>
      <c r="D65" s="304">
        <f t="shared" si="17"/>
        <v>0.12828980996504424</v>
      </c>
      <c r="E65" s="304">
        <f t="shared" si="17"/>
        <v>9.9375804720459274E-2</v>
      </c>
      <c r="F65" s="304">
        <f t="shared" si="17"/>
        <v>0.10862151419857778</v>
      </c>
      <c r="G65" s="304">
        <f t="shared" si="17"/>
        <v>0.160559620236252</v>
      </c>
      <c r="H65" s="304">
        <f t="shared" si="17"/>
        <v>0.16574950426105992</v>
      </c>
      <c r="I65" s="304">
        <f t="shared" si="17"/>
        <v>0.16245696205379659</v>
      </c>
      <c r="J65" s="304">
        <f t="shared" si="17"/>
        <v>0.1570882021345516</v>
      </c>
      <c r="K65" s="304">
        <f t="shared" si="17"/>
        <v>0.20604583058350537</v>
      </c>
      <c r="L65" s="304">
        <f t="shared" si="17"/>
        <v>0.23266598270417541</v>
      </c>
      <c r="M65" s="304">
        <f t="shared" si="17"/>
        <v>0.23028620486763346</v>
      </c>
      <c r="N65" s="304">
        <f t="shared" si="17"/>
        <v>0.23654546657488787</v>
      </c>
      <c r="O65" s="304">
        <f t="shared" si="17"/>
        <v>0.24150609027496459</v>
      </c>
      <c r="P65" s="304">
        <f t="shared" si="17"/>
        <v>0.24727175902410739</v>
      </c>
      <c r="Q65" s="304">
        <f t="shared" si="17"/>
        <v>0.24124677964673863</v>
      </c>
      <c r="R65" s="304">
        <f t="shared" si="17"/>
        <v>0.24038735923676249</v>
      </c>
      <c r="S65" s="304">
        <f t="shared" si="17"/>
        <v>0.24197435051902727</v>
      </c>
      <c r="T65" s="304">
        <f t="shared" si="17"/>
        <v>0.24204218917173731</v>
      </c>
      <c r="U65" s="304">
        <f t="shared" si="17"/>
        <v>0.24848453463179052</v>
      </c>
      <c r="V65" s="304">
        <f t="shared" si="17"/>
        <v>0.19499336080302063</v>
      </c>
      <c r="W65" s="304">
        <f t="shared" si="17"/>
        <v>0.19350540311218933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0.18360440225717056</v>
      </c>
      <c r="C66" s="303">
        <f t="shared" si="18"/>
        <v>0.17732625529872673</v>
      </c>
      <c r="D66" s="303">
        <f t="shared" si="18"/>
        <v>0.18291583381246856</v>
      </c>
      <c r="E66" s="303">
        <f t="shared" si="18"/>
        <v>0.19874845059383289</v>
      </c>
      <c r="F66" s="303">
        <f t="shared" si="18"/>
        <v>0.18864450745001346</v>
      </c>
      <c r="G66" s="303">
        <f t="shared" si="18"/>
        <v>0.1663987697854433</v>
      </c>
      <c r="H66" s="303">
        <f t="shared" si="18"/>
        <v>0.16778756224952679</v>
      </c>
      <c r="I66" s="303">
        <f t="shared" si="18"/>
        <v>0.16464851630105415</v>
      </c>
      <c r="J66" s="303">
        <f t="shared" si="18"/>
        <v>0.16719271560055882</v>
      </c>
      <c r="K66" s="303">
        <f t="shared" si="18"/>
        <v>0.13972151643435793</v>
      </c>
      <c r="L66" s="303">
        <f t="shared" si="18"/>
        <v>0.11383685381320303</v>
      </c>
      <c r="M66" s="303">
        <f t="shared" si="18"/>
        <v>0.11244865725060817</v>
      </c>
      <c r="N66" s="303">
        <f t="shared" si="18"/>
        <v>0.10620567727169153</v>
      </c>
      <c r="O66" s="303">
        <f t="shared" si="18"/>
        <v>0.10132704343376815</v>
      </c>
      <c r="P66" s="303">
        <f t="shared" si="18"/>
        <v>9.3584888946597125E-2</v>
      </c>
      <c r="Q66" s="303">
        <f t="shared" si="18"/>
        <v>0.10095362403680315</v>
      </c>
      <c r="R66" s="303">
        <f t="shared" si="18"/>
        <v>0.10229731297189966</v>
      </c>
      <c r="S66" s="303">
        <f t="shared" si="18"/>
        <v>0.10118056459814267</v>
      </c>
      <c r="T66" s="303">
        <f t="shared" si="18"/>
        <v>0.10011902401937524</v>
      </c>
      <c r="U66" s="303">
        <f t="shared" si="18"/>
        <v>9.1401098582348211E-2</v>
      </c>
      <c r="V66" s="303">
        <f t="shared" si="18"/>
        <v>0.24511660602378196</v>
      </c>
      <c r="W66" s="303">
        <f t="shared" si="18"/>
        <v>0.24051334433531971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0.13336033575630291</v>
      </c>
      <c r="C67" s="303">
        <f t="shared" si="19"/>
        <v>0.13460869540188342</v>
      </c>
      <c r="D67" s="303">
        <f t="shared" si="19"/>
        <v>0.13332130411702692</v>
      </c>
      <c r="E67" s="303">
        <f t="shared" si="19"/>
        <v>0.12799304409619319</v>
      </c>
      <c r="F67" s="303">
        <f t="shared" si="19"/>
        <v>0.12975420295570506</v>
      </c>
      <c r="G67" s="303">
        <f t="shared" si="19"/>
        <v>0.13759930408127161</v>
      </c>
      <c r="H67" s="303">
        <f t="shared" si="19"/>
        <v>0.13867076599062225</v>
      </c>
      <c r="I67" s="303">
        <f t="shared" si="19"/>
        <v>0.13773303255914715</v>
      </c>
      <c r="J67" s="303">
        <f t="shared" si="19"/>
        <v>0.13672328534085296</v>
      </c>
      <c r="K67" s="303">
        <f t="shared" si="19"/>
        <v>0.14308490845550376</v>
      </c>
      <c r="L67" s="303">
        <f t="shared" si="19"/>
        <v>0.14684673499248249</v>
      </c>
      <c r="M67" s="303">
        <f t="shared" si="19"/>
        <v>0.145962036633142</v>
      </c>
      <c r="N67" s="303">
        <f t="shared" si="19"/>
        <v>0.14722184561946872</v>
      </c>
      <c r="O67" s="303">
        <f t="shared" si="19"/>
        <v>0.1482163525599611</v>
      </c>
      <c r="P67" s="303">
        <f t="shared" si="19"/>
        <v>0.1494291173048487</v>
      </c>
      <c r="Q67" s="303">
        <f t="shared" si="19"/>
        <v>0.14811696653497006</v>
      </c>
      <c r="R67" s="303">
        <f t="shared" si="19"/>
        <v>0.14797579989605442</v>
      </c>
      <c r="S67" s="303">
        <f t="shared" si="19"/>
        <v>0.14827351223251478</v>
      </c>
      <c r="T67" s="303">
        <f t="shared" si="19"/>
        <v>0.14818030407238686</v>
      </c>
      <c r="U67" s="303">
        <f t="shared" si="19"/>
        <v>0.14953895528211011</v>
      </c>
      <c r="V67" s="303">
        <f t="shared" si="19"/>
        <v>0.12172060145898483</v>
      </c>
      <c r="W67" s="303">
        <f t="shared" si="19"/>
        <v>0.12248584833466054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8.3526330278845609E-2</v>
      </c>
      <c r="C68" s="237">
        <f t="shared" si="20"/>
        <v>8.4308203685748775E-2</v>
      </c>
      <c r="D68" s="237">
        <f t="shared" si="20"/>
        <v>8.3501883957718695E-2</v>
      </c>
      <c r="E68" s="237">
        <f t="shared" si="20"/>
        <v>8.0164684753863916E-2</v>
      </c>
      <c r="F68" s="237">
        <f t="shared" si="20"/>
        <v>8.1267734890464613E-2</v>
      </c>
      <c r="G68" s="237">
        <f t="shared" si="20"/>
        <v>8.6181283615195142E-2</v>
      </c>
      <c r="H68" s="237">
        <f t="shared" si="20"/>
        <v>8.6852362319474755E-2</v>
      </c>
      <c r="I68" s="237">
        <f t="shared" si="20"/>
        <v>8.6265040520480146E-2</v>
      </c>
      <c r="J68" s="237">
        <f t="shared" si="20"/>
        <v>8.5632615000740112E-2</v>
      </c>
      <c r="K68" s="237">
        <f t="shared" si="20"/>
        <v>8.9617030834506853E-2</v>
      </c>
      <c r="L68" s="237">
        <f t="shared" si="20"/>
        <v>9.1973140422844948E-2</v>
      </c>
      <c r="M68" s="237">
        <f t="shared" si="20"/>
        <v>9.141903558394851E-2</v>
      </c>
      <c r="N68" s="237">
        <f t="shared" si="20"/>
        <v>9.2208079949227237E-2</v>
      </c>
      <c r="O68" s="237">
        <f t="shared" si="20"/>
        <v>9.2830960168484911E-2</v>
      </c>
      <c r="P68" s="237">
        <f t="shared" si="20"/>
        <v>9.3590539754555613E-2</v>
      </c>
      <c r="Q68" s="237">
        <f t="shared" si="20"/>
        <v>9.2768712650124721E-2</v>
      </c>
      <c r="R68" s="237">
        <f t="shared" si="20"/>
        <v>9.2680297071088075E-2</v>
      </c>
      <c r="S68" s="237">
        <f t="shared" si="20"/>
        <v>9.2866760450939709E-2</v>
      </c>
      <c r="T68" s="237">
        <f t="shared" si="20"/>
        <v>9.2808382256828428E-2</v>
      </c>
      <c r="U68" s="237">
        <f t="shared" si="20"/>
        <v>9.36593335463069E-2</v>
      </c>
      <c r="V68" s="237">
        <f t="shared" si="20"/>
        <v>7.6236124493428231E-2</v>
      </c>
      <c r="W68" s="237">
        <f t="shared" si="20"/>
        <v>7.6715414403130774E-2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0.52777458427828683</v>
      </c>
      <c r="C72" s="324">
        <f>IF(C$5=0,0,C$5/MAE_fec!C$5)</f>
        <v>0.53171981866670359</v>
      </c>
      <c r="D72" s="324">
        <f>IF(D$5=0,0,D$5/MAE_fec!D$5)</f>
        <v>0.53080833035870545</v>
      </c>
      <c r="E72" s="324">
        <f>IF(E$5=0,0,E$5/MAE_fec!E$5)</f>
        <v>0.52233624305427973</v>
      </c>
      <c r="F72" s="324">
        <f>IF(F$5=0,0,F$5/MAE_fec!F$5)</f>
        <v>0.52527761537300499</v>
      </c>
      <c r="G72" s="324">
        <f>IF(G$5=0,0,G$5/MAE_fec!G$5)</f>
        <v>0.54052270688536397</v>
      </c>
      <c r="H72" s="324">
        <f>IF(H$5=0,0,H$5/MAE_fec!H$5)</f>
        <v>0.54325052462573187</v>
      </c>
      <c r="I72" s="324">
        <f>IF(I$5=0,0,I$5/MAE_fec!I$5)</f>
        <v>0.54120272447876405</v>
      </c>
      <c r="J72" s="324">
        <f>IF(J$5=0,0,J$5/MAE_fec!J$5)</f>
        <v>0.5402031329065129</v>
      </c>
      <c r="K72" s="324">
        <f>IF(K$5=0,0,K$5/MAE_fec!K$5)</f>
        <v>0.55319634458871381</v>
      </c>
      <c r="L72" s="324">
        <f>IF(L$5=0,0,L$5/MAE_fec!L$5)</f>
        <v>0.5579965280607766</v>
      </c>
      <c r="M72" s="324">
        <f>IF(M$5=0,0,M$5/MAE_fec!M$5)</f>
        <v>0.5575222922309665</v>
      </c>
      <c r="N72" s="324">
        <f>IF(N$5=0,0,N$5/MAE_fec!N$5)</f>
        <v>0.55847205030512503</v>
      </c>
      <c r="O72" s="324">
        <f>IF(O$5=0,0,O$5/MAE_fec!O$5)</f>
        <v>0.55937426788093725</v>
      </c>
      <c r="P72" s="324">
        <f>IF(P$5=0,0,P$5/MAE_fec!P$5)</f>
        <v>0.56014553233678421</v>
      </c>
      <c r="Q72" s="324">
        <f>IF(Q$5=0,0,Q$5/MAE_fec!Q$5)</f>
        <v>0.55950994047608527</v>
      </c>
      <c r="R72" s="324">
        <f>IF(R$5=0,0,R$5/MAE_fec!R$5)</f>
        <v>0.55931466753148162</v>
      </c>
      <c r="S72" s="324">
        <f>IF(S$5=0,0,S$5/MAE_fec!S$5)</f>
        <v>0.55958507714052985</v>
      </c>
      <c r="T72" s="324">
        <f>IF(T$5=0,0,T$5/MAE_fec!T$5)</f>
        <v>0.55951394467082216</v>
      </c>
      <c r="U72" s="324">
        <f>IF(U$5=0,0,U$5/MAE_fec!U$5)</f>
        <v>0.56031975933424549</v>
      </c>
      <c r="V72" s="324">
        <f>IF(V$5=0,0,V$5/MAE_fec!V$5)</f>
        <v>0.57877807361028577</v>
      </c>
      <c r="W72" s="324">
        <f>IF(W$5=0,0,W$5/MAE_fec!W$5)</f>
        <v>0.5766310181451485</v>
      </c>
      <c r="DA72" s="95"/>
    </row>
    <row r="73" spans="1:105" ht="12" customHeight="1" x14ac:dyDescent="0.25">
      <c r="A73" s="202" t="s">
        <v>92</v>
      </c>
      <c r="B73" s="337">
        <f>IF(B$6=0,0,B$6/MAE_fec!B$6)</f>
        <v>0.46847514812041202</v>
      </c>
      <c r="C73" s="337">
        <f>IF(C$6=0,0,C$6/MAE_fec!C$6)</f>
        <v>0.46847514812041213</v>
      </c>
      <c r="D73" s="337">
        <f>IF(D$6=0,0,D$6/MAE_fec!D$6)</f>
        <v>0.46847514812041208</v>
      </c>
      <c r="E73" s="337">
        <f>IF(E$6=0,0,E$6/MAE_fec!E$6)</f>
        <v>0.46847514812041208</v>
      </c>
      <c r="F73" s="337">
        <f>IF(F$6=0,0,F$6/MAE_fec!F$6)</f>
        <v>0.46847514812041208</v>
      </c>
      <c r="G73" s="337">
        <f>IF(G$6=0,0,G$6/MAE_fec!G$6)</f>
        <v>0.46847514812041208</v>
      </c>
      <c r="H73" s="337">
        <f>IF(H$6=0,0,H$6/MAE_fec!H$6)</f>
        <v>0.46847514812041213</v>
      </c>
      <c r="I73" s="337">
        <f>IF(I$6=0,0,I$6/MAE_fec!I$6)</f>
        <v>0.46847514812041202</v>
      </c>
      <c r="J73" s="337">
        <f>IF(J$6=0,0,J$6/MAE_fec!J$6)</f>
        <v>0.46847514812041219</v>
      </c>
      <c r="K73" s="337">
        <f>IF(K$6=0,0,K$6/MAE_fec!K$6)</f>
        <v>0.46847514812041208</v>
      </c>
      <c r="L73" s="337">
        <f>IF(L$6=0,0,L$6/MAE_fec!L$6)</f>
        <v>0.46847514812041202</v>
      </c>
      <c r="M73" s="337">
        <f>IF(M$6=0,0,M$6/MAE_fec!M$6)</f>
        <v>0.46847514812041224</v>
      </c>
      <c r="N73" s="337">
        <f>IF(N$6=0,0,N$6/MAE_fec!N$6)</f>
        <v>0.46847514812041219</v>
      </c>
      <c r="O73" s="337">
        <f>IF(O$6=0,0,O$6/MAE_fec!O$6)</f>
        <v>0.46847514812041213</v>
      </c>
      <c r="P73" s="337">
        <f>IF(P$6=0,0,P$6/MAE_fec!P$6)</f>
        <v>0.4684751481204123</v>
      </c>
      <c r="Q73" s="337">
        <f>IF(Q$6=0,0,Q$6/MAE_fec!Q$6)</f>
        <v>0.46847514812041208</v>
      </c>
      <c r="R73" s="337">
        <f>IF(R$6=0,0,R$6/MAE_fec!R$6)</f>
        <v>0.46847514812041219</v>
      </c>
      <c r="S73" s="337">
        <f>IF(S$6=0,0,S$6/MAE_fec!S$6)</f>
        <v>0.46847514812041219</v>
      </c>
      <c r="T73" s="337">
        <f>IF(T$6=0,0,T$6/MAE_fec!T$6)</f>
        <v>0.46847514812041202</v>
      </c>
      <c r="U73" s="337">
        <f>IF(U$6=0,0,U$6/MAE_fec!U$6)</f>
        <v>0.46847514812041213</v>
      </c>
      <c r="V73" s="337">
        <f>IF(V$6=0,0,V$6/MAE_fec!V$6)</f>
        <v>0.46847514812041219</v>
      </c>
      <c r="W73" s="337">
        <f>IF(W$6=0,0,W$6/MAE_fec!W$6)</f>
        <v>0.46847514812041208</v>
      </c>
      <c r="DA73" s="174"/>
    </row>
    <row r="74" spans="1:105" ht="12" customHeight="1" x14ac:dyDescent="0.25">
      <c r="A74" s="202" t="s">
        <v>93</v>
      </c>
      <c r="B74" s="337">
        <f>IF(B$7=0,0,B$7/MAE_fec!B$7)</f>
        <v>0.1216440713208168</v>
      </c>
      <c r="C74" s="337">
        <f>IF(C$7=0,0,C$7/MAE_fec!C$7)</f>
        <v>0.12164407132081689</v>
      </c>
      <c r="D74" s="337">
        <f>IF(D$7=0,0,D$7/MAE_fec!D$7)</f>
        <v>0.12164407132081682</v>
      </c>
      <c r="E74" s="337">
        <f>IF(E$7=0,0,E$7/MAE_fec!E$7)</f>
        <v>0.12164407132081681</v>
      </c>
      <c r="F74" s="337">
        <f>IF(F$7=0,0,F$7/MAE_fec!F$7)</f>
        <v>0.12164407132081687</v>
      </c>
      <c r="G74" s="337">
        <f>IF(G$7=0,0,G$7/MAE_fec!G$7)</f>
        <v>0.12164407132081682</v>
      </c>
      <c r="H74" s="337">
        <f>IF(H$7=0,0,H$7/MAE_fec!H$7)</f>
        <v>0.12164407132081685</v>
      </c>
      <c r="I74" s="337">
        <f>IF(I$7=0,0,I$7/MAE_fec!I$7)</f>
        <v>0.12164407132081682</v>
      </c>
      <c r="J74" s="337">
        <f>IF(J$7=0,0,J$7/MAE_fec!J$7)</f>
        <v>0.12164407132081682</v>
      </c>
      <c r="K74" s="337">
        <f>IF(K$7=0,0,K$7/MAE_fec!K$7)</f>
        <v>0.12164407132081681</v>
      </c>
      <c r="L74" s="337">
        <f>IF(L$7=0,0,L$7/MAE_fec!L$7)</f>
        <v>0.12164407132081682</v>
      </c>
      <c r="M74" s="337">
        <f>IF(M$7=0,0,M$7/MAE_fec!M$7)</f>
        <v>0.12164407132081681</v>
      </c>
      <c r="N74" s="337">
        <f>IF(N$7=0,0,N$7/MAE_fec!N$7)</f>
        <v>0.12164407132081689</v>
      </c>
      <c r="O74" s="337">
        <f>IF(O$7=0,0,O$7/MAE_fec!O$7)</f>
        <v>0.12164407132081684</v>
      </c>
      <c r="P74" s="337">
        <f>IF(P$7=0,0,P$7/MAE_fec!P$7)</f>
        <v>0.12164407132081687</v>
      </c>
      <c r="Q74" s="337">
        <f>IF(Q$7=0,0,Q$7/MAE_fec!Q$7)</f>
        <v>0.12164407132081689</v>
      </c>
      <c r="R74" s="337">
        <f>IF(R$7=0,0,R$7/MAE_fec!R$7)</f>
        <v>0.12164407132081689</v>
      </c>
      <c r="S74" s="337">
        <f>IF(S$7=0,0,S$7/MAE_fec!S$7)</f>
        <v>0.1216440713208168</v>
      </c>
      <c r="T74" s="337">
        <f>IF(T$7=0,0,T$7/MAE_fec!T$7)</f>
        <v>0.1216440713208168</v>
      </c>
      <c r="U74" s="337">
        <f>IF(U$7=0,0,U$7/MAE_fec!U$7)</f>
        <v>0.12164407132081682</v>
      </c>
      <c r="V74" s="337">
        <f>IF(V$7=0,0,V$7/MAE_fec!V$7)</f>
        <v>0.12164407132081684</v>
      </c>
      <c r="W74" s="337">
        <f>IF(W$7=0,0,W$7/MAE_fec!W$7)</f>
        <v>0.12164407132081677</v>
      </c>
      <c r="DA74" s="174"/>
    </row>
    <row r="75" spans="1:105" ht="12" customHeight="1" x14ac:dyDescent="0.25">
      <c r="A75" s="202" t="s">
        <v>94</v>
      </c>
      <c r="B75" s="337">
        <f>IF(B$8=0,0,B$8/MAE_fec!B$8)</f>
        <v>0.65183624507743843</v>
      </c>
      <c r="C75" s="337">
        <f>IF(C$8=0,0,C$8/MAE_fec!C$8)</f>
        <v>0.65183624507743865</v>
      </c>
      <c r="D75" s="337">
        <f>IF(D$8=0,0,D$8/MAE_fec!D$8)</f>
        <v>0.65183624507743887</v>
      </c>
      <c r="E75" s="337">
        <f>IF(E$8=0,0,E$8/MAE_fec!E$8)</f>
        <v>0.65183624507743876</v>
      </c>
      <c r="F75" s="337">
        <f>IF(F$8=0,0,F$8/MAE_fec!F$8)</f>
        <v>0.65183624507743854</v>
      </c>
      <c r="G75" s="337">
        <f>IF(G$8=0,0,G$8/MAE_fec!G$8)</f>
        <v>0.65183624507743854</v>
      </c>
      <c r="H75" s="337">
        <f>IF(H$8=0,0,H$8/MAE_fec!H$8)</f>
        <v>0.65183624507743854</v>
      </c>
      <c r="I75" s="337">
        <f>IF(I$8=0,0,I$8/MAE_fec!I$8)</f>
        <v>0.65183624507743854</v>
      </c>
      <c r="J75" s="337">
        <f>IF(J$8=0,0,J$8/MAE_fec!J$8)</f>
        <v>0.65183624507743854</v>
      </c>
      <c r="K75" s="337">
        <f>IF(K$8=0,0,K$8/MAE_fec!K$8)</f>
        <v>0.65183624507743854</v>
      </c>
      <c r="L75" s="337">
        <f>IF(L$8=0,0,L$8/MAE_fec!L$8)</f>
        <v>0.65183624507743865</v>
      </c>
      <c r="M75" s="337">
        <f>IF(M$8=0,0,M$8/MAE_fec!M$8)</f>
        <v>0.65183624507743854</v>
      </c>
      <c r="N75" s="337">
        <f>IF(N$8=0,0,N$8/MAE_fec!N$8)</f>
        <v>0.65183624507743865</v>
      </c>
      <c r="O75" s="337">
        <f>IF(O$8=0,0,O$8/MAE_fec!O$8)</f>
        <v>0.65183624507743843</v>
      </c>
      <c r="P75" s="337">
        <f>IF(P$8=0,0,P$8/MAE_fec!P$8)</f>
        <v>0.65183624507743831</v>
      </c>
      <c r="Q75" s="337">
        <f>IF(Q$8=0,0,Q$8/MAE_fec!Q$8)</f>
        <v>0.65183624507743831</v>
      </c>
      <c r="R75" s="337">
        <f>IF(R$8=0,0,R$8/MAE_fec!R$8)</f>
        <v>0.6518362450774382</v>
      </c>
      <c r="S75" s="337">
        <f>IF(S$8=0,0,S$8/MAE_fec!S$8)</f>
        <v>0.65183624507743876</v>
      </c>
      <c r="T75" s="337">
        <f>IF(T$8=0,0,T$8/MAE_fec!T$8)</f>
        <v>0.65183624507743854</v>
      </c>
      <c r="U75" s="337">
        <f>IF(U$8=0,0,U$8/MAE_fec!U$8)</f>
        <v>0.65183624507743854</v>
      </c>
      <c r="V75" s="337">
        <f>IF(V$8=0,0,V$8/MAE_fec!V$8)</f>
        <v>0.65183624507743831</v>
      </c>
      <c r="W75" s="337">
        <f>IF(W$8=0,0,W$8/MAE_fec!W$8)</f>
        <v>0.65183624507743854</v>
      </c>
      <c r="DA75" s="174"/>
    </row>
    <row r="76" spans="1:105" ht="12" customHeight="1" x14ac:dyDescent="0.25">
      <c r="A76" s="202" t="s">
        <v>95</v>
      </c>
      <c r="B76" s="337">
        <f>IF(B$9=0,0,B$9/MAE_fec!B$9)</f>
        <v>0.46179842791618503</v>
      </c>
      <c r="C76" s="337">
        <f>IF(C$9=0,0,C$9/MAE_fec!C$9)</f>
        <v>0.46179842791618519</v>
      </c>
      <c r="D76" s="337">
        <f>IF(D$9=0,0,D$9/MAE_fec!D$9)</f>
        <v>0.46179842791618514</v>
      </c>
      <c r="E76" s="337">
        <f>IF(E$9=0,0,E$9/MAE_fec!E$9)</f>
        <v>0.46179842791618508</v>
      </c>
      <c r="F76" s="337">
        <f>IF(F$9=0,0,F$9/MAE_fec!F$9)</f>
        <v>0.46179842791618503</v>
      </c>
      <c r="G76" s="337">
        <f>IF(G$9=0,0,G$9/MAE_fec!G$9)</f>
        <v>0.46179842791618503</v>
      </c>
      <c r="H76" s="337">
        <f>IF(H$9=0,0,H$9/MAE_fec!H$9)</f>
        <v>0.46179842791618514</v>
      </c>
      <c r="I76" s="337">
        <f>IF(I$9=0,0,I$9/MAE_fec!I$9)</f>
        <v>0.46179842791618519</v>
      </c>
      <c r="J76" s="337">
        <f>IF(J$9=0,0,J$9/MAE_fec!J$9)</f>
        <v>0.46179842791618508</v>
      </c>
      <c r="K76" s="337">
        <f>IF(K$9=0,0,K$9/MAE_fec!K$9)</f>
        <v>0.46179842791618508</v>
      </c>
      <c r="L76" s="337">
        <f>IF(L$9=0,0,L$9/MAE_fec!L$9)</f>
        <v>0.46179842791618508</v>
      </c>
      <c r="M76" s="337">
        <f>IF(M$9=0,0,M$9/MAE_fec!M$9)</f>
        <v>0.46179842791618497</v>
      </c>
      <c r="N76" s="337">
        <f>IF(N$9=0,0,N$9/MAE_fec!N$9)</f>
        <v>0.46179842791618508</v>
      </c>
      <c r="O76" s="337">
        <f>IF(O$9=0,0,O$9/MAE_fec!O$9)</f>
        <v>0.46179842791618542</v>
      </c>
      <c r="P76" s="337">
        <f>IF(P$9=0,0,P$9/MAE_fec!P$9)</f>
        <v>0.46179842791618514</v>
      </c>
      <c r="Q76" s="337">
        <f>IF(Q$9=0,0,Q$9/MAE_fec!Q$9)</f>
        <v>0.46179842791618514</v>
      </c>
      <c r="R76" s="337">
        <f>IF(R$9=0,0,R$9/MAE_fec!R$9)</f>
        <v>0.46179842791618519</v>
      </c>
      <c r="S76" s="337">
        <f>IF(S$9=0,0,S$9/MAE_fec!S$9)</f>
        <v>0.46179842791618514</v>
      </c>
      <c r="T76" s="337">
        <f>IF(T$9=0,0,T$9/MAE_fec!T$9)</f>
        <v>0.46179842791618508</v>
      </c>
      <c r="U76" s="337">
        <f>IF(U$9=0,0,U$9/MAE_fec!U$9)</f>
        <v>0.46179842791618519</v>
      </c>
      <c r="V76" s="337">
        <f>IF(V$9=0,0,V$9/MAE_fec!V$9)</f>
        <v>0.46179842791618508</v>
      </c>
      <c r="W76" s="337">
        <f>IF(W$9=0,0,W$9/MAE_fec!W$9)</f>
        <v>0.46179842791618514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0.73254677450315719</v>
      </c>
      <c r="C77" s="337">
        <f>IF(C$10=0,0,C$10/MAE_fec!C$10)</f>
        <v>0.74962271467865804</v>
      </c>
      <c r="D77" s="337">
        <f>IF(D$10=0,0,D$10/MAE_fec!D$10)</f>
        <v>0.74164708321290529</v>
      </c>
      <c r="E77" s="337">
        <f>IF(E$10=0,0,E$10/MAE_fec!E$10)</f>
        <v>0.70323732931091587</v>
      </c>
      <c r="F77" s="337">
        <f>IF(F$10=0,0,F$10/MAE_fec!F$10)</f>
        <v>0.71429345965365476</v>
      </c>
      <c r="G77" s="337">
        <f>IF(G$10=0,0,G$10/MAE_fec!G$10)</f>
        <v>0.77049869255004577</v>
      </c>
      <c r="H77" s="337">
        <f>IF(H$10=0,0,H$10/MAE_fec!H$10)</f>
        <v>0.77428984265198519</v>
      </c>
      <c r="I77" s="337">
        <f>IF(I$10=0,0,I$10/MAE_fec!I$10)</f>
        <v>0.77216715522379231</v>
      </c>
      <c r="J77" s="337">
        <f>IF(J$10=0,0,J$10/MAE_fec!J$10)</f>
        <v>0.76905218231792993</v>
      </c>
      <c r="K77" s="337">
        <f>IF(K$10=0,0,K$10/MAE_fec!K$10)</f>
        <v>0.80030811123523482</v>
      </c>
      <c r="L77" s="337">
        <f>IF(L$10=0,0,L$10/MAE_fec!L$10)</f>
        <v>0.81386189238038431</v>
      </c>
      <c r="M77" s="337">
        <f>IF(M$10=0,0,M$10/MAE_fec!M$10)</f>
        <v>0.81508076254586626</v>
      </c>
      <c r="N77" s="337">
        <f>IF(N$10=0,0,N$10/MAE_fec!N$10)</f>
        <v>0.81765649964474885</v>
      </c>
      <c r="O77" s="337">
        <f>IF(O$10=0,0,O$10/MAE_fec!O$10)</f>
        <v>0.81939647180035757</v>
      </c>
      <c r="P77" s="337">
        <f>IF(P$10=0,0,P$10/MAE_fec!P$10)</f>
        <v>0.82107920958707692</v>
      </c>
      <c r="Q77" s="337">
        <f>IF(Q$10=0,0,Q$10/MAE_fec!Q$10)</f>
        <v>0.82018844751162723</v>
      </c>
      <c r="R77" s="337">
        <f>IF(R$10=0,0,R$10/MAE_fec!R$10)</f>
        <v>0.81941412146881221</v>
      </c>
      <c r="S77" s="337">
        <f>IF(S$10=0,0,S$10/MAE_fec!S$10)</f>
        <v>0.81996315142577036</v>
      </c>
      <c r="T77" s="337">
        <f>IF(T$10=0,0,T$10/MAE_fec!T$10)</f>
        <v>0.81988044394615378</v>
      </c>
      <c r="U77" s="337">
        <f>IF(U$10=0,0,U$10/MAE_fec!U$10)</f>
        <v>0.82200536496187027</v>
      </c>
      <c r="V77" s="337">
        <f>IF(V$10=0,0,V$10/MAE_fec!V$10)</f>
        <v>0.81514373469993973</v>
      </c>
      <c r="W77" s="337">
        <f>IF(W$10=0,0,W$10/MAE_fec!W$10)</f>
        <v>0.81465134586813615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0.53183774661421179</v>
      </c>
      <c r="C78" s="355">
        <f>IF(C$16=0,0,C$16/MAE_fec!C$16)</f>
        <v>0.54146809717376909</v>
      </c>
      <c r="D78" s="355">
        <f>IF(D$16=0,0,D$16/MAE_fec!D$16)</f>
        <v>0.53754667607434037</v>
      </c>
      <c r="E78" s="355">
        <f>IF(E$16=0,0,E$16/MAE_fec!E$16)</f>
        <v>0.51756743885309087</v>
      </c>
      <c r="F78" s="355">
        <f>IF(F$16=0,0,F$16/MAE_fec!F$16)</f>
        <v>0.52568662519055032</v>
      </c>
      <c r="G78" s="355">
        <f>IF(G$16=0,0,G$16/MAE_fec!G$16)</f>
        <v>0.56091491615266509</v>
      </c>
      <c r="H78" s="355">
        <f>IF(H$16=0,0,H$16/MAE_fec!H$16)</f>
        <v>0.56354692931059969</v>
      </c>
      <c r="I78" s="355">
        <f>IF(I$16=0,0,I$16/MAE_fec!I$16)</f>
        <v>0.5628439461991559</v>
      </c>
      <c r="J78" s="355">
        <f>IF(J$16=0,0,J$16/MAE_fec!J$16)</f>
        <v>0.56027752276698595</v>
      </c>
      <c r="K78" s="355">
        <f>IF(K$16=0,0,K$16/MAE_fec!K$16)</f>
        <v>0.59104378883383357</v>
      </c>
      <c r="L78" s="355">
        <f>IF(L$16=0,0,L$16/MAE_fec!L$16)</f>
        <v>0.60543599477025423</v>
      </c>
      <c r="M78" s="355">
        <f>IF(M$16=0,0,M$16/MAE_fec!M$16)</f>
        <v>0.60604193951221452</v>
      </c>
      <c r="N78" s="355">
        <f>IF(N$16=0,0,N$16/MAE_fec!N$16)</f>
        <v>0.60818846797713055</v>
      </c>
      <c r="O78" s="355">
        <f>IF(O$16=0,0,O$16/MAE_fec!O$16)</f>
        <v>0.60981823725842699</v>
      </c>
      <c r="P78" s="355">
        <f>IF(P$16=0,0,P$16/MAE_fec!P$16)</f>
        <v>0.61177022303214734</v>
      </c>
      <c r="Q78" s="355">
        <f>IF(Q$16=0,0,Q$16/MAE_fec!Q$16)</f>
        <v>0.60999434897285565</v>
      </c>
      <c r="R78" s="355">
        <f>IF(R$16=0,0,R$16/MAE_fec!R$16)</f>
        <v>0.60956747916447696</v>
      </c>
      <c r="S78" s="355">
        <f>IF(S$16=0,0,S$16/MAE_fec!S$16)</f>
        <v>0.60998586109003505</v>
      </c>
      <c r="T78" s="355">
        <f>IF(T$16=0,0,T$16/MAE_fec!T$16)</f>
        <v>0.61031712311689568</v>
      </c>
      <c r="U78" s="355">
        <f>IF(U$16=0,0,U$16/MAE_fec!U$16)</f>
        <v>0.61238559451843477</v>
      </c>
      <c r="V78" s="355">
        <f>IF(V$16=0,0,V$16/MAE_fec!V$16)</f>
        <v>0.60268563230332872</v>
      </c>
      <c r="W78" s="355">
        <f>IF(W$16=0,0,W$16/MAE_fec!W$16)</f>
        <v>0.60090259867488038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0.47241289171441542</v>
      </c>
      <c r="C79" s="351">
        <f>IF(C$24=0,0,C$24/MAE_fec!C$24)</f>
        <v>0.46913895471241152</v>
      </c>
      <c r="D79" s="351">
        <f>IF(D$24=0,0,D$24/MAE_fec!D$24)</f>
        <v>0.47121580233164179</v>
      </c>
      <c r="E79" s="351">
        <f>IF(E$24=0,0,E$24/MAE_fec!E$24)</f>
        <v>0.47293941245903803</v>
      </c>
      <c r="F79" s="351">
        <f>IF(F$24=0,0,F$24/MAE_fec!F$24)</f>
        <v>0.46446614634804123</v>
      </c>
      <c r="G79" s="351">
        <f>IF(G$24=0,0,G$24/MAE_fec!G$24)</f>
        <v>0.47155103570684548</v>
      </c>
      <c r="H79" s="351">
        <f>IF(H$24=0,0,H$24/MAE_fec!H$24)</f>
        <v>0.48372661851532461</v>
      </c>
      <c r="I79" s="351">
        <f>IF(I$24=0,0,I$24/MAE_fec!I$24)</f>
        <v>0.47015586866043863</v>
      </c>
      <c r="J79" s="351">
        <f>IF(J$24=0,0,J$24/MAE_fec!J$24)</f>
        <v>0.46772697864452339</v>
      </c>
      <c r="K79" s="351">
        <f>IF(K$24=0,0,K$24/MAE_fec!K$24)</f>
        <v>0.47980761435652075</v>
      </c>
      <c r="L79" s="351">
        <f>IF(L$24=0,0,L$24/MAE_fec!L$24)</f>
        <v>0.48295103361747693</v>
      </c>
      <c r="M79" s="351">
        <f>IF(M$24=0,0,M$24/MAE_fec!M$24)</f>
        <v>0.47326777346455373</v>
      </c>
      <c r="N79" s="351">
        <f>IF(N$24=0,0,N$24/MAE_fec!N$24)</f>
        <v>0.47730323177173545</v>
      </c>
      <c r="O79" s="351">
        <f>IF(O$24=0,0,O$24/MAE_fec!O$24)</f>
        <v>0.4816141613087786</v>
      </c>
      <c r="P79" s="351">
        <f>IF(P$24=0,0,P$24/MAE_fec!P$24)</f>
        <v>0.48451095680942996</v>
      </c>
      <c r="Q79" s="351">
        <f>IF(Q$24=0,0,Q$24/MAE_fec!Q$24)</f>
        <v>0.48020755068071608</v>
      </c>
      <c r="R79" s="351">
        <f>IF(R$24=0,0,R$24/MAE_fec!R$24)</f>
        <v>0.48031102404042803</v>
      </c>
      <c r="S79" s="351">
        <f>IF(S$24=0,0,S$24/MAE_fec!S$24)</f>
        <v>0.48254518366550581</v>
      </c>
      <c r="T79" s="351">
        <f>IF(T$24=0,0,T$24/MAE_fec!T$24)</f>
        <v>0.48013817737524667</v>
      </c>
      <c r="U79" s="351">
        <f>IF(U$24=0,0,U$24/MAE_fec!U$24)</f>
        <v>0.48352141153432132</v>
      </c>
      <c r="V79" s="351">
        <f>IF(V$24=0,0,V$24/MAE_fec!V$24)</f>
        <v>0.4731016717780922</v>
      </c>
      <c r="W79" s="351">
        <f>IF(W$24=0,0,W$24/MAE_fec!W$24)</f>
        <v>0.47225431982197985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0.45586092566932429</v>
      </c>
      <c r="C80" s="351">
        <f>IF(C$27=0,0,C$27/MAE_fec!C$27)</f>
        <v>0.46411551186323075</v>
      </c>
      <c r="D80" s="351">
        <f>IF(D$27=0,0,D$27/MAE_fec!D$27)</f>
        <v>0.46075429377800575</v>
      </c>
      <c r="E80" s="351">
        <f>IF(E$27=0,0,E$27/MAE_fec!E$27)</f>
        <v>0.44362923330264931</v>
      </c>
      <c r="F80" s="351">
        <f>IF(F$27=0,0,F$27/MAE_fec!F$27)</f>
        <v>0.45058853587761455</v>
      </c>
      <c r="G80" s="351">
        <f>IF(G$27=0,0,G$27/MAE_fec!G$27)</f>
        <v>0.48078421384514103</v>
      </c>
      <c r="H80" s="351">
        <f>IF(H$27=0,0,H$27/MAE_fec!H$27)</f>
        <v>0.48304022512337108</v>
      </c>
      <c r="I80" s="351">
        <f>IF(I$27=0,0,I$27/MAE_fec!I$27)</f>
        <v>0.48243766817070516</v>
      </c>
      <c r="J80" s="351">
        <f>IF(J$27=0,0,J$27/MAE_fec!J$27)</f>
        <v>0.48023787665741674</v>
      </c>
      <c r="K80" s="351">
        <f>IF(K$27=0,0,K$27/MAE_fec!K$27)</f>
        <v>0.50660896185757187</v>
      </c>
      <c r="L80" s="351">
        <f>IF(L$27=0,0,L$27/MAE_fec!L$27)</f>
        <v>0.51894513837450362</v>
      </c>
      <c r="M80" s="351">
        <f>IF(M$27=0,0,M$27/MAE_fec!M$27)</f>
        <v>0.51946451958189821</v>
      </c>
      <c r="N80" s="351">
        <f>IF(N$27=0,0,N$27/MAE_fec!N$27)</f>
        <v>0.52130440112325482</v>
      </c>
      <c r="O80" s="351">
        <f>IF(O$27=0,0,O$27/MAE_fec!O$27)</f>
        <v>0.52270134622150888</v>
      </c>
      <c r="P80" s="351">
        <f>IF(P$27=0,0,P$27/MAE_fec!P$27)</f>
        <v>0.52437447688469763</v>
      </c>
      <c r="Q80" s="351">
        <f>IF(Q$27=0,0,Q$27/MAE_fec!Q$27)</f>
        <v>0.52285229911959041</v>
      </c>
      <c r="R80" s="351">
        <f>IF(R$27=0,0,R$27/MAE_fec!R$27)</f>
        <v>0.52248641071240898</v>
      </c>
      <c r="S80" s="351">
        <f>IF(S$27=0,0,S$27/MAE_fec!S$27)</f>
        <v>0.52284502379145881</v>
      </c>
      <c r="T80" s="351">
        <f>IF(T$27=0,0,T$27/MAE_fec!T$27)</f>
        <v>0.5231289626716249</v>
      </c>
      <c r="U80" s="351">
        <f>IF(U$27=0,0,U$27/MAE_fec!U$27)</f>
        <v>0.52490193815865849</v>
      </c>
      <c r="V80" s="351">
        <f>IF(V$27=0,0,V$27/MAE_fec!V$27)</f>
        <v>0.5165876848314247</v>
      </c>
      <c r="W80" s="351">
        <f>IF(W$27=0,0,W$27/MAE_fec!W$27)</f>
        <v>0.51505937029275484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0.618179230210533</v>
      </c>
      <c r="C81" s="351">
        <f>IF(C$35=0,0,C$35/MAE_fec!C$35)</f>
        <v>0.62027156338853962</v>
      </c>
      <c r="D81" s="351">
        <f>IF(D$35=0,0,D$35/MAE_fec!D$35)</f>
        <v>0.62218078493606743</v>
      </c>
      <c r="E81" s="351">
        <f>IF(E$35=0,0,E$35/MAE_fec!E$35)</f>
        <v>0.62123305470687218</v>
      </c>
      <c r="F81" s="351">
        <f>IF(F$35=0,0,F$35/MAE_fec!F$35)</f>
        <v>0.62743005890876558</v>
      </c>
      <c r="G81" s="351">
        <f>IF(G$35=0,0,G$35/MAE_fec!G$35)</f>
        <v>0.6257717198097108</v>
      </c>
      <c r="H81" s="351">
        <f>IF(H$35=0,0,H$35/MAE_fec!H$35)</f>
        <v>0.62648790815831468</v>
      </c>
      <c r="I81" s="351">
        <f>IF(I$35=0,0,I$35/MAE_fec!I$35)</f>
        <v>0.62727263487886409</v>
      </c>
      <c r="J81" s="351">
        <f>IF(J$35=0,0,J$35/MAE_fec!J$35)</f>
        <v>0.62959290697399484</v>
      </c>
      <c r="K81" s="351">
        <f>IF(K$35=0,0,K$35/MAE_fec!K$35)</f>
        <v>0.63145687501275261</v>
      </c>
      <c r="L81" s="351">
        <f>IF(L$35=0,0,L$35/MAE_fec!L$35)</f>
        <v>0.63242890542276831</v>
      </c>
      <c r="M81" s="351">
        <f>IF(M$35=0,0,M$35/MAE_fec!M$35)</f>
        <v>0.64057329737350688</v>
      </c>
      <c r="N81" s="351">
        <f>IF(N$35=0,0,N$35/MAE_fec!N$35)</f>
        <v>0.63850637948930133</v>
      </c>
      <c r="O81" s="351">
        <f>IF(O$35=0,0,O$35/MAE_fec!O$35)</f>
        <v>0.63769211074987808</v>
      </c>
      <c r="P81" s="351">
        <f>IF(P$35=0,0,P$35/MAE_fec!P$35)</f>
        <v>0.63920781908547775</v>
      </c>
      <c r="Q81" s="351">
        <f>IF(Q$35=0,0,Q$35/MAE_fec!Q$35)</f>
        <v>0.64074305575142199</v>
      </c>
      <c r="R81" s="351">
        <f>IF(R$35=0,0,R$35/MAE_fec!R$35)</f>
        <v>0.63946034488639847</v>
      </c>
      <c r="S81" s="351">
        <f>IF(S$35=0,0,S$35/MAE_fec!S$35)</f>
        <v>0.63774292452620085</v>
      </c>
      <c r="T81" s="351">
        <f>IF(T$35=0,0,T$35/MAE_fec!T$35)</f>
        <v>0.64022556229628758</v>
      </c>
      <c r="U81" s="351">
        <f>IF(U$35=0,0,U$35/MAE_fec!U$35)</f>
        <v>0.64128139297513009</v>
      </c>
      <c r="V81" s="351">
        <f>IF(V$35=0,0,V$35/MAE_fec!V$35)</f>
        <v>0.70348417277355635</v>
      </c>
      <c r="W81" s="351">
        <f>IF(W$35=0,0,W$35/MAE_fec!W$35)</f>
        <v>0.69931024164969768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0.61200067734694652</v>
      </c>
      <c r="C82" s="351">
        <f>IF(C$46=0,0,C$46/MAE_fec!C$46)</f>
        <v>0.61200067734694663</v>
      </c>
      <c r="D82" s="351">
        <f>IF(D$46=0,0,D$46/MAE_fec!D$46)</f>
        <v>0.61200067734694641</v>
      </c>
      <c r="E82" s="351">
        <f>IF(E$46=0,0,E$46/MAE_fec!E$46)</f>
        <v>0.61200067734694663</v>
      </c>
      <c r="F82" s="351">
        <f>IF(F$46=0,0,F$46/MAE_fec!F$46)</f>
        <v>0.61200067734694663</v>
      </c>
      <c r="G82" s="351">
        <f>IF(G$46=0,0,G$46/MAE_fec!G$46)</f>
        <v>0.61200067734694652</v>
      </c>
      <c r="H82" s="351">
        <f>IF(H$46=0,0,H$46/MAE_fec!H$46)</f>
        <v>0.6120006773469463</v>
      </c>
      <c r="I82" s="351">
        <f>IF(I$46=0,0,I$46/MAE_fec!I$46)</f>
        <v>0.61200067734694652</v>
      </c>
      <c r="J82" s="351">
        <f>IF(J$46=0,0,J$46/MAE_fec!J$46)</f>
        <v>0.61200067734694663</v>
      </c>
      <c r="K82" s="351">
        <f>IF(K$46=0,0,K$46/MAE_fec!K$46)</f>
        <v>0.61200067734694674</v>
      </c>
      <c r="L82" s="351">
        <f>IF(L$46=0,0,L$46/MAE_fec!L$46)</f>
        <v>0.61200067734694652</v>
      </c>
      <c r="M82" s="351">
        <f>IF(M$46=0,0,M$46/MAE_fec!M$46)</f>
        <v>0.61200067734694674</v>
      </c>
      <c r="N82" s="351">
        <f>IF(N$46=0,0,N$46/MAE_fec!N$46)</f>
        <v>0.61200067734694641</v>
      </c>
      <c r="O82" s="351">
        <f>IF(O$46=0,0,O$46/MAE_fec!O$46)</f>
        <v>0.61200067734694652</v>
      </c>
      <c r="P82" s="351">
        <f>IF(P$46=0,0,P$46/MAE_fec!P$46)</f>
        <v>0.61200067734694641</v>
      </c>
      <c r="Q82" s="351">
        <f>IF(Q$46=0,0,Q$46/MAE_fec!Q$46)</f>
        <v>0.61200067734694663</v>
      </c>
      <c r="R82" s="351">
        <f>IF(R$46=0,0,R$46/MAE_fec!R$46)</f>
        <v>0.61200067734694652</v>
      </c>
      <c r="S82" s="351">
        <f>IF(S$46=0,0,S$46/MAE_fec!S$46)</f>
        <v>0.61200067734694663</v>
      </c>
      <c r="T82" s="351">
        <f>IF(T$46=0,0,T$46/MAE_fec!T$46)</f>
        <v>0.61200067734694663</v>
      </c>
      <c r="U82" s="351">
        <f>IF(U$46=0,0,U$46/MAE_fec!U$46)</f>
        <v>0.61200067734694652</v>
      </c>
      <c r="V82" s="351">
        <f>IF(V$46=0,0,V$46/MAE_fec!V$46)</f>
        <v>0.61200067734694652</v>
      </c>
      <c r="W82" s="351">
        <f>IF(W$46=0,0,W$46/MAE_fec!W$46)</f>
        <v>0.61200067734694663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0.56605691192875784</v>
      </c>
      <c r="C83" s="339">
        <f>IF(C$47=0,0,C$47/MAE_fec!C$47)</f>
        <v>0.5660569119287574</v>
      </c>
      <c r="D83" s="339">
        <f>IF(D$47=0,0,D$47/MAE_fec!D$47)</f>
        <v>0.56605691192875784</v>
      </c>
      <c r="E83" s="339">
        <f>IF(E$47=0,0,E$47/MAE_fec!E$47)</f>
        <v>0.5660569119287574</v>
      </c>
      <c r="F83" s="339">
        <f>IF(F$47=0,0,F$47/MAE_fec!F$47)</f>
        <v>0.5660569119287574</v>
      </c>
      <c r="G83" s="339">
        <f>IF(G$47=0,0,G$47/MAE_fec!G$47)</f>
        <v>0.56605691192875751</v>
      </c>
      <c r="H83" s="339">
        <f>IF(H$47=0,0,H$47/MAE_fec!H$47)</f>
        <v>0.56605691192875762</v>
      </c>
      <c r="I83" s="339">
        <f>IF(I$47=0,0,I$47/MAE_fec!I$47)</f>
        <v>0.56605691192875751</v>
      </c>
      <c r="J83" s="339">
        <f>IF(J$47=0,0,J$47/MAE_fec!J$47)</f>
        <v>0.56605691192875773</v>
      </c>
      <c r="K83" s="339">
        <f>IF(K$47=0,0,K$47/MAE_fec!K$47)</f>
        <v>0.56605691192875751</v>
      </c>
      <c r="L83" s="339">
        <f>IF(L$47=0,0,L$47/MAE_fec!L$47)</f>
        <v>0.56605691192875773</v>
      </c>
      <c r="M83" s="339">
        <f>IF(M$47=0,0,M$47/MAE_fec!M$47)</f>
        <v>0.56605691192875751</v>
      </c>
      <c r="N83" s="339">
        <f>IF(N$47=0,0,N$47/MAE_fec!N$47)</f>
        <v>0.56605691192875773</v>
      </c>
      <c r="O83" s="339">
        <f>IF(O$47=0,0,O$47/MAE_fec!O$47)</f>
        <v>0.56605691192875773</v>
      </c>
      <c r="P83" s="339">
        <f>IF(P$47=0,0,P$47/MAE_fec!P$47)</f>
        <v>0.56605691192875773</v>
      </c>
      <c r="Q83" s="339">
        <f>IF(Q$47=0,0,Q$47/MAE_fec!Q$47)</f>
        <v>0.56605691192875773</v>
      </c>
      <c r="R83" s="339">
        <f>IF(R$47=0,0,R$47/MAE_fec!R$47)</f>
        <v>0.56605691192875784</v>
      </c>
      <c r="S83" s="339">
        <f>IF(S$47=0,0,S$47/MAE_fec!S$47)</f>
        <v>0.56605691192875762</v>
      </c>
      <c r="T83" s="339">
        <f>IF(T$47=0,0,T$47/MAE_fec!T$47)</f>
        <v>0.56605691192875751</v>
      </c>
      <c r="U83" s="339">
        <f>IF(U$47=0,0,U$47/MAE_fec!U$47)</f>
        <v>0.56605691192875773</v>
      </c>
      <c r="V83" s="339">
        <f>IF(V$47=0,0,V$47/MAE_fec!V$47)</f>
        <v>0.56605691192875784</v>
      </c>
      <c r="W83" s="339">
        <f>IF(W$47=0,0,W$47/MAE_fec!W$47)</f>
        <v>0.56605691192875751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SE: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374.25064320074608</v>
      </c>
      <c r="C5" s="225">
        <v>314.19461988158167</v>
      </c>
      <c r="D5" s="225">
        <v>331.91340012090478</v>
      </c>
      <c r="E5" s="225">
        <v>444.79246392081819</v>
      </c>
      <c r="F5" s="225">
        <v>414.40142952231707</v>
      </c>
      <c r="G5" s="225">
        <v>226.9563285620132</v>
      </c>
      <c r="H5" s="225">
        <v>225.47248344155511</v>
      </c>
      <c r="I5" s="225">
        <v>218.8935698423675</v>
      </c>
      <c r="J5" s="225">
        <v>198.86969880172711</v>
      </c>
      <c r="K5" s="225">
        <v>147.7104361223106</v>
      </c>
      <c r="L5" s="225">
        <v>186.5058732013315</v>
      </c>
      <c r="M5" s="225">
        <v>148.81499316209411</v>
      </c>
      <c r="N5" s="225">
        <v>149.28290100256811</v>
      </c>
      <c r="O5" s="225">
        <v>130.8152167223146</v>
      </c>
      <c r="P5" s="225">
        <v>118.6220991624096</v>
      </c>
      <c r="Q5" s="225">
        <v>123.8449482020854</v>
      </c>
      <c r="R5" s="225">
        <v>121.4336736017497</v>
      </c>
      <c r="S5" s="225">
        <v>117.0020415623796</v>
      </c>
      <c r="T5" s="225">
        <v>111.1023698421585</v>
      </c>
      <c r="U5" s="225">
        <v>89.028020160992213</v>
      </c>
      <c r="V5" s="225">
        <v>75.088932479791566</v>
      </c>
      <c r="W5" s="225">
        <v>87.184329119849394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9.9685158233091649</v>
      </c>
      <c r="C10" s="262">
        <v>7.3596817675739894</v>
      </c>
      <c r="D10" s="262">
        <v>8.3598916494908924</v>
      </c>
      <c r="E10" s="262">
        <v>14.13620829513547</v>
      </c>
      <c r="F10" s="262">
        <v>12.36551348397245</v>
      </c>
      <c r="G10" s="262">
        <v>4.6778413030324568</v>
      </c>
      <c r="H10" s="262">
        <v>4.5604398002172903</v>
      </c>
      <c r="I10" s="262">
        <v>4.4522387596243664</v>
      </c>
      <c r="J10" s="262">
        <v>4.1345711747895662</v>
      </c>
      <c r="K10" s="262">
        <v>2.1869260169298559</v>
      </c>
      <c r="L10" s="262">
        <v>1.865375976387422</v>
      </c>
      <c r="M10" s="262">
        <v>1.3695980435390691</v>
      </c>
      <c r="N10" s="262">
        <v>1.1316056688894269</v>
      </c>
      <c r="O10" s="262">
        <v>0.84198277125942855</v>
      </c>
      <c r="P10" s="262">
        <v>0.62499668818650556</v>
      </c>
      <c r="Q10" s="262">
        <v>0.69402476368877253</v>
      </c>
      <c r="R10" s="262">
        <v>0.7436180307480964</v>
      </c>
      <c r="S10" s="262">
        <v>0.64462290999046956</v>
      </c>
      <c r="T10" s="262">
        <v>0.63132514742759194</v>
      </c>
      <c r="U10" s="262">
        <v>0.37738064946858668</v>
      </c>
      <c r="V10" s="262">
        <v>1.05467418000371</v>
      </c>
      <c r="W10" s="262">
        <v>1.133867948733966</v>
      </c>
      <c r="DA10" s="68" t="s">
        <v>2643</v>
      </c>
    </row>
    <row r="11" spans="1:105" ht="12" customHeight="1" x14ac:dyDescent="0.25">
      <c r="A11" s="37" t="s">
        <v>160</v>
      </c>
      <c r="B11" s="228">
        <v>9.7726068038906053</v>
      </c>
      <c r="C11" s="228">
        <v>7.0484149675438266</v>
      </c>
      <c r="D11" s="228">
        <v>8.1329666583540501</v>
      </c>
      <c r="E11" s="228">
        <v>13.97649425921043</v>
      </c>
      <c r="F11" s="228">
        <v>11.80599333975222</v>
      </c>
      <c r="G11" s="228">
        <v>4.4598428612851304</v>
      </c>
      <c r="H11" s="228">
        <v>4.5138244898067974</v>
      </c>
      <c r="I11" s="228">
        <v>4.1866406429108203</v>
      </c>
      <c r="J11" s="228">
        <v>3.8036912214216878</v>
      </c>
      <c r="K11" s="228">
        <v>2.1020373461405089</v>
      </c>
      <c r="L11" s="228">
        <v>1.7488978634791641</v>
      </c>
      <c r="M11" s="228">
        <v>1.081580774255247</v>
      </c>
      <c r="N11" s="228">
        <v>0.87912566015972005</v>
      </c>
      <c r="O11" s="228">
        <v>0.70708508671784531</v>
      </c>
      <c r="P11" s="228">
        <v>0.52749421755239811</v>
      </c>
      <c r="Q11" s="228">
        <v>0.52931926687797615</v>
      </c>
      <c r="R11" s="228">
        <v>0.58932004132370441</v>
      </c>
      <c r="S11" s="228">
        <v>0.53200807896706293</v>
      </c>
      <c r="T11" s="228">
        <v>0.49667040972455501</v>
      </c>
      <c r="U11" s="228">
        <v>0.31449900101134232</v>
      </c>
      <c r="V11" s="228">
        <v>0.90508155558299697</v>
      </c>
      <c r="W11" s="228">
        <v>0.9514065479476167</v>
      </c>
      <c r="DA11" s="69" t="s">
        <v>2644</v>
      </c>
    </row>
    <row r="12" spans="1:105" ht="12" customHeight="1" x14ac:dyDescent="0.25">
      <c r="A12" s="37" t="s">
        <v>162</v>
      </c>
      <c r="B12" s="228">
        <v>0.19590901941855909</v>
      </c>
      <c r="C12" s="228">
        <v>0.31126680003016172</v>
      </c>
      <c r="D12" s="228">
        <v>0.22692499113684311</v>
      </c>
      <c r="E12" s="228">
        <v>0.15971403592503741</v>
      </c>
      <c r="F12" s="228">
        <v>0.55952014422022889</v>
      </c>
      <c r="G12" s="228">
        <v>0.21799844174732669</v>
      </c>
      <c r="H12" s="228">
        <v>4.6615310410492578E-2</v>
      </c>
      <c r="I12" s="228">
        <v>0.26559811671354527</v>
      </c>
      <c r="J12" s="228">
        <v>0.33087995336787829</v>
      </c>
      <c r="K12" s="228">
        <v>8.4888670789346768E-2</v>
      </c>
      <c r="L12" s="228">
        <v>0.11647811290825739</v>
      </c>
      <c r="M12" s="228">
        <v>0.2880172692838221</v>
      </c>
      <c r="N12" s="228">
        <v>0.25248000872970661</v>
      </c>
      <c r="O12" s="228">
        <v>0.1348976845415833</v>
      </c>
      <c r="P12" s="228">
        <v>9.7502470634107413E-2</v>
      </c>
      <c r="Q12" s="228">
        <v>0.16470549681079641</v>
      </c>
      <c r="R12" s="228">
        <v>0.15429798942439199</v>
      </c>
      <c r="S12" s="228">
        <v>0.11261483102340671</v>
      </c>
      <c r="T12" s="228">
        <v>0.13465473770303699</v>
      </c>
      <c r="U12" s="228">
        <v>6.2881648457244477E-2</v>
      </c>
      <c r="V12" s="228">
        <v>0.14959262442071281</v>
      </c>
      <c r="W12" s="228">
        <v>0.1824614007863489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85.27757842961509</v>
      </c>
      <c r="C16" s="263">
        <f t="shared" si="0"/>
        <v>68.275892331550423</v>
      </c>
      <c r="D16" s="263">
        <f t="shared" si="0"/>
        <v>74.636083699171607</v>
      </c>
      <c r="E16" s="263">
        <f t="shared" si="0"/>
        <v>109.44526720598139</v>
      </c>
      <c r="F16" s="263">
        <f t="shared" si="0"/>
        <v>96.28863764103906</v>
      </c>
      <c r="G16" s="263">
        <f t="shared" si="0"/>
        <v>44.302266166445413</v>
      </c>
      <c r="H16" s="263">
        <f t="shared" si="0"/>
        <v>44.3337251447822</v>
      </c>
      <c r="I16" s="263">
        <f t="shared" si="0"/>
        <v>42.043020656374047</v>
      </c>
      <c r="J16" s="263">
        <f t="shared" si="0"/>
        <v>38.828122800967023</v>
      </c>
      <c r="K16" s="263">
        <f t="shared" si="0"/>
        <v>20.91621486035184</v>
      </c>
      <c r="L16" s="263">
        <f t="shared" si="0"/>
        <v>17.46510053109602</v>
      </c>
      <c r="M16" s="263">
        <f t="shared" si="0"/>
        <v>14.18786525965707</v>
      </c>
      <c r="N16" s="263">
        <f t="shared" si="0"/>
        <v>12.00922216798404</v>
      </c>
      <c r="O16" s="263">
        <f t="shared" si="0"/>
        <v>9.4606648302317229</v>
      </c>
      <c r="P16" s="263">
        <f t="shared" si="0"/>
        <v>7.2551375493779169</v>
      </c>
      <c r="Q16" s="263">
        <f t="shared" si="0"/>
        <v>8.8439076967710122</v>
      </c>
      <c r="R16" s="263">
        <f t="shared" si="0"/>
        <v>8.9084141782985711</v>
      </c>
      <c r="S16" s="263">
        <f t="shared" si="0"/>
        <v>8.3063260566460375</v>
      </c>
      <c r="T16" s="263">
        <f t="shared" si="0"/>
        <v>7.8465984084860452</v>
      </c>
      <c r="U16" s="263">
        <f t="shared" si="0"/>
        <v>5.3887173162617827</v>
      </c>
      <c r="V16" s="263">
        <f t="shared" si="0"/>
        <v>15.38904857998973</v>
      </c>
      <c r="W16" s="263">
        <f t="shared" si="0"/>
        <v>17.968737133795472</v>
      </c>
      <c r="DA16" s="70"/>
    </row>
    <row r="17" spans="1:105" ht="12" customHeight="1" x14ac:dyDescent="0.25">
      <c r="A17" s="60" t="s">
        <v>2558</v>
      </c>
      <c r="B17" s="331">
        <v>85.27757842961509</v>
      </c>
      <c r="C17" s="331">
        <v>68.275892331550423</v>
      </c>
      <c r="D17" s="331">
        <v>74.636083699171607</v>
      </c>
      <c r="E17" s="331">
        <v>109.44526720598139</v>
      </c>
      <c r="F17" s="331">
        <v>96.28863764103906</v>
      </c>
      <c r="G17" s="331">
        <v>44.302266166445413</v>
      </c>
      <c r="H17" s="331">
        <v>44.3337251447822</v>
      </c>
      <c r="I17" s="331">
        <v>42.043020656374047</v>
      </c>
      <c r="J17" s="331">
        <v>38.828122800967023</v>
      </c>
      <c r="K17" s="331">
        <v>20.91621486035184</v>
      </c>
      <c r="L17" s="331">
        <v>17.46510053109602</v>
      </c>
      <c r="M17" s="331">
        <v>14.18786525965707</v>
      </c>
      <c r="N17" s="331">
        <v>12.00922216798404</v>
      </c>
      <c r="O17" s="331">
        <v>9.4606648302317229</v>
      </c>
      <c r="P17" s="331">
        <v>7.2551375493779169</v>
      </c>
      <c r="Q17" s="331">
        <v>8.8439076967710122</v>
      </c>
      <c r="R17" s="331">
        <v>8.9084141782985711</v>
      </c>
      <c r="S17" s="331">
        <v>8.3063260566460375</v>
      </c>
      <c r="T17" s="331">
        <v>7.8465984084860452</v>
      </c>
      <c r="U17" s="331">
        <v>5.3887173162617827</v>
      </c>
      <c r="V17" s="331">
        <v>15.38904857998973</v>
      </c>
      <c r="W17" s="331">
        <v>17.968737133795472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11.114772947798169</v>
      </c>
      <c r="C19" s="232">
        <v>12.87768674118522</v>
      </c>
      <c r="D19" s="232">
        <v>16.894830771183781</v>
      </c>
      <c r="E19" s="232">
        <v>19.108605044629439</v>
      </c>
      <c r="F19" s="232">
        <v>17.686805696593819</v>
      </c>
      <c r="G19" s="232">
        <v>11.21241099246812</v>
      </c>
      <c r="H19" s="232">
        <v>12.92151154350088</v>
      </c>
      <c r="I19" s="232">
        <v>11.13726858645096</v>
      </c>
      <c r="J19" s="232">
        <v>11.24489062506176</v>
      </c>
      <c r="K19" s="232">
        <v>6.2279198507393394</v>
      </c>
      <c r="L19" s="232">
        <v>4.7762829800497171</v>
      </c>
      <c r="M19" s="232">
        <v>5.0298999422683908</v>
      </c>
      <c r="N19" s="232">
        <v>4.3849810366850814</v>
      </c>
      <c r="O19" s="232">
        <v>3.8508995725223918</v>
      </c>
      <c r="P19" s="232">
        <v>3.18589005137762</v>
      </c>
      <c r="Q19" s="232">
        <v>4.2787080590834021</v>
      </c>
      <c r="R19" s="232">
        <v>4.0039849062809019</v>
      </c>
      <c r="S19" s="232">
        <v>3.9681882390363259</v>
      </c>
      <c r="T19" s="232">
        <v>3.809385178000241</v>
      </c>
      <c r="U19" s="232">
        <v>2.99511272453999</v>
      </c>
      <c r="V19" s="232">
        <v>8.8210885799025753</v>
      </c>
      <c r="W19" s="232">
        <v>10.980667566613381</v>
      </c>
      <c r="DA19" s="71" t="s">
        <v>2651</v>
      </c>
    </row>
    <row r="20" spans="1:105" ht="12" customHeight="1" x14ac:dyDescent="0.25">
      <c r="A20" s="59" t="s">
        <v>160</v>
      </c>
      <c r="B20" s="232">
        <v>52.156542103862051</v>
      </c>
      <c r="C20" s="232">
        <v>37.262662774598716</v>
      </c>
      <c r="D20" s="232">
        <v>42.697327603898323</v>
      </c>
      <c r="E20" s="232">
        <v>74.470757066721248</v>
      </c>
      <c r="F20" s="232">
        <v>64.276302246459153</v>
      </c>
      <c r="G20" s="232">
        <v>24.762900665362999</v>
      </c>
      <c r="H20" s="232">
        <v>24.962205189318912</v>
      </c>
      <c r="I20" s="232">
        <v>23.38145295610742</v>
      </c>
      <c r="J20" s="232">
        <v>21.060011299903461</v>
      </c>
      <c r="K20" s="232">
        <v>12.616539981390741</v>
      </c>
      <c r="L20" s="232">
        <v>10.90204395381444</v>
      </c>
      <c r="M20" s="232">
        <v>6.7340590741166793</v>
      </c>
      <c r="N20" s="232">
        <v>5.474674499565654</v>
      </c>
      <c r="O20" s="232">
        <v>4.4081333955349731</v>
      </c>
      <c r="P20" s="232">
        <v>3.3054086628975909</v>
      </c>
      <c r="Q20" s="232">
        <v>3.28439661206012</v>
      </c>
      <c r="R20" s="232">
        <v>3.6643230889272291</v>
      </c>
      <c r="S20" s="232">
        <v>3.3062614292343979</v>
      </c>
      <c r="T20" s="232">
        <v>3.0993833644325131</v>
      </c>
      <c r="U20" s="232">
        <v>1.9674115325770629</v>
      </c>
      <c r="V20" s="232">
        <v>5.5675278088884834</v>
      </c>
      <c r="W20" s="232">
        <v>5.7904726756519214</v>
      </c>
      <c r="DA20" s="71" t="s">
        <v>2652</v>
      </c>
    </row>
    <row r="21" spans="1:105" ht="12" customHeight="1" x14ac:dyDescent="0.25">
      <c r="A21" s="59" t="s">
        <v>70</v>
      </c>
      <c r="B21" s="232">
        <v>20.96069414296197</v>
      </c>
      <c r="C21" s="232">
        <v>16.489977131018762</v>
      </c>
      <c r="D21" s="232">
        <v>13.852589973153441</v>
      </c>
      <c r="E21" s="232">
        <v>15.01490305156249</v>
      </c>
      <c r="F21" s="232">
        <v>11.279289973134899</v>
      </c>
      <c r="G21" s="232">
        <v>7.1165365799795861</v>
      </c>
      <c r="H21" s="232">
        <v>6.1922179404768141</v>
      </c>
      <c r="I21" s="232">
        <v>6.0409929500339983</v>
      </c>
      <c r="J21" s="232">
        <v>4.691227911484952</v>
      </c>
      <c r="K21" s="232">
        <v>1.562248710007508</v>
      </c>
      <c r="L21" s="232">
        <v>1.060688024654739</v>
      </c>
      <c r="M21" s="232">
        <v>0.63067419635572131</v>
      </c>
      <c r="N21" s="232">
        <v>0.57727051061734003</v>
      </c>
      <c r="O21" s="232">
        <v>0.36064822473358971</v>
      </c>
      <c r="P21" s="232">
        <v>0.1528643440773462</v>
      </c>
      <c r="Q21" s="232">
        <v>0.25881457826994242</v>
      </c>
      <c r="R21" s="232">
        <v>0.28069933184391282</v>
      </c>
      <c r="S21" s="232">
        <v>0.33201094103971079</v>
      </c>
      <c r="T21" s="232">
        <v>9.7540922304317532E-2</v>
      </c>
      <c r="U21" s="232">
        <v>3.2824304508279563E-2</v>
      </c>
      <c r="V21" s="232">
        <v>8.0226612674365413E-2</v>
      </c>
      <c r="W21" s="232">
        <v>8.7096067362307017E-2</v>
      </c>
      <c r="DA21" s="71" t="s">
        <v>2653</v>
      </c>
    </row>
    <row r="22" spans="1:105" ht="12" customHeight="1" x14ac:dyDescent="0.25">
      <c r="A22" s="59" t="s">
        <v>162</v>
      </c>
      <c r="B22" s="232">
        <v>1.04556923499291</v>
      </c>
      <c r="C22" s="232">
        <v>1.645565684747724</v>
      </c>
      <c r="D22" s="232">
        <v>1.191335350936062</v>
      </c>
      <c r="E22" s="232">
        <v>0.85100204306819982</v>
      </c>
      <c r="F22" s="232">
        <v>3.046239724851195</v>
      </c>
      <c r="G22" s="232">
        <v>1.2104179286346941</v>
      </c>
      <c r="H22" s="232">
        <v>0.25779047148559281</v>
      </c>
      <c r="I22" s="232">
        <v>1.4833061637816729</v>
      </c>
      <c r="J22" s="232">
        <v>1.831992964516854</v>
      </c>
      <c r="K22" s="232">
        <v>0.50950631821425285</v>
      </c>
      <c r="L22" s="232">
        <v>0.72608557257712769</v>
      </c>
      <c r="M22" s="232">
        <v>1.793232046916279</v>
      </c>
      <c r="N22" s="232">
        <v>1.5722961211159641</v>
      </c>
      <c r="O22" s="232">
        <v>0.84098363744076898</v>
      </c>
      <c r="P22" s="232">
        <v>0.61097449102535939</v>
      </c>
      <c r="Q22" s="232">
        <v>1.021988447357548</v>
      </c>
      <c r="R22" s="232">
        <v>0.95940685124652825</v>
      </c>
      <c r="S22" s="232">
        <v>0.69986544733560363</v>
      </c>
      <c r="T22" s="232">
        <v>0.84028894374897389</v>
      </c>
      <c r="U22" s="232">
        <v>0.39336875463645032</v>
      </c>
      <c r="V22" s="232">
        <v>0.92020557852430429</v>
      </c>
      <c r="W22" s="232">
        <v>1.11050082416786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20.23174569698531</v>
      </c>
      <c r="C24" s="263">
        <f t="shared" si="1"/>
        <v>21.401075896668491</v>
      </c>
      <c r="D24" s="263">
        <f t="shared" si="1"/>
        <v>19.97552968046249</v>
      </c>
      <c r="E24" s="263">
        <f t="shared" si="1"/>
        <v>20.027066218729448</v>
      </c>
      <c r="F24" s="263">
        <f t="shared" si="1"/>
        <v>27.958862446066998</v>
      </c>
      <c r="G24" s="263">
        <f t="shared" si="1"/>
        <v>17.594132531365361</v>
      </c>
      <c r="H24" s="263">
        <f t="shared" si="1"/>
        <v>11.464114058646651</v>
      </c>
      <c r="I24" s="263">
        <f t="shared" si="1"/>
        <v>18.335524838017669</v>
      </c>
      <c r="J24" s="263">
        <f t="shared" si="1"/>
        <v>17.668279532704162</v>
      </c>
      <c r="K24" s="263">
        <f t="shared" si="1"/>
        <v>13.46228190524856</v>
      </c>
      <c r="L24" s="263">
        <f t="shared" si="1"/>
        <v>22.28214789140964</v>
      </c>
      <c r="M24" s="263">
        <f t="shared" si="1"/>
        <v>17.346798112283039</v>
      </c>
      <c r="N24" s="263">
        <f t="shared" si="1"/>
        <v>23.923943397957519</v>
      </c>
      <c r="O24" s="263">
        <f t="shared" si="1"/>
        <v>20.15797325873622</v>
      </c>
      <c r="P24" s="263">
        <f t="shared" si="1"/>
        <v>18.71797374723894</v>
      </c>
      <c r="Q24" s="263">
        <f t="shared" si="1"/>
        <v>20.673282481595379</v>
      </c>
      <c r="R24" s="263">
        <f t="shared" si="1"/>
        <v>19.98002605529706</v>
      </c>
      <c r="S24" s="263">
        <f t="shared" si="1"/>
        <v>18.564988918290371</v>
      </c>
      <c r="T24" s="263">
        <f t="shared" si="1"/>
        <v>16.673531124565461</v>
      </c>
      <c r="U24" s="263">
        <f t="shared" si="1"/>
        <v>10.47521478630931</v>
      </c>
      <c r="V24" s="263">
        <f t="shared" si="1"/>
        <v>13.30588994336417</v>
      </c>
      <c r="W24" s="263">
        <f t="shared" si="1"/>
        <v>14.8369907336892</v>
      </c>
      <c r="DA24" s="70"/>
    </row>
    <row r="25" spans="1:105" ht="12" customHeight="1" x14ac:dyDescent="0.25">
      <c r="A25" s="60" t="s">
        <v>2568</v>
      </c>
      <c r="B25" s="264">
        <v>20.23174569698531</v>
      </c>
      <c r="C25" s="264">
        <v>21.401075896668491</v>
      </c>
      <c r="D25" s="264">
        <v>19.97552968046249</v>
      </c>
      <c r="E25" s="264">
        <v>20.027066218729448</v>
      </c>
      <c r="F25" s="264">
        <v>27.958862446066998</v>
      </c>
      <c r="G25" s="264">
        <v>17.594132531365361</v>
      </c>
      <c r="H25" s="264">
        <v>11.464114058646651</v>
      </c>
      <c r="I25" s="264">
        <v>18.335524838017669</v>
      </c>
      <c r="J25" s="264">
        <v>17.668279532704162</v>
      </c>
      <c r="K25" s="264">
        <v>13.46228190524856</v>
      </c>
      <c r="L25" s="264">
        <v>22.28214789140964</v>
      </c>
      <c r="M25" s="264">
        <v>17.346798112283039</v>
      </c>
      <c r="N25" s="264">
        <v>23.923943397957519</v>
      </c>
      <c r="O25" s="264">
        <v>20.15797325873622</v>
      </c>
      <c r="P25" s="264">
        <v>18.71797374723894</v>
      </c>
      <c r="Q25" s="264">
        <v>20.673282481595379</v>
      </c>
      <c r="R25" s="264">
        <v>19.98002605529706</v>
      </c>
      <c r="S25" s="264">
        <v>18.564988918290371</v>
      </c>
      <c r="T25" s="264">
        <v>16.673531124565461</v>
      </c>
      <c r="U25" s="264">
        <v>10.47521478630931</v>
      </c>
      <c r="V25" s="264">
        <v>13.30588994336417</v>
      </c>
      <c r="W25" s="264">
        <v>14.8369907336892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121.8251120423073</v>
      </c>
      <c r="C27" s="263">
        <f t="shared" si="2"/>
        <v>97.53698904507209</v>
      </c>
      <c r="D27" s="263">
        <f t="shared" si="2"/>
        <v>106.6229767131023</v>
      </c>
      <c r="E27" s="263">
        <f t="shared" si="2"/>
        <v>156.35038172283049</v>
      </c>
      <c r="F27" s="263">
        <f t="shared" si="2"/>
        <v>137.55519663005589</v>
      </c>
      <c r="G27" s="263">
        <f t="shared" si="2"/>
        <v>63.288951666350563</v>
      </c>
      <c r="H27" s="263">
        <f t="shared" si="2"/>
        <v>63.333893063974557</v>
      </c>
      <c r="I27" s="263">
        <f t="shared" si="2"/>
        <v>60.061458080534358</v>
      </c>
      <c r="J27" s="263">
        <f t="shared" si="2"/>
        <v>55.46874685852432</v>
      </c>
      <c r="K27" s="263">
        <f t="shared" si="2"/>
        <v>29.88030694335977</v>
      </c>
      <c r="L27" s="263">
        <f t="shared" si="2"/>
        <v>24.950143615851481</v>
      </c>
      <c r="M27" s="263">
        <f t="shared" si="2"/>
        <v>20.268378942367239</v>
      </c>
      <c r="N27" s="263">
        <f t="shared" si="2"/>
        <v>17.156031668548628</v>
      </c>
      <c r="O27" s="263">
        <f t="shared" si="2"/>
        <v>13.51523547175961</v>
      </c>
      <c r="P27" s="263">
        <f t="shared" si="2"/>
        <v>10.36448221339703</v>
      </c>
      <c r="Q27" s="263">
        <f t="shared" si="2"/>
        <v>12.634153852530019</v>
      </c>
      <c r="R27" s="263">
        <f t="shared" si="2"/>
        <v>12.726305968997959</v>
      </c>
      <c r="S27" s="263">
        <f t="shared" si="2"/>
        <v>11.866180080922909</v>
      </c>
      <c r="T27" s="263">
        <f t="shared" si="2"/>
        <v>11.20942629783721</v>
      </c>
      <c r="U27" s="263">
        <f t="shared" si="2"/>
        <v>7.698167594659691</v>
      </c>
      <c r="V27" s="263">
        <f t="shared" si="2"/>
        <v>21.98435511427105</v>
      </c>
      <c r="W27" s="263">
        <f t="shared" si="2"/>
        <v>25.669624476850679</v>
      </c>
      <c r="DA27" s="70"/>
    </row>
    <row r="28" spans="1:105" ht="12" customHeight="1" x14ac:dyDescent="0.25">
      <c r="A28" s="60" t="s">
        <v>2573</v>
      </c>
      <c r="B28" s="331">
        <v>121.8251120423073</v>
      </c>
      <c r="C28" s="331">
        <v>97.53698904507209</v>
      </c>
      <c r="D28" s="331">
        <v>106.6229767131023</v>
      </c>
      <c r="E28" s="331">
        <v>156.35038172283049</v>
      </c>
      <c r="F28" s="331">
        <v>137.55519663005589</v>
      </c>
      <c r="G28" s="331">
        <v>63.288951666350563</v>
      </c>
      <c r="H28" s="331">
        <v>63.333893063974557</v>
      </c>
      <c r="I28" s="331">
        <v>60.061458080534358</v>
      </c>
      <c r="J28" s="331">
        <v>55.46874685852432</v>
      </c>
      <c r="K28" s="331">
        <v>29.88030694335977</v>
      </c>
      <c r="L28" s="331">
        <v>24.950143615851481</v>
      </c>
      <c r="M28" s="331">
        <v>20.268378942367239</v>
      </c>
      <c r="N28" s="331">
        <v>17.156031668548628</v>
      </c>
      <c r="O28" s="331">
        <v>13.51523547175961</v>
      </c>
      <c r="P28" s="331">
        <v>10.36448221339703</v>
      </c>
      <c r="Q28" s="331">
        <v>12.634153852530019</v>
      </c>
      <c r="R28" s="331">
        <v>12.726305968997959</v>
      </c>
      <c r="S28" s="331">
        <v>11.866180080922909</v>
      </c>
      <c r="T28" s="331">
        <v>11.20942629783721</v>
      </c>
      <c r="U28" s="331">
        <v>7.698167594659691</v>
      </c>
      <c r="V28" s="331">
        <v>21.98435511427105</v>
      </c>
      <c r="W28" s="331">
        <v>25.669624476850679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15.8782470682831</v>
      </c>
      <c r="C30" s="232">
        <v>18.39669534455032</v>
      </c>
      <c r="D30" s="232">
        <v>24.13547253026254</v>
      </c>
      <c r="E30" s="232">
        <v>27.298007206613491</v>
      </c>
      <c r="F30" s="232">
        <v>25.266865280848322</v>
      </c>
      <c r="G30" s="232">
        <v>16.01772998924017</v>
      </c>
      <c r="H30" s="232">
        <v>18.459302205001251</v>
      </c>
      <c r="I30" s="232">
        <v>15.910383694929941</v>
      </c>
      <c r="J30" s="232">
        <v>16.064129464373941</v>
      </c>
      <c r="K30" s="232">
        <v>8.897028358199055</v>
      </c>
      <c r="L30" s="232">
        <v>6.8232614000710274</v>
      </c>
      <c r="M30" s="232">
        <v>7.1855713460977011</v>
      </c>
      <c r="N30" s="232">
        <v>6.26425862383583</v>
      </c>
      <c r="O30" s="232">
        <v>5.5012851036034167</v>
      </c>
      <c r="P30" s="232">
        <v>4.5512715019680288</v>
      </c>
      <c r="Q30" s="232">
        <v>6.1124400844048594</v>
      </c>
      <c r="R30" s="232">
        <v>5.719978437544146</v>
      </c>
      <c r="S30" s="232">
        <v>5.6688403414804656</v>
      </c>
      <c r="T30" s="232">
        <v>5.4419788257146324</v>
      </c>
      <c r="U30" s="232">
        <v>4.2787324636285584</v>
      </c>
      <c r="V30" s="232">
        <v>12.601555114146541</v>
      </c>
      <c r="W30" s="232">
        <v>15.68666795230483</v>
      </c>
      <c r="DA30" s="71" t="s">
        <v>2660</v>
      </c>
    </row>
    <row r="31" spans="1:105" ht="12" customHeight="1" x14ac:dyDescent="0.25">
      <c r="A31" s="59" t="s">
        <v>160</v>
      </c>
      <c r="B31" s="232">
        <v>74.509345862660055</v>
      </c>
      <c r="C31" s="232">
        <v>53.232375392283913</v>
      </c>
      <c r="D31" s="232">
        <v>60.996182291283311</v>
      </c>
      <c r="E31" s="232">
        <v>106.38679580960179</v>
      </c>
      <c r="F31" s="232">
        <v>91.823288923513104</v>
      </c>
      <c r="G31" s="232">
        <v>35.375572379090002</v>
      </c>
      <c r="H31" s="232">
        <v>35.660293127598443</v>
      </c>
      <c r="I31" s="232">
        <v>33.402075651582017</v>
      </c>
      <c r="J31" s="232">
        <v>30.085730428433511</v>
      </c>
      <c r="K31" s="232">
        <v>18.02362854484392</v>
      </c>
      <c r="L31" s="232">
        <v>15.57434850544921</v>
      </c>
      <c r="M31" s="232">
        <v>9.6200843915952543</v>
      </c>
      <c r="N31" s="232">
        <v>7.8209635708080771</v>
      </c>
      <c r="O31" s="232">
        <v>6.2973334221928203</v>
      </c>
      <c r="P31" s="232">
        <v>4.7220123755679886</v>
      </c>
      <c r="Q31" s="232">
        <v>4.6919951600858862</v>
      </c>
      <c r="R31" s="232">
        <v>5.2347472698960429</v>
      </c>
      <c r="S31" s="232">
        <v>4.7232306131919959</v>
      </c>
      <c r="T31" s="232">
        <v>4.4276905206178769</v>
      </c>
      <c r="U31" s="232">
        <v>2.8105879036815189</v>
      </c>
      <c r="V31" s="232">
        <v>7.9536111555549764</v>
      </c>
      <c r="W31" s="232">
        <v>8.2721038223598899</v>
      </c>
      <c r="DA31" s="71" t="s">
        <v>2661</v>
      </c>
    </row>
    <row r="32" spans="1:105" ht="12" customHeight="1" x14ac:dyDescent="0.25">
      <c r="A32" s="59" t="s">
        <v>70</v>
      </c>
      <c r="B32" s="232">
        <v>29.943848775659959</v>
      </c>
      <c r="C32" s="232">
        <v>23.55711018716967</v>
      </c>
      <c r="D32" s="232">
        <v>19.78941424736206</v>
      </c>
      <c r="E32" s="232">
        <v>21.449861502232132</v>
      </c>
      <c r="F32" s="232">
        <v>16.113271390192711</v>
      </c>
      <c r="G32" s="232">
        <v>10.166480828542269</v>
      </c>
      <c r="H32" s="232">
        <v>8.8460256292525905</v>
      </c>
      <c r="I32" s="232">
        <v>8.6299899286199988</v>
      </c>
      <c r="J32" s="232">
        <v>6.7017541592642171</v>
      </c>
      <c r="K32" s="232">
        <v>2.2317838714392968</v>
      </c>
      <c r="L32" s="232">
        <v>1.515268606649627</v>
      </c>
      <c r="M32" s="232">
        <v>0.90096313765103031</v>
      </c>
      <c r="N32" s="232">
        <v>0.82467215802477134</v>
      </c>
      <c r="O32" s="232">
        <v>0.51521174961941385</v>
      </c>
      <c r="P32" s="232">
        <v>0.218377634396209</v>
      </c>
      <c r="Q32" s="232">
        <v>0.36973511181420349</v>
      </c>
      <c r="R32" s="232">
        <v>0.40099904549130388</v>
      </c>
      <c r="S32" s="232">
        <v>0.47430134434244398</v>
      </c>
      <c r="T32" s="232">
        <v>0.13934417472045371</v>
      </c>
      <c r="U32" s="232">
        <v>4.6891863583256532E-2</v>
      </c>
      <c r="V32" s="232">
        <v>0.1146094466776649</v>
      </c>
      <c r="W32" s="232">
        <v>0.1244229533747243</v>
      </c>
      <c r="DA32" s="71" t="s">
        <v>2662</v>
      </c>
    </row>
    <row r="33" spans="1:105" ht="12" customHeight="1" x14ac:dyDescent="0.25">
      <c r="A33" s="59" t="s">
        <v>162</v>
      </c>
      <c r="B33" s="232">
        <v>1.493670335704157</v>
      </c>
      <c r="C33" s="232">
        <v>2.3508081210681779</v>
      </c>
      <c r="D33" s="232">
        <v>1.7019076441943739</v>
      </c>
      <c r="E33" s="232">
        <v>1.215717204383143</v>
      </c>
      <c r="F33" s="232">
        <v>4.3517710355017076</v>
      </c>
      <c r="G33" s="232">
        <v>1.7291684694781351</v>
      </c>
      <c r="H33" s="232">
        <v>0.3682721021222754</v>
      </c>
      <c r="I33" s="232">
        <v>2.119008805402391</v>
      </c>
      <c r="J33" s="232">
        <v>2.617132806452648</v>
      </c>
      <c r="K33" s="232">
        <v>0.7278661688775041</v>
      </c>
      <c r="L33" s="232">
        <v>1.037265103681611</v>
      </c>
      <c r="M33" s="232">
        <v>2.561760067023255</v>
      </c>
      <c r="N33" s="232">
        <v>2.246137315879948</v>
      </c>
      <c r="O33" s="232">
        <v>1.201405196343956</v>
      </c>
      <c r="P33" s="232">
        <v>0.87282070146479929</v>
      </c>
      <c r="Q33" s="232">
        <v>1.4599834962250691</v>
      </c>
      <c r="R33" s="232">
        <v>1.370581216066469</v>
      </c>
      <c r="S33" s="232">
        <v>0.99980778190800523</v>
      </c>
      <c r="T33" s="232">
        <v>1.200412776784249</v>
      </c>
      <c r="U33" s="232">
        <v>0.56195536376635769</v>
      </c>
      <c r="V33" s="232">
        <v>1.3145793978918641</v>
      </c>
      <c r="W33" s="232">
        <v>1.586429748811228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136.94769120852919</v>
      </c>
      <c r="C35" s="263">
        <v>119.6209808407167</v>
      </c>
      <c r="D35" s="263">
        <v>122.31891837867759</v>
      </c>
      <c r="E35" s="263">
        <v>144.8335404781414</v>
      </c>
      <c r="F35" s="263">
        <v>140.23321932118279</v>
      </c>
      <c r="G35" s="263">
        <v>97.093136894819438</v>
      </c>
      <c r="H35" s="263">
        <v>101.7803113739344</v>
      </c>
      <c r="I35" s="263">
        <v>94.001327507817066</v>
      </c>
      <c r="J35" s="263">
        <v>82.769978434742043</v>
      </c>
      <c r="K35" s="263">
        <v>81.264706396420564</v>
      </c>
      <c r="L35" s="263">
        <v>119.94310518658691</v>
      </c>
      <c r="M35" s="263">
        <v>95.642352804247707</v>
      </c>
      <c r="N35" s="263">
        <v>95.062098099188461</v>
      </c>
      <c r="O35" s="263">
        <v>86.839360390327613</v>
      </c>
      <c r="P35" s="263">
        <v>81.659508964209166</v>
      </c>
      <c r="Q35" s="263">
        <v>80.999579407500249</v>
      </c>
      <c r="R35" s="263">
        <v>79.075309368408057</v>
      </c>
      <c r="S35" s="263">
        <v>77.619923596529773</v>
      </c>
      <c r="T35" s="263">
        <v>74.741488863842136</v>
      </c>
      <c r="U35" s="263">
        <v>65.088539814292844</v>
      </c>
      <c r="V35" s="263">
        <v>23.354964662162899</v>
      </c>
      <c r="W35" s="263">
        <v>27.57510882678007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17.776354263873142</v>
      </c>
      <c r="C38" s="231">
        <v>22.448957914228771</v>
      </c>
      <c r="D38" s="231">
        <v>27.616085738485008</v>
      </c>
      <c r="E38" s="231">
        <v>25.224432028642671</v>
      </c>
      <c r="F38" s="231">
        <v>25.692718062576841</v>
      </c>
      <c r="G38" s="231">
        <v>24.317460538293869</v>
      </c>
      <c r="H38" s="231">
        <v>29.407202251320879</v>
      </c>
      <c r="I38" s="231">
        <v>24.73278823869159</v>
      </c>
      <c r="J38" s="231">
        <v>23.674543150677781</v>
      </c>
      <c r="K38" s="231">
        <v>24.179637951198622</v>
      </c>
      <c r="L38" s="231">
        <v>32.698245740087557</v>
      </c>
      <c r="M38" s="231">
        <v>33.347827192220379</v>
      </c>
      <c r="N38" s="231">
        <v>34.433615420156578</v>
      </c>
      <c r="O38" s="231">
        <v>35.056232364545771</v>
      </c>
      <c r="P38" s="231">
        <v>35.793736407430544</v>
      </c>
      <c r="Q38" s="231">
        <v>39.13291209723883</v>
      </c>
      <c r="R38" s="231">
        <v>35.415681736734022</v>
      </c>
      <c r="S38" s="231">
        <v>36.587532660269872</v>
      </c>
      <c r="T38" s="231">
        <v>35.473941237058227</v>
      </c>
      <c r="U38" s="231">
        <v>35.414743492273061</v>
      </c>
      <c r="V38" s="231">
        <v>12.982782745862851</v>
      </c>
      <c r="W38" s="231">
        <v>16.436728801014059</v>
      </c>
      <c r="DA38" s="73" t="s">
        <v>2668</v>
      </c>
    </row>
    <row r="39" spans="1:105" ht="12" customHeight="1" x14ac:dyDescent="0.25">
      <c r="A39" s="46" t="s">
        <v>160</v>
      </c>
      <c r="B39" s="231">
        <v>83.416294149358706</v>
      </c>
      <c r="C39" s="231">
        <v>64.957935785451156</v>
      </c>
      <c r="D39" s="231">
        <v>69.792534526276299</v>
      </c>
      <c r="E39" s="231">
        <v>98.305582503994827</v>
      </c>
      <c r="F39" s="231">
        <v>93.370896930319489</v>
      </c>
      <c r="G39" s="231">
        <v>53.705742694248443</v>
      </c>
      <c r="H39" s="231">
        <v>56.809810072915717</v>
      </c>
      <c r="I39" s="231">
        <v>51.923729789533027</v>
      </c>
      <c r="J39" s="231">
        <v>44.338905810441183</v>
      </c>
      <c r="K39" s="231">
        <v>48.983188007892423</v>
      </c>
      <c r="L39" s="231">
        <v>74.634964837730323</v>
      </c>
      <c r="M39" s="231">
        <v>44.646263520814983</v>
      </c>
      <c r="N39" s="231">
        <v>42.990570470309777</v>
      </c>
      <c r="O39" s="231">
        <v>40.128947976321101</v>
      </c>
      <c r="P39" s="231">
        <v>37.136537824785812</v>
      </c>
      <c r="Q39" s="231">
        <v>30.038974881532681</v>
      </c>
      <c r="R39" s="231">
        <v>32.411336040363302</v>
      </c>
      <c r="S39" s="231">
        <v>30.484427839260231</v>
      </c>
      <c r="T39" s="231">
        <v>28.862227945852489</v>
      </c>
      <c r="U39" s="231">
        <v>23.263022523019639</v>
      </c>
      <c r="V39" s="231">
        <v>8.1942271999208653</v>
      </c>
      <c r="W39" s="231">
        <v>8.6676359540066521</v>
      </c>
      <c r="DA39" s="73" t="s">
        <v>2669</v>
      </c>
    </row>
    <row r="40" spans="1:105" ht="12" customHeight="1" x14ac:dyDescent="0.25">
      <c r="A40" s="46" t="s">
        <v>70</v>
      </c>
      <c r="B40" s="231">
        <v>33.523377081292111</v>
      </c>
      <c r="C40" s="231">
        <v>28.746063641765868</v>
      </c>
      <c r="D40" s="231">
        <v>22.643275779428169</v>
      </c>
      <c r="E40" s="231">
        <v>19.820515446115461</v>
      </c>
      <c r="F40" s="231">
        <v>16.384847676684469</v>
      </c>
      <c r="G40" s="231">
        <v>15.43433411147949</v>
      </c>
      <c r="H40" s="231">
        <v>14.092453870185791</v>
      </c>
      <c r="I40" s="231">
        <v>13.41537184138533</v>
      </c>
      <c r="J40" s="231">
        <v>9.8767236892981813</v>
      </c>
      <c r="K40" s="231">
        <v>6.0653651785875624</v>
      </c>
      <c r="L40" s="231">
        <v>7.2614285687418958</v>
      </c>
      <c r="M40" s="231">
        <v>4.1813185860667827</v>
      </c>
      <c r="N40" s="231">
        <v>4.5330893314470799</v>
      </c>
      <c r="O40" s="231">
        <v>3.2831206657098901</v>
      </c>
      <c r="P40" s="231">
        <v>1.717443461563688</v>
      </c>
      <c r="Q40" s="231">
        <v>2.3671089499598361</v>
      </c>
      <c r="R40" s="231">
        <v>2.4828161027039779</v>
      </c>
      <c r="S40" s="231">
        <v>3.0612109146836639</v>
      </c>
      <c r="T40" s="231">
        <v>0.90832530299502423</v>
      </c>
      <c r="U40" s="231">
        <v>0.3881203919133035</v>
      </c>
      <c r="V40" s="231">
        <v>0.1180766606471689</v>
      </c>
      <c r="W40" s="231">
        <v>0.13037225926243151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0.73072692000286354</v>
      </c>
      <c r="H41" s="231">
        <v>0.88415711999836943</v>
      </c>
      <c r="I41" s="231">
        <v>0.63542556000432271</v>
      </c>
      <c r="J41" s="231">
        <v>0.62320104000462651</v>
      </c>
      <c r="K41" s="231">
        <v>5.8378320000480897E-2</v>
      </c>
      <c r="L41" s="231">
        <v>0.37771272000255951</v>
      </c>
      <c r="M41" s="231">
        <v>1.577961000029013</v>
      </c>
      <c r="N41" s="231">
        <v>0.75816972001548377</v>
      </c>
      <c r="O41" s="231">
        <v>0.7152591600141468</v>
      </c>
      <c r="P41" s="231">
        <v>0.1474426800032746</v>
      </c>
      <c r="Q41" s="231">
        <v>0.1135134000021754</v>
      </c>
      <c r="R41" s="231">
        <v>0.27941760000455751</v>
      </c>
      <c r="S41" s="231">
        <v>1.0338451200229459</v>
      </c>
      <c r="T41" s="231">
        <v>1.672014960037554</v>
      </c>
      <c r="U41" s="231">
        <v>1.3713915600174791</v>
      </c>
      <c r="V41" s="231">
        <v>0.70552943999188966</v>
      </c>
      <c r="W41" s="231">
        <v>0.6780866399954113</v>
      </c>
      <c r="DA41" s="73" t="s">
        <v>2671</v>
      </c>
    </row>
    <row r="42" spans="1:105" ht="12" customHeight="1" x14ac:dyDescent="0.25">
      <c r="A42" s="46" t="s">
        <v>162</v>
      </c>
      <c r="B42" s="231">
        <v>1.6722257140054979</v>
      </c>
      <c r="C42" s="231">
        <v>2.8686234992699271</v>
      </c>
      <c r="D42" s="231">
        <v>1.9473423344881</v>
      </c>
      <c r="E42" s="231">
        <v>1.1233704993888589</v>
      </c>
      <c r="F42" s="231">
        <v>4.425116651600697</v>
      </c>
      <c r="G42" s="231">
        <v>2.6251526307936719</v>
      </c>
      <c r="H42" s="231">
        <v>0.58668805951368397</v>
      </c>
      <c r="I42" s="231">
        <v>3.2940120782028011</v>
      </c>
      <c r="J42" s="231">
        <v>3.8570047443173028</v>
      </c>
      <c r="K42" s="231">
        <v>1.978136938741484</v>
      </c>
      <c r="L42" s="231">
        <v>4.9707533200245972</v>
      </c>
      <c r="M42" s="231">
        <v>11.888982505116561</v>
      </c>
      <c r="N42" s="231">
        <v>12.34665315725953</v>
      </c>
      <c r="O42" s="231">
        <v>7.6558002237367058</v>
      </c>
      <c r="P42" s="231">
        <v>6.8643485904258608</v>
      </c>
      <c r="Q42" s="231">
        <v>9.3470700787667305</v>
      </c>
      <c r="R42" s="231">
        <v>8.4860578886021933</v>
      </c>
      <c r="S42" s="231">
        <v>6.4529070622930602</v>
      </c>
      <c r="T42" s="231">
        <v>7.8249794178988488</v>
      </c>
      <c r="U42" s="231">
        <v>4.6512618470693514</v>
      </c>
      <c r="V42" s="231">
        <v>1.354348615740125</v>
      </c>
      <c r="W42" s="231">
        <v>1.662285172501514</v>
      </c>
      <c r="DA42" s="73" t="s">
        <v>2672</v>
      </c>
    </row>
    <row r="43" spans="1:105" ht="12" customHeight="1" x14ac:dyDescent="0.25">
      <c r="A43" s="46" t="s">
        <v>36</v>
      </c>
      <c r="B43" s="231">
        <v>0.55943999999979466</v>
      </c>
      <c r="C43" s="231">
        <v>0.5994000000009968</v>
      </c>
      <c r="D43" s="231">
        <v>0.31967999999999591</v>
      </c>
      <c r="E43" s="231">
        <v>0.35963999999959517</v>
      </c>
      <c r="F43" s="231">
        <v>0.3596400000012579</v>
      </c>
      <c r="G43" s="231">
        <v>0.27972000000109609</v>
      </c>
      <c r="H43" s="231">
        <v>0</v>
      </c>
      <c r="I43" s="231">
        <v>0</v>
      </c>
      <c r="J43" s="231">
        <v>0.39960000000296642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1.0000000000000002</v>
      </c>
      <c r="E51" s="234">
        <f t="shared" si="3"/>
        <v>1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1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0.99999999999999978</v>
      </c>
      <c r="O51" s="234">
        <f t="shared" si="3"/>
        <v>1</v>
      </c>
      <c r="P51" s="234">
        <f t="shared" si="3"/>
        <v>0.99999999999999978</v>
      </c>
      <c r="Q51" s="234">
        <f t="shared" si="3"/>
        <v>1.0000000000000002</v>
      </c>
      <c r="R51" s="234">
        <f t="shared" si="3"/>
        <v>1.0000000000000004</v>
      </c>
      <c r="S51" s="234">
        <f t="shared" si="3"/>
        <v>0.99999999999999956</v>
      </c>
      <c r="T51" s="234">
        <f t="shared" si="3"/>
        <v>0.99999999999999956</v>
      </c>
      <c r="U51" s="234">
        <f t="shared" si="3"/>
        <v>1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2.6635935046241472E-2</v>
      </c>
      <c r="C56" s="302">
        <f t="shared" si="8"/>
        <v>2.3423958597215366E-2</v>
      </c>
      <c r="D56" s="302">
        <f t="shared" si="8"/>
        <v>2.5186966378717063E-2</v>
      </c>
      <c r="E56" s="302">
        <f t="shared" si="8"/>
        <v>3.1781582292392418E-2</v>
      </c>
      <c r="F56" s="302">
        <f t="shared" si="8"/>
        <v>2.9839456630799389E-2</v>
      </c>
      <c r="G56" s="302">
        <f t="shared" si="8"/>
        <v>2.0611195698622214E-2</v>
      </c>
      <c r="H56" s="302">
        <f t="shared" si="8"/>
        <v>2.0226147912188165E-2</v>
      </c>
      <c r="I56" s="302">
        <f t="shared" si="8"/>
        <v>2.0339742107685351E-2</v>
      </c>
      <c r="J56" s="302">
        <f t="shared" si="8"/>
        <v>2.0790352676662568E-2</v>
      </c>
      <c r="K56" s="302">
        <f t="shared" si="8"/>
        <v>1.480549427881309E-2</v>
      </c>
      <c r="L56" s="302">
        <f t="shared" si="8"/>
        <v>1.0001700988653396E-2</v>
      </c>
      <c r="M56" s="302">
        <f t="shared" si="8"/>
        <v>9.2033605918138816E-3</v>
      </c>
      <c r="N56" s="302">
        <f t="shared" si="8"/>
        <v>7.5802765172011226E-3</v>
      </c>
      <c r="O56" s="302">
        <f t="shared" si="8"/>
        <v>6.4364283632746691E-3</v>
      </c>
      <c r="P56" s="302">
        <f t="shared" si="8"/>
        <v>5.2688048230439847E-3</v>
      </c>
      <c r="Q56" s="302">
        <f t="shared" si="8"/>
        <v>5.6039812181623242E-3</v>
      </c>
      <c r="R56" s="302">
        <f t="shared" si="8"/>
        <v>6.1236558912550415E-3</v>
      </c>
      <c r="S56" s="302">
        <f t="shared" si="8"/>
        <v>5.5095013846129266E-3</v>
      </c>
      <c r="T56" s="302">
        <f t="shared" si="8"/>
        <v>5.6823733672333567E-3</v>
      </c>
      <c r="U56" s="302">
        <f t="shared" si="8"/>
        <v>4.2388974705509256E-3</v>
      </c>
      <c r="V56" s="302">
        <f t="shared" si="8"/>
        <v>1.4045667519478333E-2</v>
      </c>
      <c r="W56" s="302">
        <f t="shared" si="8"/>
        <v>1.3005410033898128E-2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0.22786220940139479</v>
      </c>
      <c r="C57" s="303">
        <f t="shared" si="9"/>
        <v>0.21730446039236206</v>
      </c>
      <c r="D57" s="303">
        <f t="shared" si="9"/>
        <v>0.22486613578115319</v>
      </c>
      <c r="E57" s="303">
        <f t="shared" si="9"/>
        <v>0.24605917609580905</v>
      </c>
      <c r="F57" s="303">
        <f t="shared" si="9"/>
        <v>0.23235594952467112</v>
      </c>
      <c r="G57" s="303">
        <f t="shared" si="9"/>
        <v>0.19520172205438338</v>
      </c>
      <c r="H57" s="303">
        <f t="shared" si="9"/>
        <v>0.19662587854661198</v>
      </c>
      <c r="I57" s="303">
        <f t="shared" si="9"/>
        <v>0.19207060621584551</v>
      </c>
      <c r="J57" s="303">
        <f t="shared" si="9"/>
        <v>0.19524403684886465</v>
      </c>
      <c r="K57" s="303">
        <f t="shared" si="9"/>
        <v>0.14160282380476025</v>
      </c>
      <c r="L57" s="303">
        <f t="shared" si="9"/>
        <v>9.3643702642235788E-2</v>
      </c>
      <c r="M57" s="303">
        <f t="shared" si="9"/>
        <v>9.5338950452413002E-2</v>
      </c>
      <c r="N57" s="303">
        <f t="shared" si="9"/>
        <v>8.0446066410361672E-2</v>
      </c>
      <c r="O57" s="303">
        <f t="shared" si="9"/>
        <v>7.2320828320104086E-2</v>
      </c>
      <c r="P57" s="303">
        <f t="shared" si="9"/>
        <v>6.1161770029416342E-2</v>
      </c>
      <c r="Q57" s="303">
        <f t="shared" si="9"/>
        <v>7.1411130007013809E-2</v>
      </c>
      <c r="R57" s="303">
        <f t="shared" si="9"/>
        <v>7.3360328433399319E-2</v>
      </c>
      <c r="S57" s="303">
        <f t="shared" si="9"/>
        <v>7.0993001025691699E-2</v>
      </c>
      <c r="T57" s="303">
        <f t="shared" si="9"/>
        <v>7.0624941840876948E-2</v>
      </c>
      <c r="U57" s="303">
        <f t="shared" si="9"/>
        <v>6.0528329244177205E-2</v>
      </c>
      <c r="V57" s="303">
        <f t="shared" si="9"/>
        <v>0.20494429833759234</v>
      </c>
      <c r="W57" s="303">
        <f t="shared" si="9"/>
        <v>0.20610053796588199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0.22786220940139479</v>
      </c>
      <c r="C58" s="304">
        <f t="shared" si="10"/>
        <v>0.21730446039236206</v>
      </c>
      <c r="D58" s="304">
        <f t="shared" si="10"/>
        <v>0.22486613578115319</v>
      </c>
      <c r="E58" s="304">
        <f t="shared" si="10"/>
        <v>0.24605917609580905</v>
      </c>
      <c r="F58" s="304">
        <f t="shared" si="10"/>
        <v>0.23235594952467112</v>
      </c>
      <c r="G58" s="304">
        <f t="shared" si="10"/>
        <v>0.19520172205438338</v>
      </c>
      <c r="H58" s="304">
        <f t="shared" si="10"/>
        <v>0.19662587854661198</v>
      </c>
      <c r="I58" s="304">
        <f t="shared" si="10"/>
        <v>0.19207060621584551</v>
      </c>
      <c r="J58" s="304">
        <f t="shared" si="10"/>
        <v>0.19524403684886465</v>
      </c>
      <c r="K58" s="304">
        <f t="shared" si="10"/>
        <v>0.14160282380476025</v>
      </c>
      <c r="L58" s="304">
        <f t="shared" si="10"/>
        <v>9.3643702642235788E-2</v>
      </c>
      <c r="M58" s="304">
        <f t="shared" si="10"/>
        <v>9.5338950452413002E-2</v>
      </c>
      <c r="N58" s="304">
        <f t="shared" si="10"/>
        <v>8.0446066410361672E-2</v>
      </c>
      <c r="O58" s="304">
        <f t="shared" si="10"/>
        <v>7.2320828320104086E-2</v>
      </c>
      <c r="P58" s="304">
        <f t="shared" si="10"/>
        <v>6.1161770029416342E-2</v>
      </c>
      <c r="Q58" s="304">
        <f t="shared" si="10"/>
        <v>7.1411130007013809E-2</v>
      </c>
      <c r="R58" s="304">
        <f t="shared" si="10"/>
        <v>7.3360328433399319E-2</v>
      </c>
      <c r="S58" s="304">
        <f t="shared" si="10"/>
        <v>7.0993001025691699E-2</v>
      </c>
      <c r="T58" s="304">
        <f t="shared" si="10"/>
        <v>7.0624941840876948E-2</v>
      </c>
      <c r="U58" s="304">
        <f t="shared" si="10"/>
        <v>6.0528329244177205E-2</v>
      </c>
      <c r="V58" s="304">
        <f t="shared" si="10"/>
        <v>0.20494429833759234</v>
      </c>
      <c r="W58" s="304">
        <f t="shared" si="10"/>
        <v>0.20610053796588199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5.4059347831589721E-2</v>
      </c>
      <c r="C60" s="303">
        <f t="shared" si="12"/>
        <v>6.8114074979178332E-2</v>
      </c>
      <c r="D60" s="303">
        <f t="shared" si="12"/>
        <v>6.0182956377133563E-2</v>
      </c>
      <c r="E60" s="303">
        <f t="shared" si="12"/>
        <v>4.5025641941394627E-2</v>
      </c>
      <c r="F60" s="303">
        <f t="shared" si="12"/>
        <v>6.7468064669311933E-2</v>
      </c>
      <c r="G60" s="303">
        <f t="shared" si="12"/>
        <v>7.7522105873148048E-2</v>
      </c>
      <c r="H60" s="303">
        <f t="shared" si="12"/>
        <v>5.0844847600298296E-2</v>
      </c>
      <c r="I60" s="303">
        <f t="shared" si="12"/>
        <v>8.3764565817176298E-2</v>
      </c>
      <c r="J60" s="303">
        <f t="shared" si="12"/>
        <v>8.8843497220355422E-2</v>
      </c>
      <c r="K60" s="303">
        <f t="shared" si="12"/>
        <v>9.1139680165193013E-2</v>
      </c>
      <c r="L60" s="303">
        <f t="shared" si="12"/>
        <v>0.11947156145241739</v>
      </c>
      <c r="M60" s="303">
        <f t="shared" si="12"/>
        <v>0.11656619903471921</v>
      </c>
      <c r="N60" s="303">
        <f t="shared" si="12"/>
        <v>0.16025910025385931</v>
      </c>
      <c r="O60" s="303">
        <f t="shared" si="12"/>
        <v>0.1540950186362964</v>
      </c>
      <c r="P60" s="303">
        <f t="shared" si="12"/>
        <v>0.1577949967114603</v>
      </c>
      <c r="Q60" s="303">
        <f t="shared" si="12"/>
        <v>0.16692875068154991</v>
      </c>
      <c r="R60" s="303">
        <f t="shared" si="12"/>
        <v>0.16453447765092707</v>
      </c>
      <c r="S60" s="303">
        <f t="shared" si="12"/>
        <v>0.15867235024606346</v>
      </c>
      <c r="T60" s="303">
        <f t="shared" si="12"/>
        <v>0.15007358662333936</v>
      </c>
      <c r="U60" s="303">
        <f t="shared" si="12"/>
        <v>0.11766199863106744</v>
      </c>
      <c r="V60" s="303">
        <f t="shared" si="12"/>
        <v>0.17720174603554445</v>
      </c>
      <c r="W60" s="303">
        <f t="shared" si="12"/>
        <v>0.17017955960059386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5.4059347831589721E-2</v>
      </c>
      <c r="C61" s="304">
        <f t="shared" si="13"/>
        <v>6.8114074979178332E-2</v>
      </c>
      <c r="D61" s="304">
        <f t="shared" si="13"/>
        <v>6.0182956377133563E-2</v>
      </c>
      <c r="E61" s="304">
        <f t="shared" si="13"/>
        <v>4.5025641941394627E-2</v>
      </c>
      <c r="F61" s="304">
        <f t="shared" si="13"/>
        <v>6.7468064669311933E-2</v>
      </c>
      <c r="G61" s="304">
        <f t="shared" si="13"/>
        <v>7.7522105873148048E-2</v>
      </c>
      <c r="H61" s="304">
        <f t="shared" si="13"/>
        <v>5.0844847600298296E-2</v>
      </c>
      <c r="I61" s="304">
        <f t="shared" si="13"/>
        <v>8.3764565817176298E-2</v>
      </c>
      <c r="J61" s="304">
        <f t="shared" si="13"/>
        <v>8.8843497220355422E-2</v>
      </c>
      <c r="K61" s="304">
        <f t="shared" si="13"/>
        <v>9.1139680165193013E-2</v>
      </c>
      <c r="L61" s="304">
        <f t="shared" si="13"/>
        <v>0.11947156145241739</v>
      </c>
      <c r="M61" s="304">
        <f t="shared" si="13"/>
        <v>0.11656619903471921</v>
      </c>
      <c r="N61" s="304">
        <f t="shared" si="13"/>
        <v>0.16025910025385931</v>
      </c>
      <c r="O61" s="304">
        <f t="shared" si="13"/>
        <v>0.1540950186362964</v>
      </c>
      <c r="P61" s="304">
        <f t="shared" si="13"/>
        <v>0.1577949967114603</v>
      </c>
      <c r="Q61" s="304">
        <f t="shared" si="13"/>
        <v>0.16692875068154991</v>
      </c>
      <c r="R61" s="304">
        <f t="shared" si="13"/>
        <v>0.16453447765092707</v>
      </c>
      <c r="S61" s="304">
        <f t="shared" si="13"/>
        <v>0.15867235024606346</v>
      </c>
      <c r="T61" s="304">
        <f t="shared" si="13"/>
        <v>0.15007358662333936</v>
      </c>
      <c r="U61" s="304">
        <f t="shared" si="13"/>
        <v>0.11766199863106744</v>
      </c>
      <c r="V61" s="304">
        <f t="shared" si="13"/>
        <v>0.17720174603554445</v>
      </c>
      <c r="W61" s="304">
        <f t="shared" si="13"/>
        <v>0.17017955960059386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0.32551744200199262</v>
      </c>
      <c r="C63" s="303">
        <f t="shared" si="15"/>
        <v>0.31043494341766031</v>
      </c>
      <c r="D63" s="303">
        <f t="shared" si="15"/>
        <v>0.32123733683021888</v>
      </c>
      <c r="E63" s="303">
        <f t="shared" si="15"/>
        <v>0.35151310870829849</v>
      </c>
      <c r="F63" s="303">
        <f t="shared" si="15"/>
        <v>0.33193707074953038</v>
      </c>
      <c r="G63" s="303">
        <f t="shared" si="15"/>
        <v>0.27885960293483331</v>
      </c>
      <c r="H63" s="303">
        <f t="shared" si="15"/>
        <v>0.28089411220944566</v>
      </c>
      <c r="I63" s="303">
        <f t="shared" si="15"/>
        <v>0.27438658030835078</v>
      </c>
      <c r="J63" s="303">
        <f t="shared" si="15"/>
        <v>0.27892005264123521</v>
      </c>
      <c r="K63" s="303">
        <f t="shared" si="15"/>
        <v>0.20228974829251462</v>
      </c>
      <c r="L63" s="303">
        <f t="shared" si="15"/>
        <v>0.13377671806033697</v>
      </c>
      <c r="M63" s="303">
        <f t="shared" si="15"/>
        <v>0.13619850064630426</v>
      </c>
      <c r="N63" s="303">
        <f t="shared" si="15"/>
        <v>0.11492295201480238</v>
      </c>
      <c r="O63" s="303">
        <f t="shared" si="15"/>
        <v>0.10331546902872016</v>
      </c>
      <c r="P63" s="303">
        <f t="shared" si="15"/>
        <v>8.7373957184880544E-2</v>
      </c>
      <c r="Q63" s="303">
        <f t="shared" si="15"/>
        <v>0.10201590001001974</v>
      </c>
      <c r="R63" s="303">
        <f t="shared" si="15"/>
        <v>0.10480046919057046</v>
      </c>
      <c r="S63" s="303">
        <f t="shared" si="15"/>
        <v>0.10141857289384526</v>
      </c>
      <c r="T63" s="303">
        <f t="shared" si="15"/>
        <v>0.10089277405839567</v>
      </c>
      <c r="U63" s="303">
        <f t="shared" si="15"/>
        <v>8.6469041777396019E-2</v>
      </c>
      <c r="V63" s="303">
        <f t="shared" si="15"/>
        <v>0.29277756905370345</v>
      </c>
      <c r="W63" s="303">
        <f t="shared" si="15"/>
        <v>0.29442933995126008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0.32551744200199262</v>
      </c>
      <c r="C64" s="304">
        <f t="shared" si="16"/>
        <v>0.31043494341766031</v>
      </c>
      <c r="D64" s="304">
        <f t="shared" si="16"/>
        <v>0.32123733683021888</v>
      </c>
      <c r="E64" s="304">
        <f t="shared" si="16"/>
        <v>0.35151310870829849</v>
      </c>
      <c r="F64" s="304">
        <f t="shared" si="16"/>
        <v>0.33193707074953038</v>
      </c>
      <c r="G64" s="304">
        <f t="shared" si="16"/>
        <v>0.27885960293483331</v>
      </c>
      <c r="H64" s="304">
        <f t="shared" si="16"/>
        <v>0.28089411220944566</v>
      </c>
      <c r="I64" s="304">
        <f t="shared" si="16"/>
        <v>0.27438658030835078</v>
      </c>
      <c r="J64" s="304">
        <f t="shared" si="16"/>
        <v>0.27892005264123521</v>
      </c>
      <c r="K64" s="304">
        <f t="shared" si="16"/>
        <v>0.20228974829251462</v>
      </c>
      <c r="L64" s="304">
        <f t="shared" si="16"/>
        <v>0.13377671806033697</v>
      </c>
      <c r="M64" s="304">
        <f t="shared" si="16"/>
        <v>0.13619850064630426</v>
      </c>
      <c r="N64" s="304">
        <f t="shared" si="16"/>
        <v>0.11492295201480238</v>
      </c>
      <c r="O64" s="304">
        <f t="shared" si="16"/>
        <v>0.10331546902872016</v>
      </c>
      <c r="P64" s="304">
        <f t="shared" si="16"/>
        <v>8.7373957184880544E-2</v>
      </c>
      <c r="Q64" s="304">
        <f t="shared" si="16"/>
        <v>0.10201590001001974</v>
      </c>
      <c r="R64" s="304">
        <f t="shared" si="16"/>
        <v>0.10480046919057046</v>
      </c>
      <c r="S64" s="304">
        <f t="shared" si="16"/>
        <v>0.10141857289384526</v>
      </c>
      <c r="T64" s="304">
        <f t="shared" si="16"/>
        <v>0.10089277405839567</v>
      </c>
      <c r="U64" s="304">
        <f t="shared" si="16"/>
        <v>8.6469041777396019E-2</v>
      </c>
      <c r="V64" s="304">
        <f t="shared" si="16"/>
        <v>0.29277756905370345</v>
      </c>
      <c r="W64" s="304">
        <f t="shared" si="16"/>
        <v>0.29442933995126008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0.36592506571878131</v>
      </c>
      <c r="C66" s="303">
        <f t="shared" si="18"/>
        <v>0.380722562613584</v>
      </c>
      <c r="D66" s="303">
        <f t="shared" si="18"/>
        <v>0.36852660463277759</v>
      </c>
      <c r="E66" s="303">
        <f t="shared" si="18"/>
        <v>0.32562049096210549</v>
      </c>
      <c r="F66" s="303">
        <f t="shared" si="18"/>
        <v>0.33839945842568747</v>
      </c>
      <c r="G66" s="303">
        <f t="shared" si="18"/>
        <v>0.4278053734390132</v>
      </c>
      <c r="H66" s="303">
        <f t="shared" si="18"/>
        <v>0.45140901373145581</v>
      </c>
      <c r="I66" s="303">
        <f t="shared" si="18"/>
        <v>0.4294385055509421</v>
      </c>
      <c r="J66" s="303">
        <f t="shared" si="18"/>
        <v>0.41620206061288217</v>
      </c>
      <c r="K66" s="303">
        <f t="shared" si="18"/>
        <v>0.55016225345871894</v>
      </c>
      <c r="L66" s="303">
        <f t="shared" si="18"/>
        <v>0.64310631685635633</v>
      </c>
      <c r="M66" s="303">
        <f t="shared" si="18"/>
        <v>0.64269298927474972</v>
      </c>
      <c r="N66" s="303">
        <f t="shared" si="18"/>
        <v>0.63679160480377528</v>
      </c>
      <c r="O66" s="303">
        <f t="shared" si="18"/>
        <v>0.66383225565160464</v>
      </c>
      <c r="P66" s="303">
        <f t="shared" si="18"/>
        <v>0.68840047125119852</v>
      </c>
      <c r="Q66" s="303">
        <f t="shared" si="18"/>
        <v>0.6540402380832544</v>
      </c>
      <c r="R66" s="303">
        <f t="shared" si="18"/>
        <v>0.65118106883384841</v>
      </c>
      <c r="S66" s="303">
        <f t="shared" si="18"/>
        <v>0.66340657444978623</v>
      </c>
      <c r="T66" s="303">
        <f t="shared" si="18"/>
        <v>0.67272632411015421</v>
      </c>
      <c r="U66" s="303">
        <f t="shared" si="18"/>
        <v>0.73110173287680846</v>
      </c>
      <c r="V66" s="303">
        <f t="shared" si="18"/>
        <v>0.31103071905368135</v>
      </c>
      <c r="W66" s="303">
        <f t="shared" si="18"/>
        <v>0.31628515244836586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1.30442346008082</v>
      </c>
      <c r="C72" s="322">
        <f>IF(C$5=0,0,C$5/MAE_fec!C$5)</f>
        <v>1.1985293354915976</v>
      </c>
      <c r="D72" s="322">
        <f>IF(D$5=0,0,D$5/MAE_fec!D$5)</f>
        <v>1.2349746467204157</v>
      </c>
      <c r="E72" s="322">
        <f>IF(E$5=0,0,E$5/MAE_fec!E$5)</f>
        <v>1.4571881571650469</v>
      </c>
      <c r="F72" s="322">
        <f>IF(F$5=0,0,F$5/MAE_fec!F$5)</f>
        <v>1.3938225780253417</v>
      </c>
      <c r="G72" s="322">
        <f>IF(G$5=0,0,G$5/MAE_fec!G$5)</f>
        <v>0.99437997798999911</v>
      </c>
      <c r="H72" s="322">
        <f>IF(H$5=0,0,H$5/MAE_fec!H$5)</f>
        <v>0.95442135055303057</v>
      </c>
      <c r="I72" s="322">
        <f>IF(I$5=0,0,I$5/MAE_fec!I$5)</f>
        <v>0.9746906839735473</v>
      </c>
      <c r="J72" s="322">
        <f>IF(J$5=0,0,J$5/MAE_fec!J$5)</f>
        <v>1.0035591477863413</v>
      </c>
      <c r="K72" s="322">
        <f>IF(K$5=0,0,K$5/MAE_fec!K$5)</f>
        <v>0.65221377044108275</v>
      </c>
      <c r="L72" s="322">
        <f>IF(L$5=0,0,L$5/MAE_fec!L$5)</f>
        <v>0.45550049734655823</v>
      </c>
      <c r="M72" s="322">
        <f>IF(M$5=0,0,M$5/MAE_fec!M$5)</f>
        <v>0.38500928320898498</v>
      </c>
      <c r="N72" s="322">
        <f>IF(N$5=0,0,N$5/MAE_fec!N$5)</f>
        <v>0.40606338416996279</v>
      </c>
      <c r="O72" s="322">
        <f>IF(O$5=0,0,O$5/MAE_fec!O$5)</f>
        <v>0.37655018161472564</v>
      </c>
      <c r="P72" s="322">
        <f>IF(P$5=0,0,P$5/MAE_fec!P$5)</f>
        <v>0.33127694573712696</v>
      </c>
      <c r="Q72" s="322">
        <f>IF(Q$5=0,0,Q$5/MAE_fec!Q$5)</f>
        <v>0.36706189713218301</v>
      </c>
      <c r="R72" s="322">
        <f>IF(R$5=0,0,R$5/MAE_fec!R$5)</f>
        <v>0.37042164122916005</v>
      </c>
      <c r="S72" s="322">
        <f>IF(S$5=0,0,S$5/MAE_fec!S$5)</f>
        <v>0.35286258236790791</v>
      </c>
      <c r="T72" s="322">
        <f>IF(T$5=0,0,T$5/MAE_fec!T$5)</f>
        <v>0.32813518549826126</v>
      </c>
      <c r="U72" s="322">
        <f>IF(U$5=0,0,U$5/MAE_fec!U$5)</f>
        <v>0.27681184271558468</v>
      </c>
      <c r="V72" s="322">
        <f>IF(V$5=0,0,V$5/MAE_fec!V$5)</f>
        <v>0.21153846063697548</v>
      </c>
      <c r="W72" s="322">
        <f>IF(W$5=0,0,W$5/MAE_fec!W$5)</f>
        <v>0.23715647817881913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1.2638107415040458</v>
      </c>
      <c r="C77" s="334">
        <f>IF(C$10=0,0,C$10/MAE_fec!C$10)</f>
        <v>1.0328525738066789</v>
      </c>
      <c r="D77" s="334">
        <f>IF(D$10=0,0,D$10/MAE_fec!D$10)</f>
        <v>1.1405017055025715</v>
      </c>
      <c r="E77" s="334">
        <f>IF(E$10=0,0,E$10/MAE_fec!E$10)</f>
        <v>1.6617332456970346</v>
      </c>
      <c r="F77" s="334">
        <f>IF(F$10=0,0,F$10/MAE_fec!F$10)</f>
        <v>1.5143404020383799</v>
      </c>
      <c r="G77" s="334">
        <f>IF(G$10=0,0,G$10/MAE_fec!G$10)</f>
        <v>0.74841091502352841</v>
      </c>
      <c r="H77" s="334">
        <f>IF(H$10=0,0,H$10/MAE_fec!H$10)</f>
        <v>0.69460807418217796</v>
      </c>
      <c r="I77" s="334">
        <f>IF(I$10=0,0,I$10/MAE_fec!I$10)</f>
        <v>0.72472842392499548</v>
      </c>
      <c r="J77" s="334">
        <f>IF(J$10=0,0,J$10/MAE_fec!J$10)</f>
        <v>0.76713728793656055</v>
      </c>
      <c r="K77" s="334">
        <f>IF(K$10=0,0,K$10/MAE_fec!K$10)</f>
        <v>0.3414123518487357</v>
      </c>
      <c r="L77" s="334">
        <f>IF(L$10=0,0,L$10/MAE_fec!L$10)</f>
        <v>0.15676200676620455</v>
      </c>
      <c r="M77" s="334">
        <f>IF(M$10=0,0,M$10/MAE_fec!M$10)</f>
        <v>0.12326914675809038</v>
      </c>
      <c r="N77" s="334">
        <f>IF(N$10=0,0,N$10/MAE_fec!N$10)</f>
        <v>0.10560903251682111</v>
      </c>
      <c r="O77" s="334">
        <f>IF(O$10=0,0,O$10/MAE_fec!O$10)</f>
        <v>8.2167585096817486E-2</v>
      </c>
      <c r="P77" s="334">
        <f>IF(P$10=0,0,P$10/MAE_fec!P$10)</f>
        <v>5.8481025036713472E-2</v>
      </c>
      <c r="Q77" s="334">
        <f>IF(Q$10=0,0,Q$10/MAE_fec!Q$10)</f>
        <v>6.9686559825959227E-2</v>
      </c>
      <c r="R77" s="334">
        <f>IF(R$10=0,0,R$10/MAE_fec!R$10)</f>
        <v>7.7044735332156722E-2</v>
      </c>
      <c r="S77" s="334">
        <f>IF(S$10=0,0,S$10/MAE_fec!S$10)</f>
        <v>6.5732572411569823E-2</v>
      </c>
      <c r="T77" s="334">
        <f>IF(T$10=0,0,T$10/MAE_fec!T$10)</f>
        <v>6.3228764640025192E-2</v>
      </c>
      <c r="U77" s="334">
        <f>IF(U$10=0,0,U$10/MAE_fec!U$10)</f>
        <v>3.9197289908755914E-2</v>
      </c>
      <c r="V77" s="334">
        <f>IF(V$10=0,0,V$10/MAE_fec!V$10)</f>
        <v>0.11643941770420099</v>
      </c>
      <c r="W77" s="334">
        <f>IF(W$10=0,0,W$10/MAE_fec!W$10)</f>
        <v>0.1206239968340516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1.6159648445509591</v>
      </c>
      <c r="C78" s="350">
        <f>IF(C$16=0,0,C$16/MAE_fec!C$16)</f>
        <v>1.4333529603772575</v>
      </c>
      <c r="D78" s="350">
        <f>IF(D$16=0,0,D$16/MAE_fec!D$16)</f>
        <v>1.5184861873308186</v>
      </c>
      <c r="E78" s="350">
        <f>IF(E$16=0,0,E$16/MAE_fec!E$16)</f>
        <v>1.9135927656705347</v>
      </c>
      <c r="F78" s="350">
        <f>IF(F$16=0,0,F$16/MAE_fec!F$16)</f>
        <v>1.7624914504118696</v>
      </c>
      <c r="G78" s="350">
        <f>IF(G$16=0,0,G$16/MAE_fec!G$16)</f>
        <v>1.0767401525091131</v>
      </c>
      <c r="H78" s="350">
        <f>IF(H$16=0,0,H$16/MAE_fec!H$16)</f>
        <v>1.0283832709328411</v>
      </c>
      <c r="I78" s="350">
        <f>IF(I$16=0,0,I$16/MAE_fec!I$16)</f>
        <v>1.0409544557031967</v>
      </c>
      <c r="J78" s="350">
        <f>IF(J$16=0,0,J$16/MAE_fec!J$16)</f>
        <v>1.092368956368865</v>
      </c>
      <c r="K78" s="350">
        <f>IF(K$16=0,0,K$16/MAE_fec!K$16)</f>
        <v>0.50662016468931481</v>
      </c>
      <c r="L78" s="350">
        <f>IF(L$16=0,0,L$16/MAE_fec!L$16)</f>
        <v>0.22886382524994589</v>
      </c>
      <c r="M78" s="350">
        <f>IF(M$16=0,0,M$16/MAE_fec!M$16)</f>
        <v>0.1990588336257369</v>
      </c>
      <c r="N78" s="350">
        <f>IF(N$16=0,0,N$16/MAE_fec!N$16)</f>
        <v>0.17515114499782405</v>
      </c>
      <c r="O78" s="350">
        <f>IF(O$16=0,0,O$16/MAE_fec!O$16)</f>
        <v>0.144543565968689</v>
      </c>
      <c r="P78" s="350">
        <f>IF(P$16=0,0,P$16/MAE_fec!P$16)</f>
        <v>0.10634673381142215</v>
      </c>
      <c r="Q78" s="350">
        <f>IF(Q$16=0,0,Q$16/MAE_fec!Q$16)</f>
        <v>0.139283052199315</v>
      </c>
      <c r="R78" s="350">
        <f>IF(R$16=0,0,R$16/MAE_fec!R$16)</f>
        <v>0.14458007367936662</v>
      </c>
      <c r="S78" s="350">
        <f>IF(S$16=0,0,S$16/MAE_fec!S$16)</f>
        <v>0.13279427646479636</v>
      </c>
      <c r="T78" s="350">
        <f>IF(T$16=0,0,T$16/MAE_fec!T$16)</f>
        <v>0.12302550951363839</v>
      </c>
      <c r="U78" s="350">
        <f>IF(U$16=0,0,U$16/MAE_fec!U$16)</f>
        <v>8.7804182492172894E-2</v>
      </c>
      <c r="V78" s="350">
        <f>IF(V$16=0,0,V$16/MAE_fec!V$16)</f>
        <v>0.26047203469597796</v>
      </c>
      <c r="W78" s="350">
        <f>IF(W$16=0,0,W$16/MAE_fec!W$16)</f>
        <v>0.29267954849523342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1.2947972168679169</v>
      </c>
      <c r="C79" s="350">
        <f>IF(C$24=0,0,C$24/MAE_fec!C$24)</f>
        <v>1.3695379592856955</v>
      </c>
      <c r="D79" s="350">
        <f>IF(D$24=0,0,D$24/MAE_fec!D$24)</f>
        <v>1.3221255830381213</v>
      </c>
      <c r="E79" s="350">
        <f>IF(E$24=0,0,E$24/MAE_fec!E$24)</f>
        <v>1.2827772692246426</v>
      </c>
      <c r="F79" s="350">
        <f>IF(F$24=0,0,F$24/MAE_fec!F$24)</f>
        <v>1.476213550818249</v>
      </c>
      <c r="G79" s="350">
        <f>IF(G$24=0,0,G$24/MAE_fec!G$24)</f>
        <v>1.314472536772846</v>
      </c>
      <c r="H79" s="350">
        <f>IF(H$24=0,0,H$24/MAE_fec!H$24)</f>
        <v>1.0365160281662582</v>
      </c>
      <c r="I79" s="350">
        <f>IF(I$24=0,0,I$24/MAE_fec!I$24)</f>
        <v>1.3463228200194211</v>
      </c>
      <c r="J79" s="350">
        <f>IF(J$24=0,0,J$24/MAE_fec!J$24)</f>
        <v>1.4017719758613085</v>
      </c>
      <c r="K79" s="350">
        <f>IF(K$24=0,0,K$24/MAE_fec!K$24)</f>
        <v>1.1259830155237078</v>
      </c>
      <c r="L79" s="350">
        <f>IF(L$24=0,0,L$24/MAE_fec!L$24)</f>
        <v>1.0542218639956222</v>
      </c>
      <c r="M79" s="350">
        <f>IF(M$24=0,0,M$24/MAE_fec!M$24)</f>
        <v>0.72593404208542645</v>
      </c>
      <c r="N79" s="350">
        <f>IF(N$24=0,0,N$24/MAE_fec!N$24)</f>
        <v>1.1312402988058567</v>
      </c>
      <c r="O79" s="350">
        <f>IF(O$24=0,0,O$24/MAE_fec!O$24)</f>
        <v>1.0847413360589873</v>
      </c>
      <c r="P79" s="350">
        <f>IF(P$24=0,0,P$24/MAE_fec!P$24)</f>
        <v>1.0186103609612172</v>
      </c>
      <c r="Q79" s="350">
        <f>IF(Q$24=0,0,Q$24/MAE_fec!Q$24)</f>
        <v>1.1168528649521172</v>
      </c>
      <c r="R79" s="350">
        <f>IF(R$24=0,0,R$24/MAE_fec!R$24)</f>
        <v>1.1144906705297437</v>
      </c>
      <c r="S79" s="350">
        <f>IF(S$24=0,0,S$24/MAE_fec!S$24)</f>
        <v>1.0634870168381982</v>
      </c>
      <c r="T79" s="350">
        <f>IF(T$24=0,0,T$24/MAE_fec!T$24)</f>
        <v>0.89605595576527863</v>
      </c>
      <c r="U79" s="350">
        <f>IF(U$24=0,0,U$24/MAE_fec!U$24)</f>
        <v>0.62323444974808673</v>
      </c>
      <c r="V79" s="350">
        <f>IF(V$24=0,0,V$24/MAE_fec!V$24)</f>
        <v>0.69791076125841944</v>
      </c>
      <c r="W79" s="350">
        <f>IF(W$24=0,0,W$24/MAE_fec!W$24)</f>
        <v>0.73595590297757907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1.6159648445509593</v>
      </c>
      <c r="C80" s="350">
        <f>IF(C$27=0,0,C$27/MAE_fec!C$27)</f>
        <v>1.4333529603772579</v>
      </c>
      <c r="D80" s="350">
        <f>IF(D$27=0,0,D$27/MAE_fec!D$27)</f>
        <v>1.5184861873308186</v>
      </c>
      <c r="E80" s="350">
        <f>IF(E$27=0,0,E$27/MAE_fec!E$27)</f>
        <v>1.9135927656705336</v>
      </c>
      <c r="F80" s="350">
        <f>IF(F$27=0,0,F$27/MAE_fec!F$27)</f>
        <v>1.7624914504118707</v>
      </c>
      <c r="G80" s="350">
        <f>IF(G$27=0,0,G$27/MAE_fec!G$27)</f>
        <v>1.0767401525091123</v>
      </c>
      <c r="H80" s="350">
        <f>IF(H$27=0,0,H$27/MAE_fec!H$27)</f>
        <v>1.0283832709328409</v>
      </c>
      <c r="I80" s="350">
        <f>IF(I$27=0,0,I$27/MAE_fec!I$27)</f>
        <v>1.0409544557031964</v>
      </c>
      <c r="J80" s="350">
        <f>IF(J$27=0,0,J$27/MAE_fec!J$27)</f>
        <v>1.0923689563688654</v>
      </c>
      <c r="K80" s="350">
        <f>IF(K$27=0,0,K$27/MAE_fec!K$27)</f>
        <v>0.50662016468931481</v>
      </c>
      <c r="L80" s="350">
        <f>IF(L$27=0,0,L$27/MAE_fec!L$27)</f>
        <v>0.22886382524994606</v>
      </c>
      <c r="M80" s="350">
        <f>IF(M$27=0,0,M$27/MAE_fec!M$27)</f>
        <v>0.1990588336257369</v>
      </c>
      <c r="N80" s="350">
        <f>IF(N$27=0,0,N$27/MAE_fec!N$27)</f>
        <v>0.17515114499782403</v>
      </c>
      <c r="O80" s="350">
        <f>IF(O$27=0,0,O$27/MAE_fec!O$27)</f>
        <v>0.14454356596868906</v>
      </c>
      <c r="P80" s="350">
        <f>IF(P$27=0,0,P$27/MAE_fec!P$27)</f>
        <v>0.10634673381142221</v>
      </c>
      <c r="Q80" s="350">
        <f>IF(Q$27=0,0,Q$27/MAE_fec!Q$27)</f>
        <v>0.139283052199315</v>
      </c>
      <c r="R80" s="350">
        <f>IF(R$27=0,0,R$27/MAE_fec!R$27)</f>
        <v>0.14458007367936662</v>
      </c>
      <c r="S80" s="350">
        <f>IF(S$27=0,0,S$27/MAE_fec!S$27)</f>
        <v>0.13279427646479636</v>
      </c>
      <c r="T80" s="350">
        <f>IF(T$27=0,0,T$27/MAE_fec!T$27)</f>
        <v>0.12302550951363839</v>
      </c>
      <c r="U80" s="350">
        <f>IF(U$27=0,0,U$27/MAE_fec!U$27)</f>
        <v>8.7804182492172866E-2</v>
      </c>
      <c r="V80" s="350">
        <f>IF(V$27=0,0,V$27/MAE_fec!V$27)</f>
        <v>0.26047203469597802</v>
      </c>
      <c r="W80" s="350">
        <f>IF(W$27=0,0,W$27/MAE_fec!W$27)</f>
        <v>0.29267954849523337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3.0450442462532994</v>
      </c>
      <c r="C81" s="350">
        <f>IF(C$35=0,0,C$35/MAE_fec!C$35)</f>
        <v>3.0018104401009507</v>
      </c>
      <c r="D81" s="350">
        <f>IF(D$35=0,0,D$35/MAE_fec!D$35)</f>
        <v>2.9164494356749748</v>
      </c>
      <c r="E81" s="350">
        <f>IF(E$35=0,0,E$35/MAE_fec!E$35)</f>
        <v>2.8394093152446835</v>
      </c>
      <c r="F81" s="350">
        <f>IF(F$35=0,0,F$35/MAE_fec!F$35)</f>
        <v>2.9865474344930885</v>
      </c>
      <c r="G81" s="350">
        <f>IF(G$35=0,0,G$35/MAE_fec!G$35)</f>
        <v>2.959719028048363</v>
      </c>
      <c r="H81" s="350">
        <f>IF(H$35=0,0,H$35/MAE_fec!H$35)</f>
        <v>2.9611686797005921</v>
      </c>
      <c r="I81" s="350">
        <f>IF(I$35=0,0,I$35/MAE_fec!I$35)</f>
        <v>2.9464993106195019</v>
      </c>
      <c r="J81" s="350">
        <f>IF(J$35=0,0,J$35/MAE_fec!J$35)</f>
        <v>2.9116058035041847</v>
      </c>
      <c r="K81" s="350">
        <f>IF(K$35=0,0,K$35/MAE_fec!K$35)</f>
        <v>2.9314457266813454</v>
      </c>
      <c r="L81" s="350">
        <f>IF(L$35=0,0,L$35/MAE_fec!L$35)</f>
        <v>2.9165468773937664</v>
      </c>
      <c r="M81" s="350">
        <f>IF(M$35=0,0,M$35/MAE_fec!M$35)</f>
        <v>2.528291145023017</v>
      </c>
      <c r="N81" s="350">
        <f>IF(N$35=0,0,N$35/MAE_fec!N$35)</f>
        <v>2.783602539182624</v>
      </c>
      <c r="O81" s="350">
        <f>IF(O$35=0,0,O$35/MAE_fec!O$35)</f>
        <v>2.8123178376372535</v>
      </c>
      <c r="P81" s="350">
        <f>IF(P$35=0,0,P$35/MAE_fec!P$35)</f>
        <v>2.7807877748446912</v>
      </c>
      <c r="Q81" s="350">
        <f>IF(Q$35=0,0,Q$35/MAE_fec!Q$35)</f>
        <v>2.723315514949443</v>
      </c>
      <c r="R81" s="350">
        <f>IF(R$35=0,0,R$35/MAE_fec!R$35)</f>
        <v>2.6958225430967029</v>
      </c>
      <c r="S81" s="350">
        <f>IF(S$35=0,0,S$35/MAE_fec!S$35)</f>
        <v>2.6367430224502302</v>
      </c>
      <c r="T81" s="350">
        <f>IF(T$35=0,0,T$35/MAE_fec!T$35)</f>
        <v>2.5228806852993788</v>
      </c>
      <c r="U81" s="350">
        <f>IF(U$35=0,0,U$35/MAE_fec!U$35)</f>
        <v>2.5341000939008893</v>
      </c>
      <c r="V81" s="350">
        <f>IF(V$35=0,0,V$35/MAE_fec!V$35)</f>
        <v>0.32625873687834323</v>
      </c>
      <c r="W81" s="350">
        <f>IF(W$35=0,0,W$35/MAE_fec!W$35)</f>
        <v>0.37822175774452044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SE: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746.09654281694691</v>
      </c>
      <c r="C3" s="205">
        <v>756.81739730755953</v>
      </c>
      <c r="D3" s="205">
        <v>754.41084563242168</v>
      </c>
      <c r="E3" s="205">
        <v>718.95194039337548</v>
      </c>
      <c r="F3" s="205">
        <v>691.03208531028326</v>
      </c>
      <c r="G3" s="205">
        <v>661.46656995755097</v>
      </c>
      <c r="H3" s="205">
        <v>639.30875468709974</v>
      </c>
      <c r="I3" s="205">
        <v>643.96424934947402</v>
      </c>
      <c r="J3" s="205">
        <v>592.19304147517983</v>
      </c>
      <c r="K3" s="205">
        <v>496.4024352745833</v>
      </c>
      <c r="L3" s="205">
        <v>510.82099360378521</v>
      </c>
      <c r="M3" s="205">
        <v>459.70290122696872</v>
      </c>
      <c r="N3" s="205">
        <v>448.0504227998747</v>
      </c>
      <c r="O3" s="205">
        <v>440.52905873399669</v>
      </c>
      <c r="P3" s="205">
        <v>451.56605894230103</v>
      </c>
      <c r="Q3" s="205">
        <v>493</v>
      </c>
      <c r="R3" s="205">
        <v>494.45236410036591</v>
      </c>
      <c r="S3" s="205">
        <v>484.79786832110398</v>
      </c>
      <c r="T3" s="205">
        <v>500.01552200502908</v>
      </c>
      <c r="U3" s="205">
        <v>491.14666777636751</v>
      </c>
      <c r="V3" s="205">
        <v>438.68123905561259</v>
      </c>
      <c r="W3" s="205">
        <v>447.25698244278442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468.1134874598161</v>
      </c>
      <c r="C5" s="205">
        <v>736.77521305797313</v>
      </c>
      <c r="D5" s="205">
        <v>630.69481473171197</v>
      </c>
      <c r="E5" s="205">
        <v>580.73582569887174</v>
      </c>
      <c r="F5" s="205">
        <v>579.31283250513945</v>
      </c>
      <c r="G5" s="205">
        <v>416.54920021382952</v>
      </c>
      <c r="H5" s="205">
        <v>393.810540831705</v>
      </c>
      <c r="I5" s="205">
        <v>408.23590764292499</v>
      </c>
      <c r="J5" s="205">
        <v>487.24965597606803</v>
      </c>
      <c r="K5" s="205">
        <v>355.64459514551231</v>
      </c>
      <c r="L5" s="205">
        <v>406.12659714076642</v>
      </c>
      <c r="M5" s="205">
        <v>380.02296013171519</v>
      </c>
      <c r="N5" s="205">
        <v>337.62956562737207</v>
      </c>
      <c r="O5" s="205">
        <v>336.4860214630346</v>
      </c>
      <c r="P5" s="205">
        <v>422.32250775973353</v>
      </c>
      <c r="Q5" s="205">
        <v>405.95374031461881</v>
      </c>
      <c r="R5" s="205">
        <v>415.15790399436929</v>
      </c>
      <c r="S5" s="205">
        <v>391.72039730632969</v>
      </c>
      <c r="T5" s="205">
        <v>367.33370582208693</v>
      </c>
      <c r="U5" s="205">
        <v>373.63875981917141</v>
      </c>
      <c r="V5" s="205">
        <v>391.64742318472042</v>
      </c>
      <c r="W5" s="205">
        <v>401.1506997098561</v>
      </c>
      <c r="DA5" s="112" t="s">
        <v>2679</v>
      </c>
    </row>
    <row r="6" spans="1:105" ht="12" customHeight="1" x14ac:dyDescent="0.25">
      <c r="A6" s="154" t="s">
        <v>2114</v>
      </c>
      <c r="B6" s="340">
        <v>585.14185932477005</v>
      </c>
      <c r="C6" s="340">
        <v>789.9415100884396</v>
      </c>
      <c r="D6" s="340">
        <v>789.9415100884396</v>
      </c>
      <c r="E6" s="340">
        <v>760.68441712220113</v>
      </c>
      <c r="F6" s="340">
        <v>731.42732415596265</v>
      </c>
      <c r="G6" s="340">
        <v>702.17023118972418</v>
      </c>
      <c r="H6" s="340">
        <v>702.17023118972418</v>
      </c>
      <c r="I6" s="340">
        <v>672.9131382234857</v>
      </c>
      <c r="J6" s="340">
        <v>672.9131382234857</v>
      </c>
      <c r="K6" s="340">
        <v>643.65604525724723</v>
      </c>
      <c r="L6" s="340">
        <v>614.39895229100875</v>
      </c>
      <c r="M6" s="340">
        <v>614.39895229100875</v>
      </c>
      <c r="N6" s="340">
        <v>585.14185932477028</v>
      </c>
      <c r="O6" s="340">
        <v>555.88476635853181</v>
      </c>
      <c r="P6" s="340">
        <v>555.88476635853181</v>
      </c>
      <c r="Q6" s="340">
        <v>526.62767339229333</v>
      </c>
      <c r="R6" s="340">
        <v>497.3705804260548</v>
      </c>
      <c r="S6" s="340">
        <v>468.11348745981633</v>
      </c>
      <c r="T6" s="340">
        <v>468.11348745981633</v>
      </c>
      <c r="U6" s="340">
        <v>438.85639449357768</v>
      </c>
      <c r="V6" s="340">
        <v>438.85639449357768</v>
      </c>
      <c r="W6" s="340">
        <v>438.85639449357768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234.05674372990799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29.25709296623851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29.257092966238474</v>
      </c>
      <c r="D8" s="344">
        <f t="shared" si="0"/>
        <v>0</v>
      </c>
      <c r="E8" s="344">
        <f t="shared" si="0"/>
        <v>29.257092966238474</v>
      </c>
      <c r="F8" s="344">
        <f t="shared" si="0"/>
        <v>29.257092966238474</v>
      </c>
      <c r="G8" s="344">
        <f t="shared" si="0"/>
        <v>29.257092966238474</v>
      </c>
      <c r="H8" s="344">
        <f t="shared" si="0"/>
        <v>0</v>
      </c>
      <c r="I8" s="344">
        <f t="shared" si="0"/>
        <v>29.257092966238474</v>
      </c>
      <c r="J8" s="344">
        <f t="shared" si="0"/>
        <v>0</v>
      </c>
      <c r="K8" s="344">
        <f t="shared" si="0"/>
        <v>29.257092966238474</v>
      </c>
      <c r="L8" s="344">
        <f t="shared" si="0"/>
        <v>29.257092966238474</v>
      </c>
      <c r="M8" s="344">
        <f t="shared" si="0"/>
        <v>0</v>
      </c>
      <c r="N8" s="344">
        <f t="shared" si="0"/>
        <v>29.257092966238474</v>
      </c>
      <c r="O8" s="344">
        <f t="shared" si="0"/>
        <v>29.257092966238474</v>
      </c>
      <c r="P8" s="344">
        <f t="shared" si="0"/>
        <v>0</v>
      </c>
      <c r="Q8" s="344">
        <f t="shared" si="0"/>
        <v>29.257092966238474</v>
      </c>
      <c r="R8" s="344">
        <f t="shared" si="0"/>
        <v>29.257092966238531</v>
      </c>
      <c r="S8" s="344">
        <f t="shared" si="0"/>
        <v>29.257092966238474</v>
      </c>
      <c r="T8" s="344">
        <f t="shared" si="0"/>
        <v>0</v>
      </c>
      <c r="U8" s="344">
        <f t="shared" si="0"/>
        <v>29.257092966238645</v>
      </c>
      <c r="V8" s="344">
        <f t="shared" si="0"/>
        <v>0</v>
      </c>
      <c r="W8" s="344">
        <f t="shared" si="0"/>
        <v>29.257092966238531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117.02837186495395</v>
      </c>
      <c r="C9" s="345">
        <f t="shared" si="1"/>
        <v>53.166297030466467</v>
      </c>
      <c r="D9" s="345">
        <f t="shared" si="1"/>
        <v>159.24669535672763</v>
      </c>
      <c r="E9" s="345">
        <f t="shared" si="1"/>
        <v>179.94859142332939</v>
      </c>
      <c r="F9" s="345">
        <f t="shared" si="1"/>
        <v>152.1144916508232</v>
      </c>
      <c r="G9" s="345">
        <f t="shared" si="1"/>
        <v>285.62103097589466</v>
      </c>
      <c r="H9" s="345">
        <f t="shared" si="1"/>
        <v>308.35969035801918</v>
      </c>
      <c r="I9" s="345">
        <f t="shared" si="1"/>
        <v>264.67723058056072</v>
      </c>
      <c r="J9" s="345">
        <f t="shared" si="1"/>
        <v>185.66348224741768</v>
      </c>
      <c r="K9" s="345">
        <f t="shared" si="1"/>
        <v>288.01145011173492</v>
      </c>
      <c r="L9" s="345">
        <f t="shared" si="1"/>
        <v>208.27235515024233</v>
      </c>
      <c r="M9" s="345">
        <f t="shared" si="1"/>
        <v>234.37599215929356</v>
      </c>
      <c r="N9" s="345">
        <f t="shared" si="1"/>
        <v>247.51229369739821</v>
      </c>
      <c r="O9" s="345">
        <f t="shared" si="1"/>
        <v>219.3987448954972</v>
      </c>
      <c r="P9" s="345">
        <f t="shared" si="1"/>
        <v>133.56225859879828</v>
      </c>
      <c r="Q9" s="345">
        <f t="shared" si="1"/>
        <v>120.67393307767452</v>
      </c>
      <c r="R9" s="345">
        <f t="shared" si="1"/>
        <v>82.212676431685509</v>
      </c>
      <c r="S9" s="345">
        <f t="shared" si="1"/>
        <v>76.393090153486639</v>
      </c>
      <c r="T9" s="345">
        <f t="shared" si="1"/>
        <v>100.7797816377294</v>
      </c>
      <c r="U9" s="345">
        <f t="shared" si="1"/>
        <v>65.21763467440627</v>
      </c>
      <c r="V9" s="345">
        <f t="shared" si="1"/>
        <v>47.208971308857258</v>
      </c>
      <c r="W9" s="345">
        <f t="shared" si="1"/>
        <v>37.705694783721583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48.323301805674973</v>
      </c>
      <c r="C12" s="212">
        <v>75.121754084264822</v>
      </c>
      <c r="D12" s="212">
        <v>66.800515907136713</v>
      </c>
      <c r="E12" s="212">
        <v>64.180309544282025</v>
      </c>
      <c r="F12" s="212">
        <v>62.7042132416165</v>
      </c>
      <c r="G12" s="212">
        <v>39.069045571797083</v>
      </c>
      <c r="H12" s="212">
        <v>34.29002579535684</v>
      </c>
      <c r="I12" s="212">
        <v>32.153224419604463</v>
      </c>
      <c r="J12" s="212">
        <v>35.947463456577808</v>
      </c>
      <c r="K12" s="212">
        <v>26.165778159931211</v>
      </c>
      <c r="L12" s="212">
        <v>28.1304385210662</v>
      </c>
      <c r="M12" s="212">
        <v>23.486758383490969</v>
      </c>
      <c r="N12" s="212">
        <v>21.16689595872743</v>
      </c>
      <c r="O12" s="212">
        <v>20.558125537403271</v>
      </c>
      <c r="P12" s="212">
        <v>24.38013757523645</v>
      </c>
      <c r="Q12" s="212">
        <v>23.248753224419609</v>
      </c>
      <c r="R12" s="212">
        <v>23.478675838349091</v>
      </c>
      <c r="S12" s="212">
        <v>22.036199484092862</v>
      </c>
      <c r="T12" s="212">
        <v>20.59320722269992</v>
      </c>
      <c r="U12" s="212">
        <v>20.778245915735159</v>
      </c>
      <c r="V12" s="212">
        <v>22.86182287188306</v>
      </c>
      <c r="W12" s="212">
        <v>22.35073086844368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18.85210662080825</v>
      </c>
      <c r="C14" s="206">
        <f t="shared" si="2"/>
        <v>36.04178847807394</v>
      </c>
      <c r="D14" s="206">
        <f t="shared" si="2"/>
        <v>33.352536543422183</v>
      </c>
      <c r="E14" s="206">
        <f t="shared" si="2"/>
        <v>31.89312123817712</v>
      </c>
      <c r="F14" s="206">
        <f t="shared" si="2"/>
        <v>29.901117798796211</v>
      </c>
      <c r="G14" s="206">
        <f t="shared" si="2"/>
        <v>13.531642304385208</v>
      </c>
      <c r="H14" s="206">
        <f t="shared" si="2"/>
        <v>10.773258813413586</v>
      </c>
      <c r="I14" s="206">
        <f t="shared" si="2"/>
        <v>9.7535683576956149</v>
      </c>
      <c r="J14" s="206">
        <f t="shared" si="2"/>
        <v>8.0621668099742063</v>
      </c>
      <c r="K14" s="206">
        <f t="shared" si="2"/>
        <v>6.9043852106620802</v>
      </c>
      <c r="L14" s="206">
        <f t="shared" si="2"/>
        <v>7.1711092003439374</v>
      </c>
      <c r="M14" s="206">
        <f t="shared" si="2"/>
        <v>6.3543422184006868</v>
      </c>
      <c r="N14" s="206">
        <f t="shared" si="2"/>
        <v>6.2915735167669817</v>
      </c>
      <c r="O14" s="206">
        <f t="shared" si="2"/>
        <v>6.1987102321582119</v>
      </c>
      <c r="P14" s="206">
        <f t="shared" si="2"/>
        <v>5.2175408426483232</v>
      </c>
      <c r="Q14" s="206">
        <f t="shared" si="2"/>
        <v>3.7938950988822016</v>
      </c>
      <c r="R14" s="206">
        <f t="shared" si="2"/>
        <v>3.662768701633706</v>
      </c>
      <c r="S14" s="206">
        <f t="shared" si="2"/>
        <v>3.1232158211521921</v>
      </c>
      <c r="T14" s="206">
        <f t="shared" si="2"/>
        <v>2.6033533963886497</v>
      </c>
      <c r="U14" s="206">
        <f t="shared" si="2"/>
        <v>2.5747205503009463</v>
      </c>
      <c r="V14" s="206">
        <f t="shared" si="2"/>
        <v>2.1379191745485806</v>
      </c>
      <c r="W14" s="206">
        <f t="shared" si="2"/>
        <v>2.0670679277730004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10.167669819432501</v>
      </c>
      <c r="C16" s="206">
        <v>11.297420464316421</v>
      </c>
      <c r="D16" s="206">
        <v>13.556921754084261</v>
      </c>
      <c r="E16" s="206">
        <v>10.167669819432501</v>
      </c>
      <c r="F16" s="206">
        <v>10.167669819432501</v>
      </c>
      <c r="G16" s="206">
        <v>5.2781599312123806</v>
      </c>
      <c r="H16" s="206">
        <v>3.458125537403268</v>
      </c>
      <c r="I16" s="206">
        <v>3.1870163370593292</v>
      </c>
      <c r="J16" s="206">
        <v>2.3543422184006881</v>
      </c>
      <c r="K16" s="206">
        <v>2.1148753224419599</v>
      </c>
      <c r="L16" s="206">
        <v>2.1115219260533098</v>
      </c>
      <c r="M16" s="206">
        <v>2.1261392949269129</v>
      </c>
      <c r="N16" s="206">
        <v>2.335167669819433</v>
      </c>
      <c r="O16" s="206">
        <v>2.2639724849527081</v>
      </c>
      <c r="P16" s="206">
        <v>2.610834049871023</v>
      </c>
      <c r="Q16" s="206">
        <v>2.3736027515047291</v>
      </c>
      <c r="R16" s="206">
        <v>1.934135855546002</v>
      </c>
      <c r="S16" s="206">
        <v>1.970765262252794</v>
      </c>
      <c r="T16" s="206">
        <v>1.819002579535683</v>
      </c>
      <c r="U16" s="206">
        <v>2.0883920894239041</v>
      </c>
      <c r="V16" s="206">
        <v>1.7815993121238169</v>
      </c>
      <c r="W16" s="206">
        <v>1.7936371453138431</v>
      </c>
      <c r="DA16" s="71" t="s">
        <v>2685</v>
      </c>
    </row>
    <row r="17" spans="1:105" ht="12" customHeight="1" x14ac:dyDescent="0.25">
      <c r="A17" s="18" t="s">
        <v>69</v>
      </c>
      <c r="B17" s="206">
        <v>0</v>
      </c>
      <c r="C17" s="206">
        <v>10.27033533963886</v>
      </c>
      <c r="D17" s="206">
        <v>8.2163370593293195</v>
      </c>
      <c r="E17" s="206">
        <v>8.2163370593293195</v>
      </c>
      <c r="F17" s="206">
        <v>7.1892519346517627</v>
      </c>
      <c r="G17" s="206">
        <v>2.03250214961307</v>
      </c>
      <c r="H17" s="206">
        <v>1.8343078245915729</v>
      </c>
      <c r="I17" s="206">
        <v>1.4450558899398109</v>
      </c>
      <c r="J17" s="206">
        <v>1.851762682717111</v>
      </c>
      <c r="K17" s="206">
        <v>1.6145313843508169</v>
      </c>
      <c r="L17" s="206">
        <v>2.3220980223559762</v>
      </c>
      <c r="M17" s="206">
        <v>1.847635425623388</v>
      </c>
      <c r="N17" s="206">
        <v>1.8270851246775579</v>
      </c>
      <c r="O17" s="206">
        <v>2.2769561478933791</v>
      </c>
      <c r="P17" s="206">
        <v>1.790111779879622</v>
      </c>
      <c r="Q17" s="206">
        <v>1.3977644024075671</v>
      </c>
      <c r="R17" s="206">
        <v>1.724419604471195</v>
      </c>
      <c r="S17" s="206">
        <v>1.148237317282889</v>
      </c>
      <c r="T17" s="206">
        <v>0.77695614789337908</v>
      </c>
      <c r="U17" s="206">
        <v>0.48632846087704212</v>
      </c>
      <c r="V17" s="206">
        <v>0.35417024935511598</v>
      </c>
      <c r="W17" s="206">
        <v>0.27343078245915742</v>
      </c>
      <c r="DA17" s="71" t="s">
        <v>2686</v>
      </c>
    </row>
    <row r="18" spans="1:105" ht="12" customHeight="1" x14ac:dyDescent="0.25">
      <c r="A18" s="18" t="s">
        <v>70</v>
      </c>
      <c r="B18" s="206">
        <v>8.6844368013757514</v>
      </c>
      <c r="C18" s="206">
        <v>14.474032674118661</v>
      </c>
      <c r="D18" s="206">
        <v>11.5792777300086</v>
      </c>
      <c r="E18" s="206">
        <v>13.5091143594153</v>
      </c>
      <c r="F18" s="206">
        <v>12.544196044711949</v>
      </c>
      <c r="G18" s="206">
        <v>6.2209802235597582</v>
      </c>
      <c r="H18" s="206">
        <v>5.4808254514187444</v>
      </c>
      <c r="I18" s="206">
        <v>5.1045571797076521</v>
      </c>
      <c r="J18" s="206">
        <v>3.8433361994840931</v>
      </c>
      <c r="K18" s="206">
        <v>3.170765262252794</v>
      </c>
      <c r="L18" s="206">
        <v>2.7269131556319861</v>
      </c>
      <c r="M18" s="206">
        <v>2.3689595872742899</v>
      </c>
      <c r="N18" s="206">
        <v>2.1219260533104038</v>
      </c>
      <c r="O18" s="206">
        <v>1.6577815993121241</v>
      </c>
      <c r="P18" s="206">
        <v>0.81341358555460019</v>
      </c>
      <c r="Q18" s="206">
        <v>1.831470335339639E-2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1.6938950988822012E-2</v>
      </c>
      <c r="J19" s="206">
        <v>1.2725709372312981E-2</v>
      </c>
      <c r="K19" s="206">
        <v>4.2132416165090282E-3</v>
      </c>
      <c r="L19" s="206">
        <v>1.0576096302665519E-2</v>
      </c>
      <c r="M19" s="206">
        <v>1.16079105760963E-2</v>
      </c>
      <c r="N19" s="206">
        <v>7.3946689595872734E-3</v>
      </c>
      <c r="O19" s="206">
        <v>0</v>
      </c>
      <c r="P19" s="206">
        <v>3.1814273430782461E-3</v>
      </c>
      <c r="Q19" s="206">
        <v>4.2132416165090282E-3</v>
      </c>
      <c r="R19" s="206">
        <v>4.2132416165090282E-3</v>
      </c>
      <c r="S19" s="206">
        <v>4.2132416165090282E-3</v>
      </c>
      <c r="T19" s="206">
        <v>7.3946689595872734E-3</v>
      </c>
      <c r="U19" s="206">
        <v>0</v>
      </c>
      <c r="V19" s="206">
        <v>2.149613069647463E-3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2.6440240756663802</v>
      </c>
      <c r="C20" s="206">
        <f t="shared" si="3"/>
        <v>2.7085124677558041</v>
      </c>
      <c r="D20" s="206">
        <f t="shared" si="3"/>
        <v>1.805674978503869</v>
      </c>
      <c r="E20" s="206">
        <f t="shared" si="3"/>
        <v>4.5141874462596734</v>
      </c>
      <c r="F20" s="206">
        <f t="shared" si="3"/>
        <v>4.5141874462596734</v>
      </c>
      <c r="G20" s="206">
        <f t="shared" si="3"/>
        <v>3.611349957007739</v>
      </c>
      <c r="H20" s="206">
        <f t="shared" si="3"/>
        <v>2.7085124677558041</v>
      </c>
      <c r="I20" s="206">
        <f t="shared" si="3"/>
        <v>4.5141874462596734</v>
      </c>
      <c r="J20" s="206">
        <f t="shared" si="3"/>
        <v>4.6646603611349953</v>
      </c>
      <c r="K20" s="206">
        <f t="shared" si="3"/>
        <v>4.4711951848667244</v>
      </c>
      <c r="L20" s="206">
        <f t="shared" si="3"/>
        <v>4.7076526225279443</v>
      </c>
      <c r="M20" s="206">
        <f t="shared" si="3"/>
        <v>3.8048151332760098</v>
      </c>
      <c r="N20" s="206">
        <f t="shared" si="3"/>
        <v>2.407566638005159</v>
      </c>
      <c r="O20" s="206">
        <f t="shared" si="3"/>
        <v>2.3215821152192602</v>
      </c>
      <c r="P20" s="206">
        <f t="shared" si="3"/>
        <v>2.3000859845227861</v>
      </c>
      <c r="Q20" s="206">
        <f t="shared" si="3"/>
        <v>2.429062768701634</v>
      </c>
      <c r="R20" s="206">
        <f t="shared" si="3"/>
        <v>2.2355975924333622</v>
      </c>
      <c r="S20" s="206">
        <f t="shared" si="3"/>
        <v>1.4089423903697329</v>
      </c>
      <c r="T20" s="206">
        <f t="shared" si="3"/>
        <v>0.75012897678417878</v>
      </c>
      <c r="U20" s="206">
        <f t="shared" si="3"/>
        <v>0.82966466036113484</v>
      </c>
      <c r="V20" s="206">
        <f t="shared" si="3"/>
        <v>0.8430782459157351</v>
      </c>
      <c r="W20" s="206">
        <f t="shared" si="3"/>
        <v>0.97609630266552017</v>
      </c>
      <c r="DA20" s="71"/>
    </row>
    <row r="21" spans="1:105" ht="12" customHeight="1" x14ac:dyDescent="0.25">
      <c r="A21" s="18" t="s">
        <v>72</v>
      </c>
      <c r="B21" s="206">
        <v>2.6440240756663802</v>
      </c>
      <c r="C21" s="206">
        <v>2.7085124677558041</v>
      </c>
      <c r="D21" s="206">
        <v>1.805674978503869</v>
      </c>
      <c r="E21" s="206">
        <v>4.5141874462596734</v>
      </c>
      <c r="F21" s="206">
        <v>4.5141874462596734</v>
      </c>
      <c r="G21" s="206">
        <v>3.611349957007739</v>
      </c>
      <c r="H21" s="206">
        <v>2.7085124677558041</v>
      </c>
      <c r="I21" s="206">
        <v>4.5141874462596734</v>
      </c>
      <c r="J21" s="206">
        <v>4.6646603611349953</v>
      </c>
      <c r="K21" s="206">
        <v>4.4711951848667244</v>
      </c>
      <c r="L21" s="206">
        <v>4.7076526225279443</v>
      </c>
      <c r="M21" s="206">
        <v>3.8048151332760098</v>
      </c>
      <c r="N21" s="206">
        <v>2.407566638005159</v>
      </c>
      <c r="O21" s="206">
        <v>2.3215821152192602</v>
      </c>
      <c r="P21" s="206">
        <v>2.3000859845227861</v>
      </c>
      <c r="Q21" s="206">
        <v>2.429062768701634</v>
      </c>
      <c r="R21" s="206">
        <v>2.2355975924333622</v>
      </c>
      <c r="S21" s="206">
        <v>1.4089423903697329</v>
      </c>
      <c r="T21" s="206">
        <v>0.75012897678417878</v>
      </c>
      <c r="U21" s="206">
        <v>0.82966466036113484</v>
      </c>
      <c r="V21" s="206">
        <v>0.8430782459157351</v>
      </c>
      <c r="W21" s="206">
        <v>0.97609630266552017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6.878761822871883E-4</v>
      </c>
      <c r="J23" s="206">
        <f t="shared" si="4"/>
        <v>4.815133276010318E-3</v>
      </c>
      <c r="K23" s="206">
        <f t="shared" si="4"/>
        <v>8.5984522785898529E-4</v>
      </c>
      <c r="L23" s="206">
        <f t="shared" si="4"/>
        <v>6.0189165950128975E-4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0.52545141874462586</v>
      </c>
      <c r="Q23" s="206">
        <f t="shared" si="4"/>
        <v>8.5984522785898529E-4</v>
      </c>
      <c r="R23" s="206">
        <f t="shared" si="4"/>
        <v>3.9466895958727433E-2</v>
      </c>
      <c r="S23" s="206">
        <f t="shared" si="4"/>
        <v>4.9183147033533957E-2</v>
      </c>
      <c r="T23" s="206">
        <f t="shared" si="4"/>
        <v>4.282029234737747E-2</v>
      </c>
      <c r="U23" s="206">
        <f t="shared" si="4"/>
        <v>4.9871023215821153E-3</v>
      </c>
      <c r="V23" s="206">
        <f t="shared" si="4"/>
        <v>4.0412725709372309E-3</v>
      </c>
      <c r="W23" s="206">
        <f t="shared" si="4"/>
        <v>4.0412725709372309E-3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0.52545141874462586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6.878761822871883E-4</v>
      </c>
      <c r="J26" s="206">
        <v>4.815133276010318E-3</v>
      </c>
      <c r="K26" s="206">
        <v>8.5984522785898529E-4</v>
      </c>
      <c r="L26" s="206">
        <v>6.0189165950128975E-4</v>
      </c>
      <c r="M26" s="206">
        <v>0</v>
      </c>
      <c r="N26" s="206">
        <v>0</v>
      </c>
      <c r="O26" s="206">
        <v>0</v>
      </c>
      <c r="P26" s="206">
        <v>0</v>
      </c>
      <c r="Q26" s="206">
        <v>8.5984522785898529E-4</v>
      </c>
      <c r="R26" s="206">
        <v>3.9466895958727433E-2</v>
      </c>
      <c r="S26" s="206">
        <v>4.9183147033533957E-2</v>
      </c>
      <c r="T26" s="206">
        <v>4.282029234737747E-2</v>
      </c>
      <c r="U26" s="206">
        <v>4.9871023215821153E-3</v>
      </c>
      <c r="V26" s="206">
        <v>4.0412725709372309E-3</v>
      </c>
      <c r="W26" s="206">
        <v>4.0412725709372309E-3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2.507910576096303</v>
      </c>
      <c r="W30" s="206">
        <v>2.36457437661221</v>
      </c>
      <c r="DA30" s="71" t="s">
        <v>2697</v>
      </c>
    </row>
    <row r="31" spans="1:105" ht="12" customHeight="1" x14ac:dyDescent="0.25">
      <c r="A31" s="21" t="s">
        <v>38</v>
      </c>
      <c r="B31" s="209">
        <v>26.827171109200339</v>
      </c>
      <c r="C31" s="209">
        <v>36.371453138435079</v>
      </c>
      <c r="D31" s="209">
        <v>31.642304385210661</v>
      </c>
      <c r="E31" s="209">
        <v>27.773000859845229</v>
      </c>
      <c r="F31" s="209">
        <v>28.288907996560621</v>
      </c>
      <c r="G31" s="209">
        <v>21.926053310404129</v>
      </c>
      <c r="H31" s="209">
        <v>20.80825451418745</v>
      </c>
      <c r="I31" s="209">
        <v>17.884780739466891</v>
      </c>
      <c r="J31" s="209">
        <v>23.2158211521926</v>
      </c>
      <c r="K31" s="209">
        <v>14.78933791917455</v>
      </c>
      <c r="L31" s="209">
        <v>16.25107480653482</v>
      </c>
      <c r="M31" s="209">
        <v>13.32760103181427</v>
      </c>
      <c r="N31" s="209">
        <v>12.46775580395529</v>
      </c>
      <c r="O31" s="209">
        <v>12.0378331900258</v>
      </c>
      <c r="P31" s="209">
        <v>16.33705932932072</v>
      </c>
      <c r="Q31" s="209">
        <v>17.024935511607911</v>
      </c>
      <c r="R31" s="209">
        <v>17.540842648323299</v>
      </c>
      <c r="S31" s="209">
        <v>17.454858125537399</v>
      </c>
      <c r="T31" s="209">
        <v>17.19690455717971</v>
      </c>
      <c r="U31" s="209">
        <v>17.368873602751499</v>
      </c>
      <c r="V31" s="209">
        <v>17.368873602751499</v>
      </c>
      <c r="W31" s="209">
        <v>16.938950988822011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61.214579998435099</v>
      </c>
      <c r="C33" s="205">
        <f>TEL_emi!C5</f>
        <v>114.9752537971741</v>
      </c>
      <c r="D33" s="205">
        <f>TEL_emi!D5</f>
        <v>103.07092715861771</v>
      </c>
      <c r="E33" s="205">
        <f>TEL_emi!E5</f>
        <v>106.7324975985598</v>
      </c>
      <c r="F33" s="205">
        <f>TEL_emi!F5</f>
        <v>100.41915131728329</v>
      </c>
      <c r="G33" s="205">
        <f>TEL_emi!G5</f>
        <v>48.891813478058282</v>
      </c>
      <c r="H33" s="205">
        <f>TEL_emi!H5</f>
        <v>38.949522837444952</v>
      </c>
      <c r="I33" s="205">
        <f>TEL_emi!I5</f>
        <v>40.096643757311298</v>
      </c>
      <c r="J33" s="205">
        <f>TEL_emi!J5</f>
        <v>35.4127150819223</v>
      </c>
      <c r="K33" s="205">
        <f>TEL_emi!K5</f>
        <v>31.385453038547588</v>
      </c>
      <c r="L33" s="205">
        <f>TEL_emi!L5</f>
        <v>32.707273677641787</v>
      </c>
      <c r="M33" s="205">
        <f>TEL_emi!M5</f>
        <v>27.9963446374231</v>
      </c>
      <c r="N33" s="205">
        <f>TEL_emi!N5</f>
        <v>24.390207718229352</v>
      </c>
      <c r="O33" s="205">
        <f>TEL_emi!O5</f>
        <v>23.87029355836702</v>
      </c>
      <c r="P33" s="205">
        <f>TEL_emi!P5</f>
        <v>20.498757842445059</v>
      </c>
      <c r="Q33" s="205">
        <f>TEL_emi!Q5</f>
        <v>16.384147201775701</v>
      </c>
      <c r="R33" s="205">
        <f>TEL_emi!R5</f>
        <v>15.722793362114221</v>
      </c>
      <c r="S33" s="205">
        <f>TEL_emi!S5</f>
        <v>12.0903613217938</v>
      </c>
      <c r="T33" s="205">
        <f>TEL_emi!T5</f>
        <v>8.9993674824580268</v>
      </c>
      <c r="U33" s="205">
        <f>TEL_emi!U5</f>
        <v>8.974768682557384</v>
      </c>
      <c r="V33" s="205">
        <f>TEL_emi!V5</f>
        <v>7.791994441025488</v>
      </c>
      <c r="W33" s="205">
        <f>TEL_emi!W5</f>
        <v>7.8795043209964684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64.768162070858139</v>
      </c>
      <c r="C35" s="286">
        <f t="shared" si="5"/>
        <v>99.260078258661423</v>
      </c>
      <c r="D35" s="286">
        <f t="shared" si="5"/>
        <v>88.546600693602073</v>
      </c>
      <c r="E35" s="286">
        <f t="shared" si="5"/>
        <v>89.269262572913689</v>
      </c>
      <c r="F35" s="286">
        <f t="shared" si="5"/>
        <v>90.739944750121722</v>
      </c>
      <c r="G35" s="286">
        <f t="shared" si="5"/>
        <v>59.064278296489427</v>
      </c>
      <c r="H35" s="286">
        <f t="shared" si="5"/>
        <v>53.636096086529562</v>
      </c>
      <c r="I35" s="286">
        <f t="shared" si="5"/>
        <v>49.930138904582542</v>
      </c>
      <c r="J35" s="286">
        <f t="shared" si="5"/>
        <v>60.702272635678121</v>
      </c>
      <c r="K35" s="286">
        <f t="shared" si="5"/>
        <v>52.710817475054689</v>
      </c>
      <c r="L35" s="286">
        <f t="shared" si="5"/>
        <v>55.069072871514322</v>
      </c>
      <c r="M35" s="286">
        <f t="shared" si="5"/>
        <v>51.091168493398023</v>
      </c>
      <c r="N35" s="286">
        <f t="shared" si="5"/>
        <v>47.242218468303498</v>
      </c>
      <c r="O35" s="286">
        <f t="shared" si="5"/>
        <v>46.666900014459252</v>
      </c>
      <c r="P35" s="286">
        <f t="shared" si="5"/>
        <v>53.990190565566017</v>
      </c>
      <c r="Q35" s="286">
        <f t="shared" si="5"/>
        <v>47.157714451155393</v>
      </c>
      <c r="R35" s="286">
        <f t="shared" si="5"/>
        <v>47.484201801861133</v>
      </c>
      <c r="S35" s="286">
        <f t="shared" si="5"/>
        <v>45.45440672090016</v>
      </c>
      <c r="T35" s="286">
        <f t="shared" si="5"/>
        <v>41.185135893626914</v>
      </c>
      <c r="U35" s="286">
        <f t="shared" si="5"/>
        <v>42.30558258657689</v>
      </c>
      <c r="V35" s="286">
        <f t="shared" si="5"/>
        <v>52.114886246559578</v>
      </c>
      <c r="W35" s="286">
        <f t="shared" si="5"/>
        <v>49.972905389583062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103.22988570121717</v>
      </c>
      <c r="C36" s="346">
        <f t="shared" si="6"/>
        <v>101.96020815151103</v>
      </c>
      <c r="D36" s="346">
        <f t="shared" si="6"/>
        <v>105.91575251106613</v>
      </c>
      <c r="E36" s="346">
        <f t="shared" si="6"/>
        <v>110.51549896555093</v>
      </c>
      <c r="F36" s="346">
        <f t="shared" si="6"/>
        <v>108.23895091441844</v>
      </c>
      <c r="G36" s="346">
        <f t="shared" si="6"/>
        <v>93.792151207448129</v>
      </c>
      <c r="H36" s="346">
        <f t="shared" si="6"/>
        <v>87.072392026222303</v>
      </c>
      <c r="I36" s="346">
        <f t="shared" si="6"/>
        <v>78.761382371411059</v>
      </c>
      <c r="J36" s="346">
        <f t="shared" si="6"/>
        <v>73.776272626744387</v>
      </c>
      <c r="K36" s="346">
        <f t="shared" si="6"/>
        <v>73.572826684531677</v>
      </c>
      <c r="L36" s="346">
        <f t="shared" si="6"/>
        <v>69.265196416860107</v>
      </c>
      <c r="M36" s="346">
        <f t="shared" si="6"/>
        <v>61.803524648485727</v>
      </c>
      <c r="N36" s="346">
        <f t="shared" si="6"/>
        <v>62.692661169633666</v>
      </c>
      <c r="O36" s="346">
        <f t="shared" si="6"/>
        <v>61.096521775308659</v>
      </c>
      <c r="P36" s="346">
        <f t="shared" si="6"/>
        <v>57.728719467414052</v>
      </c>
      <c r="Q36" s="346">
        <f t="shared" si="6"/>
        <v>57.269464265562767</v>
      </c>
      <c r="R36" s="346">
        <f t="shared" si="6"/>
        <v>56.553604333322596</v>
      </c>
      <c r="S36" s="346">
        <f t="shared" si="6"/>
        <v>56.254919671339735</v>
      </c>
      <c r="T36" s="346">
        <f t="shared" si="6"/>
        <v>56.061305827116115</v>
      </c>
      <c r="U36" s="346">
        <f t="shared" si="6"/>
        <v>55.610520508608722</v>
      </c>
      <c r="V36" s="346">
        <f t="shared" si="6"/>
        <v>58.373479610767887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47.958512233918405</v>
      </c>
      <c r="C37" s="346">
        <f>IF(TEL_ued!C$5=0,"",TEL_ued!C$5/C$5*1000)</f>
        <v>46.553801626999167</v>
      </c>
      <c r="D37" s="346">
        <f>IF(TEL_ued!D$5=0,"",TEL_ued!D$5/D$5*1000)</f>
        <v>48.42078318082028</v>
      </c>
      <c r="E37" s="346">
        <f>IF(TEL_ued!E$5=0,"",TEL_ued!E$5/E$5*1000)</f>
        <v>50.167214259356605</v>
      </c>
      <c r="F37" s="346">
        <f>IF(TEL_ued!F$5=0,"",TEL_ued!F$5/F$5*1000)</f>
        <v>49.309397530940288</v>
      </c>
      <c r="G37" s="346">
        <f>IF(TEL_ued!G$5=0,"",TEL_ued!G$5/G$5*1000)</f>
        <v>43.607758958221318</v>
      </c>
      <c r="H37" s="346">
        <f>IF(TEL_ued!H$5=0,"",TEL_ued!H$5/H$5*1000)</f>
        <v>40.696111575054069</v>
      </c>
      <c r="I37" s="346">
        <f>IF(TEL_ued!I$5=0,"",TEL_ued!I$5/I$5*1000)</f>
        <v>36.642646383464516</v>
      </c>
      <c r="J37" s="346">
        <f>IF(TEL_ued!J$5=0,"",TEL_ued!J$5/J$5*1000)</f>
        <v>34.8714031405569</v>
      </c>
      <c r="K37" s="346">
        <f>IF(TEL_ued!K$5=0,"",TEL_ued!K$5/K$5*1000)</f>
        <v>34.400478494316204</v>
      </c>
      <c r="L37" s="346">
        <f>IF(TEL_ued!L$5=0,"",TEL_ued!L$5/L$5*1000)</f>
        <v>32.48362261125768</v>
      </c>
      <c r="M37" s="346">
        <f>IF(TEL_ued!M$5=0,"",TEL_ued!M$5/M$5*1000)</f>
        <v>28.941036796150858</v>
      </c>
      <c r="N37" s="346">
        <f>IF(TEL_ued!N$5=0,"",TEL_ued!N$5/N$5*1000)</f>
        <v>29.395878388366249</v>
      </c>
      <c r="O37" s="346">
        <f>IF(TEL_ued!O$5=0,"",TEL_ued!O$5/O$5*1000)</f>
        <v>28.664755355718121</v>
      </c>
      <c r="P37" s="346">
        <f>IF(TEL_ued!P$5=0,"",TEL_ued!P$5/P$5*1000)</f>
        <v>27.553845733091773</v>
      </c>
      <c r="Q37" s="346">
        <f>IF(TEL_ued!Q$5=0,"",TEL_ued!Q$5/Q$5*1000)</f>
        <v>27.659746975722243</v>
      </c>
      <c r="R37" s="346">
        <f>IF(TEL_ued!R$5=0,"",TEL_ued!R$5/R$5*1000)</f>
        <v>27.343530753609148</v>
      </c>
      <c r="S37" s="346">
        <f>IF(TEL_ued!S$5=0,"",TEL_ued!S$5/S$5*1000)</f>
        <v>27.382913647782836</v>
      </c>
      <c r="T37" s="346">
        <f>IF(TEL_ued!T$5=0,"",TEL_ued!T$5/T$5*1000)</f>
        <v>27.460907270278664</v>
      </c>
      <c r="U37" s="346">
        <f>IF(TEL_ued!U$5=0,"",TEL_ued!U$5/U$5*1000)</f>
        <v>27.269509960942081</v>
      </c>
      <c r="V37" s="346">
        <f>IF(TEL_ued!V$5=0,"",TEL_ued!V$5/V$5*1000)</f>
        <v>28.598870821655485</v>
      </c>
      <c r="W37" s="346">
        <f>IF(TEL_ued!W$5=0,"",TEL_ued!W$5/W$5*1000)</f>
        <v>27.287586664986343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1.2667714686508902</v>
      </c>
      <c r="C38" s="347">
        <f t="shared" si="7"/>
        <v>1.5305187584971087</v>
      </c>
      <c r="D38" s="347">
        <f t="shared" si="7"/>
        <v>1.5429660349016256</v>
      </c>
      <c r="E38" s="347">
        <f t="shared" si="7"/>
        <v>1.6630100159445063</v>
      </c>
      <c r="F38" s="347">
        <f t="shared" si="7"/>
        <v>1.6014737467535205</v>
      </c>
      <c r="G38" s="347">
        <f t="shared" si="7"/>
        <v>1.251420728674058</v>
      </c>
      <c r="H38" s="347">
        <f t="shared" si="7"/>
        <v>1.1358849092122598</v>
      </c>
      <c r="I38" s="347">
        <f t="shared" si="7"/>
        <v>1.2470489190771044</v>
      </c>
      <c r="J38" s="347">
        <f t="shared" si="7"/>
        <v>0.98512416946187464</v>
      </c>
      <c r="K38" s="347">
        <f t="shared" si="7"/>
        <v>1.1994847944789768</v>
      </c>
      <c r="L38" s="347">
        <f t="shared" si="7"/>
        <v>1.1627004553501044</v>
      </c>
      <c r="M38" s="347">
        <f t="shared" si="7"/>
        <v>1.1920054773119289</v>
      </c>
      <c r="N38" s="347">
        <f t="shared" si="7"/>
        <v>1.1522807957192656</v>
      </c>
      <c r="O38" s="347">
        <f t="shared" si="7"/>
        <v>1.1611123550606606</v>
      </c>
      <c r="P38" s="347">
        <f t="shared" si="7"/>
        <v>0.84079746388577348</v>
      </c>
      <c r="Q38" s="347">
        <f t="shared" si="7"/>
        <v>0.70473229439961593</v>
      </c>
      <c r="R38" s="347">
        <f t="shared" si="7"/>
        <v>0.6696626960722063</v>
      </c>
      <c r="S38" s="347">
        <f t="shared" si="7"/>
        <v>0.54865909752366315</v>
      </c>
      <c r="T38" s="347">
        <f t="shared" si="7"/>
        <v>0.43700660053272383</v>
      </c>
      <c r="U38" s="347">
        <f t="shared" si="7"/>
        <v>0.4319310070231136</v>
      </c>
      <c r="V38" s="347">
        <f t="shared" si="7"/>
        <v>0.34082997163837636</v>
      </c>
      <c r="W38" s="347">
        <f t="shared" si="7"/>
        <v>0.35253900050853826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SE: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48.323301805674959</v>
      </c>
      <c r="C5" s="225">
        <v>75.121754084264808</v>
      </c>
      <c r="D5" s="225">
        <v>66.800515907136713</v>
      </c>
      <c r="E5" s="225">
        <v>64.180309544282011</v>
      </c>
      <c r="F5" s="225">
        <v>62.7042132416165</v>
      </c>
      <c r="G5" s="225">
        <v>39.069045571797083</v>
      </c>
      <c r="H5" s="225">
        <v>34.29002579535684</v>
      </c>
      <c r="I5" s="225">
        <v>32.153224419604463</v>
      </c>
      <c r="J5" s="225">
        <v>35.9474634565778</v>
      </c>
      <c r="K5" s="225">
        <v>26.165778159931211</v>
      </c>
      <c r="L5" s="225">
        <v>28.1304385210662</v>
      </c>
      <c r="M5" s="225">
        <v>23.486758383490962</v>
      </c>
      <c r="N5" s="225">
        <v>21.166895958727419</v>
      </c>
      <c r="O5" s="225">
        <v>20.558125537403271</v>
      </c>
      <c r="P5" s="225">
        <v>24.38013757523645</v>
      </c>
      <c r="Q5" s="225">
        <v>23.248753224419598</v>
      </c>
      <c r="R5" s="225">
        <v>23.478675838349091</v>
      </c>
      <c r="S5" s="225">
        <v>22.036199484092851</v>
      </c>
      <c r="T5" s="225">
        <v>20.59320722269992</v>
      </c>
      <c r="U5" s="225">
        <v>20.778245915735159</v>
      </c>
      <c r="V5" s="225">
        <v>22.861822871883049</v>
      </c>
      <c r="W5" s="225">
        <v>22.350730868443669</v>
      </c>
      <c r="DA5" s="89" t="s">
        <v>2682</v>
      </c>
    </row>
    <row r="6" spans="1:105" ht="12" customHeight="1" x14ac:dyDescent="0.25">
      <c r="A6" s="55" t="s">
        <v>92</v>
      </c>
      <c r="B6" s="261">
        <v>1.669871013437753</v>
      </c>
      <c r="C6" s="261">
        <v>2.337073612153918</v>
      </c>
      <c r="D6" s="261">
        <v>2.0289298183072031</v>
      </c>
      <c r="E6" s="261">
        <v>1.8094542668751441</v>
      </c>
      <c r="F6" s="261">
        <v>1.832999780180008</v>
      </c>
      <c r="G6" s="261">
        <v>1.386200938127665</v>
      </c>
      <c r="H6" s="261">
        <v>1.306575113251625</v>
      </c>
      <c r="I6" s="261">
        <v>1.1380718493528079</v>
      </c>
      <c r="J6" s="261">
        <v>1.460621687945171</v>
      </c>
      <c r="K6" s="261">
        <v>0.94534214650251702</v>
      </c>
      <c r="L6" s="261">
        <v>1.038778139084032</v>
      </c>
      <c r="M6" s="261">
        <v>0.85238575788673976</v>
      </c>
      <c r="N6" s="261">
        <v>0.79122453384880331</v>
      </c>
      <c r="O6" s="261">
        <v>0.7663857310145884</v>
      </c>
      <c r="P6" s="261">
        <v>1.0263163308889429</v>
      </c>
      <c r="Q6" s="261">
        <v>1.062359025982389</v>
      </c>
      <c r="R6" s="261">
        <v>1.0941514745270671</v>
      </c>
      <c r="S6" s="261">
        <v>1.0824827981456291</v>
      </c>
      <c r="T6" s="261">
        <v>1.062252436429453</v>
      </c>
      <c r="U6" s="261">
        <v>1.071896432651299</v>
      </c>
      <c r="V6" s="261">
        <v>1.072063612759667</v>
      </c>
      <c r="W6" s="261">
        <v>1.0459042829371501</v>
      </c>
      <c r="DA6" s="67" t="s">
        <v>2699</v>
      </c>
    </row>
    <row r="7" spans="1:105" ht="12" customHeight="1" x14ac:dyDescent="0.25">
      <c r="A7" s="202" t="s">
        <v>93</v>
      </c>
      <c r="B7" s="226">
        <v>1.370150575128412</v>
      </c>
      <c r="C7" s="226">
        <v>1.9175988612544961</v>
      </c>
      <c r="D7" s="226">
        <v>1.664762927841807</v>
      </c>
      <c r="E7" s="226">
        <v>1.4846804241026821</v>
      </c>
      <c r="F7" s="226">
        <v>1.5039998196348781</v>
      </c>
      <c r="G7" s="226">
        <v>1.1373956415406481</v>
      </c>
      <c r="H7" s="226">
        <v>1.0720616313859479</v>
      </c>
      <c r="I7" s="226">
        <v>0.93380254305871391</v>
      </c>
      <c r="J7" s="226">
        <v>1.1984588208780891</v>
      </c>
      <c r="K7" s="226">
        <v>0.77566535097642397</v>
      </c>
      <c r="L7" s="226">
        <v>0.85233078078689817</v>
      </c>
      <c r="M7" s="226">
        <v>0.6993934423686069</v>
      </c>
      <c r="N7" s="226">
        <v>0.64920987392722307</v>
      </c>
      <c r="O7" s="226">
        <v>0.62882931775555995</v>
      </c>
      <c r="P7" s="226">
        <v>0.84210570739605606</v>
      </c>
      <c r="Q7" s="226">
        <v>0.87167920080606254</v>
      </c>
      <c r="R7" s="226">
        <v>0.89776531243246471</v>
      </c>
      <c r="S7" s="226">
        <v>0.88819101386307997</v>
      </c>
      <c r="T7" s="226">
        <v>0.87159174271134598</v>
      </c>
      <c r="U7" s="226">
        <v>0.87950476525234766</v>
      </c>
      <c r="V7" s="226">
        <v>0.87964193867459861</v>
      </c>
      <c r="W7" s="226">
        <v>0.85817787317920002</v>
      </c>
      <c r="DA7" s="174" t="s">
        <v>2700</v>
      </c>
    </row>
    <row r="8" spans="1:105" ht="12" customHeight="1" x14ac:dyDescent="0.25">
      <c r="A8" s="202" t="s">
        <v>94</v>
      </c>
      <c r="B8" s="226">
        <v>0.98479572587354669</v>
      </c>
      <c r="C8" s="226">
        <v>1.378274181526669</v>
      </c>
      <c r="D8" s="226">
        <v>1.196548354386298</v>
      </c>
      <c r="E8" s="226">
        <v>1.0671140548238029</v>
      </c>
      <c r="F8" s="226">
        <v>1.0809998703625689</v>
      </c>
      <c r="G8" s="226">
        <v>0.81750311735734071</v>
      </c>
      <c r="H8" s="226">
        <v>0.77054429755865061</v>
      </c>
      <c r="I8" s="226">
        <v>0.67117057782345091</v>
      </c>
      <c r="J8" s="226">
        <v>0.86139227750612668</v>
      </c>
      <c r="K8" s="226">
        <v>0.55750947101430492</v>
      </c>
      <c r="L8" s="226">
        <v>0.61261274869058313</v>
      </c>
      <c r="M8" s="226">
        <v>0.50268903670243614</v>
      </c>
      <c r="N8" s="226">
        <v>0.4666195968851915</v>
      </c>
      <c r="O8" s="226">
        <v>0.45197107213680848</v>
      </c>
      <c r="P8" s="226">
        <v>0.60526347719091544</v>
      </c>
      <c r="Q8" s="226">
        <v>0.62651942557935758</v>
      </c>
      <c r="R8" s="226">
        <v>0.64526881831083394</v>
      </c>
      <c r="S8" s="226">
        <v>0.63838729121408855</v>
      </c>
      <c r="T8" s="226">
        <v>0.62645656507378</v>
      </c>
      <c r="U8" s="226">
        <v>0.63214405002512486</v>
      </c>
      <c r="V8" s="226">
        <v>0.63224264342236769</v>
      </c>
      <c r="W8" s="226">
        <v>0.61681534634754986</v>
      </c>
      <c r="DA8" s="174" t="s">
        <v>2701</v>
      </c>
    </row>
    <row r="9" spans="1:105" ht="12" customHeight="1" x14ac:dyDescent="0.25">
      <c r="A9" s="202" t="s">
        <v>95</v>
      </c>
      <c r="B9" s="226">
        <v>1.92677424627433</v>
      </c>
      <c r="C9" s="226">
        <v>2.6966233986391348</v>
      </c>
      <c r="D9" s="226">
        <v>2.3410728672775409</v>
      </c>
      <c r="E9" s="226">
        <v>2.0878318463943968</v>
      </c>
      <c r="F9" s="226">
        <v>2.114999746361546</v>
      </c>
      <c r="G9" s="226">
        <v>1.5994626209165359</v>
      </c>
      <c r="H9" s="226">
        <v>1.5075866691364901</v>
      </c>
      <c r="I9" s="226">
        <v>1.3131598261763171</v>
      </c>
      <c r="J9" s="226">
        <v>1.6853327168598129</v>
      </c>
      <c r="K9" s="226">
        <v>1.090779399810597</v>
      </c>
      <c r="L9" s="226">
        <v>1.1985901604815761</v>
      </c>
      <c r="M9" s="226">
        <v>0.98352202833085323</v>
      </c>
      <c r="N9" s="226">
        <v>0.9129513852101574</v>
      </c>
      <c r="O9" s="226">
        <v>0.88429122809375593</v>
      </c>
      <c r="P9" s="226">
        <v>1.1842111510257041</v>
      </c>
      <c r="Q9" s="226">
        <v>1.2257988761335259</v>
      </c>
      <c r="R9" s="226">
        <v>1.262482470608153</v>
      </c>
      <c r="S9" s="226">
        <v>1.2490186132449561</v>
      </c>
      <c r="T9" s="226">
        <v>1.22567588818783</v>
      </c>
      <c r="U9" s="226">
        <v>1.236803576136114</v>
      </c>
      <c r="V9" s="226">
        <v>1.2369964762611541</v>
      </c>
      <c r="W9" s="226">
        <v>1.2068126341582499</v>
      </c>
      <c r="DA9" s="174" t="s">
        <v>2702</v>
      </c>
    </row>
    <row r="10" spans="1:105" ht="12" customHeight="1" x14ac:dyDescent="0.25">
      <c r="A10" s="56" t="s">
        <v>96</v>
      </c>
      <c r="B10" s="262">
        <v>3.3326493402457191</v>
      </c>
      <c r="C10" s="262">
        <v>5.3200756937166114</v>
      </c>
      <c r="D10" s="262">
        <v>4.6358586634086301</v>
      </c>
      <c r="E10" s="262">
        <v>4.6397893226251794</v>
      </c>
      <c r="F10" s="262">
        <v>4.4770371367096917</v>
      </c>
      <c r="G10" s="262">
        <v>2.8210103493123939</v>
      </c>
      <c r="H10" s="262">
        <v>2.5574146927504611</v>
      </c>
      <c r="I10" s="262">
        <v>2.3461781475968402</v>
      </c>
      <c r="J10" s="262">
        <v>2.7738197777857012</v>
      </c>
      <c r="K10" s="262">
        <v>1.939794338749893</v>
      </c>
      <c r="L10" s="262">
        <v>2.100216133868352</v>
      </c>
      <c r="M10" s="262">
        <v>1.745315117395507</v>
      </c>
      <c r="N10" s="262">
        <v>1.574825862894262</v>
      </c>
      <c r="O10" s="262">
        <v>1.5327314680589561</v>
      </c>
      <c r="P10" s="262">
        <v>1.9174910886111991</v>
      </c>
      <c r="Q10" s="262">
        <v>1.9463751701220839</v>
      </c>
      <c r="R10" s="262">
        <v>1.9925269034397091</v>
      </c>
      <c r="S10" s="262">
        <v>1.996458823708809</v>
      </c>
      <c r="T10" s="262">
        <v>1.991881797300401</v>
      </c>
      <c r="U10" s="262">
        <v>2.0223188837692332</v>
      </c>
      <c r="V10" s="262">
        <v>2.038424464220967</v>
      </c>
      <c r="W10" s="262">
        <v>1.9859266640904361</v>
      </c>
      <c r="DA10" s="68" t="s">
        <v>2703</v>
      </c>
    </row>
    <row r="11" spans="1:105" ht="12" customHeight="1" x14ac:dyDescent="0.25">
      <c r="A11" s="37" t="s">
        <v>160</v>
      </c>
      <c r="B11" s="228">
        <v>0</v>
      </c>
      <c r="C11" s="228">
        <v>1.93608865966386</v>
      </c>
      <c r="D11" s="228">
        <v>1.7010483646435011</v>
      </c>
      <c r="E11" s="228">
        <v>1.808616621875462</v>
      </c>
      <c r="F11" s="228">
        <v>1.511833760840549</v>
      </c>
      <c r="G11" s="228">
        <v>0.27507819532365252</v>
      </c>
      <c r="H11" s="228">
        <v>0.19249760897136989</v>
      </c>
      <c r="I11" s="228">
        <v>0.18769671946384231</v>
      </c>
      <c r="J11" s="228">
        <v>0.14051971607123381</v>
      </c>
      <c r="K11" s="228">
        <v>0.18587696990938071</v>
      </c>
      <c r="L11" s="228">
        <v>0.24391905227294991</v>
      </c>
      <c r="M11" s="228">
        <v>0.20764409660632549</v>
      </c>
      <c r="N11" s="228">
        <v>0.1932749237306978</v>
      </c>
      <c r="O11" s="228">
        <v>0.2375523220362466</v>
      </c>
      <c r="P11" s="228">
        <v>0.1128468283602491</v>
      </c>
      <c r="Q11" s="228">
        <v>5.4292725493135331E-2</v>
      </c>
      <c r="R11" s="228">
        <v>5.9328062237807878E-2</v>
      </c>
      <c r="S11" s="228">
        <v>2.6273183519960431E-2</v>
      </c>
      <c r="T11" s="228">
        <v>1.075459875043662E-2</v>
      </c>
      <c r="U11" s="228">
        <v>6.4322575701027214E-3</v>
      </c>
      <c r="V11" s="228">
        <v>1.067397080363967E-2</v>
      </c>
      <c r="W11" s="228">
        <v>8.47099077649437E-3</v>
      </c>
      <c r="DA11" s="69" t="s">
        <v>2704</v>
      </c>
    </row>
    <row r="12" spans="1:105" ht="12" customHeight="1" x14ac:dyDescent="0.25">
      <c r="A12" s="37" t="s">
        <v>162</v>
      </c>
      <c r="B12" s="228">
        <v>0.44029608977354101</v>
      </c>
      <c r="C12" s="228">
        <v>0.51058900220531456</v>
      </c>
      <c r="D12" s="228">
        <v>0.37383330881905402</v>
      </c>
      <c r="E12" s="228">
        <v>0.99368299895832501</v>
      </c>
      <c r="F12" s="228">
        <v>0.94929222762709231</v>
      </c>
      <c r="G12" s="228">
        <v>0.48875895607045461</v>
      </c>
      <c r="H12" s="228">
        <v>0.28423919198416331</v>
      </c>
      <c r="I12" s="228">
        <v>0.58606386177302905</v>
      </c>
      <c r="J12" s="228">
        <v>0.35305643742425119</v>
      </c>
      <c r="K12" s="228">
        <v>0.51448354901196558</v>
      </c>
      <c r="L12" s="228">
        <v>0.49437560107888812</v>
      </c>
      <c r="M12" s="228">
        <v>0.4275991844206023</v>
      </c>
      <c r="N12" s="228">
        <v>0.2546801197449074</v>
      </c>
      <c r="O12" s="228">
        <v>0.24220809995765491</v>
      </c>
      <c r="P12" s="228">
        <v>0.17811900796129229</v>
      </c>
      <c r="Q12" s="228">
        <v>9.4292972776409231E-2</v>
      </c>
      <c r="R12" s="228">
        <v>7.5193995231695662E-2</v>
      </c>
      <c r="S12" s="228">
        <v>3.0914288751836251E-2</v>
      </c>
      <c r="T12" s="228">
        <v>9.8408977867431319E-3</v>
      </c>
      <c r="U12" s="228">
        <v>1.086189242105726E-2</v>
      </c>
      <c r="V12" s="228">
        <v>2.5122007616343509E-2</v>
      </c>
      <c r="W12" s="228">
        <v>2.9799407280683018E-2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2.8923532504721781</v>
      </c>
      <c r="C15" s="228">
        <v>2.873398031847437</v>
      </c>
      <c r="D15" s="228">
        <v>2.560976989946075</v>
      </c>
      <c r="E15" s="228">
        <v>1.837489701791392</v>
      </c>
      <c r="F15" s="228">
        <v>2.0159111482420489</v>
      </c>
      <c r="G15" s="228">
        <v>2.0571731979182868</v>
      </c>
      <c r="H15" s="228">
        <v>2.0806778917949278</v>
      </c>
      <c r="I15" s="228">
        <v>1.572417566359968</v>
      </c>
      <c r="J15" s="228">
        <v>2.280243624290216</v>
      </c>
      <c r="K15" s="228">
        <v>1.2394338198285459</v>
      </c>
      <c r="L15" s="228">
        <v>1.3619214805165141</v>
      </c>
      <c r="M15" s="228">
        <v>1.1100718363685791</v>
      </c>
      <c r="N15" s="228">
        <v>1.126870819418657</v>
      </c>
      <c r="O15" s="228">
        <v>1.052971046065055</v>
      </c>
      <c r="P15" s="228">
        <v>1.6265252522896569</v>
      </c>
      <c r="Q15" s="228">
        <v>1.7977894718525389</v>
      </c>
      <c r="R15" s="228">
        <v>1.8580048459702061</v>
      </c>
      <c r="S15" s="228">
        <v>1.939271351437013</v>
      </c>
      <c r="T15" s="228">
        <v>1.9712863007632211</v>
      </c>
      <c r="U15" s="228">
        <v>2.0050247337780731</v>
      </c>
      <c r="V15" s="228">
        <v>2.002628485800984</v>
      </c>
      <c r="W15" s="228">
        <v>1.9476562660332579</v>
      </c>
      <c r="DA15" s="69" t="s">
        <v>2708</v>
      </c>
    </row>
    <row r="16" spans="1:105" ht="12" customHeight="1" x14ac:dyDescent="0.25">
      <c r="A16" s="57" t="s">
        <v>2709</v>
      </c>
      <c r="B16" s="263">
        <v>1.730616542971626</v>
      </c>
      <c r="C16" s="263">
        <v>2.9838594479185239</v>
      </c>
      <c r="D16" s="263">
        <v>2.7191777957253311</v>
      </c>
      <c r="E16" s="263">
        <v>2.7620555394339541</v>
      </c>
      <c r="F16" s="263">
        <v>2.6263708977254829</v>
      </c>
      <c r="G16" s="263">
        <v>1.346231926793547</v>
      </c>
      <c r="H16" s="263">
        <v>1.068906943506829</v>
      </c>
      <c r="I16" s="263">
        <v>1.1091708835892791</v>
      </c>
      <c r="J16" s="263">
        <v>1.0058815437600199</v>
      </c>
      <c r="K16" s="263">
        <v>0.87749085587133091</v>
      </c>
      <c r="L16" s="263">
        <v>0.91571652414433402</v>
      </c>
      <c r="M16" s="263">
        <v>0.78280089479511372</v>
      </c>
      <c r="N16" s="263">
        <v>0.67818771413139611</v>
      </c>
      <c r="O16" s="263">
        <v>0.66086563765494877</v>
      </c>
      <c r="P16" s="263">
        <v>0.637163150865661</v>
      </c>
      <c r="Q16" s="263">
        <v>0.49933813231333979</v>
      </c>
      <c r="R16" s="263">
        <v>0.47698844314910682</v>
      </c>
      <c r="S16" s="263">
        <v>0.37185200008896813</v>
      </c>
      <c r="T16" s="263">
        <v>0.27746169082800642</v>
      </c>
      <c r="U16" s="263">
        <v>0.27880094498334068</v>
      </c>
      <c r="V16" s="263">
        <v>0.4523900758272047</v>
      </c>
      <c r="W16" s="263">
        <v>0.44518158602325397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0.83569888924646996</v>
      </c>
      <c r="C19" s="231">
        <v>0.92855510663148644</v>
      </c>
      <c r="D19" s="231">
        <v>1.1142675414154311</v>
      </c>
      <c r="E19" s="231">
        <v>0.8356988892562317</v>
      </c>
      <c r="F19" s="231">
        <v>0.83569888924398583</v>
      </c>
      <c r="G19" s="231">
        <v>0.43382136419101403</v>
      </c>
      <c r="H19" s="231">
        <v>0.28422949620542082</v>
      </c>
      <c r="I19" s="231">
        <v>0.26190115529886021</v>
      </c>
      <c r="J19" s="231">
        <v>0.1934796009490366</v>
      </c>
      <c r="K19" s="231">
        <v>0.1738159390419961</v>
      </c>
      <c r="L19" s="231">
        <v>0.17352709521823589</v>
      </c>
      <c r="M19" s="231">
        <v>0.174721888107502</v>
      </c>
      <c r="N19" s="231">
        <v>0.191907819501832</v>
      </c>
      <c r="O19" s="231">
        <v>0.1860799302564678</v>
      </c>
      <c r="P19" s="231">
        <v>0.21457684675562991</v>
      </c>
      <c r="Q19" s="231">
        <v>0.19507169779420791</v>
      </c>
      <c r="R19" s="231">
        <v>0.1589539047120172</v>
      </c>
      <c r="S19" s="231">
        <v>0.16195947243455699</v>
      </c>
      <c r="T19" s="231">
        <v>0.14946076809236011</v>
      </c>
      <c r="U19" s="231">
        <v>0.17164866493336259</v>
      </c>
      <c r="V19" s="231">
        <v>0.1298797145053566</v>
      </c>
      <c r="W19" s="231">
        <v>0.13198022402591339</v>
      </c>
      <c r="DA19" s="73" t="s">
        <v>2713</v>
      </c>
    </row>
    <row r="20" spans="1:105" ht="12" customHeight="1" x14ac:dyDescent="0.25">
      <c r="A20" s="46" t="s">
        <v>160</v>
      </c>
      <c r="B20" s="231">
        <v>0</v>
      </c>
      <c r="C20" s="231">
        <v>0.68500657641890361</v>
      </c>
      <c r="D20" s="231">
        <v>0.53550318037788536</v>
      </c>
      <c r="E20" s="231">
        <v>0.52666195375566782</v>
      </c>
      <c r="F20" s="231">
        <v>0.46663711016293358</v>
      </c>
      <c r="G20" s="231">
        <v>0.14444580445639191</v>
      </c>
      <c r="H20" s="231">
        <v>0.13494330538456939</v>
      </c>
      <c r="I20" s="231">
        <v>0.1033832086486768</v>
      </c>
      <c r="J20" s="231">
        <v>0.14102547785230549</v>
      </c>
      <c r="K20" s="231">
        <v>0.1174879487135381</v>
      </c>
      <c r="L20" s="231">
        <v>0.17083640007856329</v>
      </c>
      <c r="M20" s="231">
        <v>0.13477121756321861</v>
      </c>
      <c r="N20" s="231">
        <v>0.13426913929845469</v>
      </c>
      <c r="O20" s="231">
        <v>0.16762223225023701</v>
      </c>
      <c r="P20" s="231">
        <v>0.13784952149207769</v>
      </c>
      <c r="Q20" s="231">
        <v>0.1104822752063342</v>
      </c>
      <c r="R20" s="231">
        <v>0.14008644676288359</v>
      </c>
      <c r="S20" s="231">
        <v>9.624606206220282E-2</v>
      </c>
      <c r="T20" s="231">
        <v>6.647435643737358E-2</v>
      </c>
      <c r="U20" s="231">
        <v>3.9853422391822893E-2</v>
      </c>
      <c r="V20" s="231">
        <v>2.533570686318181E-2</v>
      </c>
      <c r="W20" s="231">
        <v>1.979375862956094E-2</v>
      </c>
      <c r="DA20" s="73" t="s">
        <v>2714</v>
      </c>
    </row>
    <row r="21" spans="1:105" ht="12" customHeight="1" x14ac:dyDescent="0.25">
      <c r="A21" s="46" t="s">
        <v>70</v>
      </c>
      <c r="B21" s="231">
        <v>0.71378932612172064</v>
      </c>
      <c r="C21" s="231">
        <v>1.1896465211288469</v>
      </c>
      <c r="D21" s="231">
        <v>0.95172145724718471</v>
      </c>
      <c r="E21" s="231">
        <v>1.110338166511085</v>
      </c>
      <c r="F21" s="231">
        <v>1.031029811863982</v>
      </c>
      <c r="G21" s="231">
        <v>0.51131344301083104</v>
      </c>
      <c r="H21" s="231">
        <v>0.45047880419528391</v>
      </c>
      <c r="I21" s="231">
        <v>0.41947994025285662</v>
      </c>
      <c r="J21" s="231">
        <v>0.31584497290895291</v>
      </c>
      <c r="K21" s="231">
        <v>0.26059670548514591</v>
      </c>
      <c r="L21" s="231">
        <v>0.2241005944435859</v>
      </c>
      <c r="M21" s="231">
        <v>0.1946763755914501</v>
      </c>
      <c r="N21" s="231">
        <v>0.17438328189359339</v>
      </c>
      <c r="O21" s="231">
        <v>0.13625602185129901</v>
      </c>
      <c r="P21" s="231">
        <v>6.6852093607833618E-2</v>
      </c>
      <c r="Q21" s="231">
        <v>1.5051719482038141E-3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1.603055298512283E-3</v>
      </c>
      <c r="J22" s="231">
        <v>1.2043258081738369E-3</v>
      </c>
      <c r="K22" s="231">
        <v>3.9872949050161161E-4</v>
      </c>
      <c r="L22" s="231">
        <v>1.000892394496687E-3</v>
      </c>
      <c r="M22" s="231">
        <v>1.0985404329606401E-3</v>
      </c>
      <c r="N22" s="231">
        <v>6.9981094249360837E-4</v>
      </c>
      <c r="O22" s="231">
        <v>0</v>
      </c>
      <c r="P22" s="231">
        <v>3.0108145206385149E-4</v>
      </c>
      <c r="Q22" s="231">
        <v>3.9872949056591158E-4</v>
      </c>
      <c r="R22" s="231">
        <v>3.9872949057653871E-4</v>
      </c>
      <c r="S22" s="231">
        <v>3.9872949058143632E-4</v>
      </c>
      <c r="T22" s="231">
        <v>6.9981094274022143E-4</v>
      </c>
      <c r="U22" s="231">
        <v>0</v>
      </c>
      <c r="V22" s="231">
        <v>2.034334135585507E-4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0.181128327603435</v>
      </c>
      <c r="C23" s="231">
        <v>0.18065124373928759</v>
      </c>
      <c r="D23" s="231">
        <v>0.1176856166848298</v>
      </c>
      <c r="E23" s="231">
        <v>0.28935652991096922</v>
      </c>
      <c r="F23" s="231">
        <v>0.29300508645458151</v>
      </c>
      <c r="G23" s="231">
        <v>0.25665131513531009</v>
      </c>
      <c r="H23" s="231">
        <v>0.19925533772155529</v>
      </c>
      <c r="I23" s="231">
        <v>0.32280352409037288</v>
      </c>
      <c r="J23" s="231">
        <v>0.35432716624155097</v>
      </c>
      <c r="K23" s="231">
        <v>0.32519153314014931</v>
      </c>
      <c r="L23" s="231">
        <v>0.3462515420094523</v>
      </c>
      <c r="M23" s="231">
        <v>0.27753287309998242</v>
      </c>
      <c r="N23" s="231">
        <v>0.1769276624950224</v>
      </c>
      <c r="O23" s="231">
        <v>0.17090745329694501</v>
      </c>
      <c r="P23" s="231">
        <v>0.21758360755805589</v>
      </c>
      <c r="Q23" s="231">
        <v>0.19188025787402799</v>
      </c>
      <c r="R23" s="231">
        <v>0.17754936218362941</v>
      </c>
      <c r="S23" s="231">
        <v>0.11324773610162681</v>
      </c>
      <c r="T23" s="231">
        <v>6.082675535553253E-2</v>
      </c>
      <c r="U23" s="231">
        <v>6.7298857658155228E-2</v>
      </c>
      <c r="V23" s="231">
        <v>5.9629526114617797E-2</v>
      </c>
      <c r="W23" s="231">
        <v>6.9630848454532324E-2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0.23734169493049001</v>
      </c>
      <c r="W26" s="231">
        <v>0.22377675491324731</v>
      </c>
      <c r="DA26" s="73" t="s">
        <v>2720</v>
      </c>
    </row>
    <row r="27" spans="1:105" ht="12" customHeight="1" x14ac:dyDescent="0.25">
      <c r="A27" s="57" t="s">
        <v>2721</v>
      </c>
      <c r="B27" s="263">
        <v>14.710240615258821</v>
      </c>
      <c r="C27" s="263">
        <v>25.362805307307461</v>
      </c>
      <c r="D27" s="263">
        <v>23.11301126366531</v>
      </c>
      <c r="E27" s="263">
        <v>23.477472085188602</v>
      </c>
      <c r="F27" s="263">
        <v>22.3241526306666</v>
      </c>
      <c r="G27" s="263">
        <v>11.442971377745151</v>
      </c>
      <c r="H27" s="263">
        <v>9.0857090198080499</v>
      </c>
      <c r="I27" s="263">
        <v>9.4279525105088702</v>
      </c>
      <c r="J27" s="263">
        <v>8.549993121960167</v>
      </c>
      <c r="K27" s="263">
        <v>7.4586722749063128</v>
      </c>
      <c r="L27" s="263">
        <v>7.7835904552268396</v>
      </c>
      <c r="M27" s="263">
        <v>6.6538076057584696</v>
      </c>
      <c r="N27" s="263">
        <v>5.7645955701168674</v>
      </c>
      <c r="O27" s="263">
        <v>5.6173579200670662</v>
      </c>
      <c r="P27" s="263">
        <v>5.41588678235812</v>
      </c>
      <c r="Q27" s="263">
        <v>4.2443741246633904</v>
      </c>
      <c r="R27" s="263">
        <v>4.0544017667674082</v>
      </c>
      <c r="S27" s="263">
        <v>3.1607420007562288</v>
      </c>
      <c r="T27" s="263">
        <v>2.3584243720380549</v>
      </c>
      <c r="U27" s="263">
        <v>2.3698080323583959</v>
      </c>
      <c r="V27" s="263">
        <v>3.8453156445312402</v>
      </c>
      <c r="W27" s="263">
        <v>3.7840434811976591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7.1034405585949969</v>
      </c>
      <c r="C30" s="231">
        <v>7.892718406367635</v>
      </c>
      <c r="D30" s="231">
        <v>9.4712741020311633</v>
      </c>
      <c r="E30" s="231">
        <v>7.1034405586779679</v>
      </c>
      <c r="F30" s="231">
        <v>7.1034405585738778</v>
      </c>
      <c r="G30" s="231">
        <v>3.687481595623618</v>
      </c>
      <c r="H30" s="231">
        <v>2.4159507177460759</v>
      </c>
      <c r="I30" s="231">
        <v>2.2261598200403112</v>
      </c>
      <c r="J30" s="231">
        <v>1.6445766080668109</v>
      </c>
      <c r="K30" s="231">
        <v>1.477435481856967</v>
      </c>
      <c r="L30" s="231">
        <v>1.474980309355006</v>
      </c>
      <c r="M30" s="231">
        <v>1.4851360489137679</v>
      </c>
      <c r="N30" s="231">
        <v>1.6312164657655721</v>
      </c>
      <c r="O30" s="231">
        <v>1.5816794071799769</v>
      </c>
      <c r="P30" s="231">
        <v>1.823903197422855</v>
      </c>
      <c r="Q30" s="231">
        <v>1.6581094312507669</v>
      </c>
      <c r="R30" s="231">
        <v>1.3511081900521471</v>
      </c>
      <c r="S30" s="231">
        <v>1.376655515693735</v>
      </c>
      <c r="T30" s="231">
        <v>1.2704165287850619</v>
      </c>
      <c r="U30" s="231">
        <v>1.4590136519335819</v>
      </c>
      <c r="V30" s="231">
        <v>1.103977573295531</v>
      </c>
      <c r="W30" s="231">
        <v>1.121831904220264</v>
      </c>
      <c r="DA30" s="73" t="s">
        <v>2725</v>
      </c>
    </row>
    <row r="31" spans="1:105" ht="12" customHeight="1" x14ac:dyDescent="0.25">
      <c r="A31" s="46" t="s">
        <v>160</v>
      </c>
      <c r="B31" s="231">
        <v>0</v>
      </c>
      <c r="C31" s="231">
        <v>5.8225558995606823</v>
      </c>
      <c r="D31" s="231">
        <v>4.5517770332120246</v>
      </c>
      <c r="E31" s="231">
        <v>4.4766266069231753</v>
      </c>
      <c r="F31" s="231">
        <v>3.9664154363849349</v>
      </c>
      <c r="G31" s="231">
        <v>1.227789337879331</v>
      </c>
      <c r="H31" s="231">
        <v>1.1470180957688401</v>
      </c>
      <c r="I31" s="231">
        <v>0.87875727351375277</v>
      </c>
      <c r="J31" s="231">
        <v>1.198716561744597</v>
      </c>
      <c r="K31" s="231">
        <v>0.99864756406507393</v>
      </c>
      <c r="L31" s="231">
        <v>1.4521094006677879</v>
      </c>
      <c r="M31" s="231">
        <v>1.1455553492873589</v>
      </c>
      <c r="N31" s="231">
        <v>1.1412876840368651</v>
      </c>
      <c r="O31" s="231">
        <v>1.424788974127015</v>
      </c>
      <c r="P31" s="231">
        <v>1.171720932682661</v>
      </c>
      <c r="Q31" s="231">
        <v>0.93909933925384093</v>
      </c>
      <c r="R31" s="231">
        <v>1.1907347974845111</v>
      </c>
      <c r="S31" s="231">
        <v>0.81809152752872394</v>
      </c>
      <c r="T31" s="231">
        <v>0.56503202971767552</v>
      </c>
      <c r="U31" s="231">
        <v>0.33875409033049447</v>
      </c>
      <c r="V31" s="231">
        <v>0.21535350833704539</v>
      </c>
      <c r="W31" s="231">
        <v>0.16824694835126799</v>
      </c>
      <c r="DA31" s="73" t="s">
        <v>2726</v>
      </c>
    </row>
    <row r="32" spans="1:105" ht="12" customHeight="1" x14ac:dyDescent="0.25">
      <c r="A32" s="46" t="s">
        <v>70</v>
      </c>
      <c r="B32" s="231">
        <v>6.0672092720346278</v>
      </c>
      <c r="C32" s="231">
        <v>10.111995429595201</v>
      </c>
      <c r="D32" s="231">
        <v>8.0896323866010711</v>
      </c>
      <c r="E32" s="231">
        <v>9.4378744153442202</v>
      </c>
      <c r="F32" s="231">
        <v>8.7637534008438429</v>
      </c>
      <c r="G32" s="231">
        <v>4.3461642655920629</v>
      </c>
      <c r="H32" s="231">
        <v>3.8290698356599142</v>
      </c>
      <c r="I32" s="231">
        <v>3.5655794921492818</v>
      </c>
      <c r="J32" s="231">
        <v>2.6846822697261001</v>
      </c>
      <c r="K32" s="231">
        <v>2.21507199662374</v>
      </c>
      <c r="L32" s="231">
        <v>1.90485505277048</v>
      </c>
      <c r="M32" s="231">
        <v>1.654749192527327</v>
      </c>
      <c r="N32" s="231">
        <v>1.4822578960955439</v>
      </c>
      <c r="O32" s="231">
        <v>1.1581761857360411</v>
      </c>
      <c r="P32" s="231">
        <v>0.56824279566658575</v>
      </c>
      <c r="Q32" s="231">
        <v>1.279396155973242E-2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1.3625970037354411E-2</v>
      </c>
      <c r="J33" s="231">
        <v>1.023676936947761E-2</v>
      </c>
      <c r="K33" s="231">
        <v>3.389200669263698E-3</v>
      </c>
      <c r="L33" s="231">
        <v>8.5075853532218387E-3</v>
      </c>
      <c r="M33" s="231">
        <v>9.3375936801654499E-3</v>
      </c>
      <c r="N33" s="231">
        <v>5.9483930111956717E-3</v>
      </c>
      <c r="O33" s="231">
        <v>0</v>
      </c>
      <c r="P33" s="231">
        <v>2.559192342542739E-3</v>
      </c>
      <c r="Q33" s="231">
        <v>3.3892006698102491E-3</v>
      </c>
      <c r="R33" s="231">
        <v>3.3892006699005801E-3</v>
      </c>
      <c r="S33" s="231">
        <v>3.3892006699422091E-3</v>
      </c>
      <c r="T33" s="231">
        <v>5.9483930132918847E-3</v>
      </c>
      <c r="U33" s="231">
        <v>0</v>
      </c>
      <c r="V33" s="231">
        <v>1.7291840152476811E-3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1.5395907846291981</v>
      </c>
      <c r="C34" s="231">
        <v>1.535535571783945</v>
      </c>
      <c r="D34" s="231">
        <v>1.000327741821053</v>
      </c>
      <c r="E34" s="231">
        <v>2.4595305042432369</v>
      </c>
      <c r="F34" s="231">
        <v>2.4905432348639431</v>
      </c>
      <c r="G34" s="231">
        <v>2.181536178650135</v>
      </c>
      <c r="H34" s="231">
        <v>1.6936703706332199</v>
      </c>
      <c r="I34" s="231">
        <v>2.743829954768171</v>
      </c>
      <c r="J34" s="231">
        <v>3.0117809130531832</v>
      </c>
      <c r="K34" s="231">
        <v>2.7641280316912691</v>
      </c>
      <c r="L34" s="231">
        <v>2.9431381070803448</v>
      </c>
      <c r="M34" s="231">
        <v>2.3590294213498511</v>
      </c>
      <c r="N34" s="231">
        <v>1.5038851312076911</v>
      </c>
      <c r="O34" s="231">
        <v>1.452713353024033</v>
      </c>
      <c r="P34" s="231">
        <v>1.8494606642434761</v>
      </c>
      <c r="Q34" s="231">
        <v>1.6309821919292391</v>
      </c>
      <c r="R34" s="231">
        <v>1.5091695785608501</v>
      </c>
      <c r="S34" s="231">
        <v>0.96260575686382799</v>
      </c>
      <c r="T34" s="231">
        <v>0.51702742052202666</v>
      </c>
      <c r="U34" s="231">
        <v>0.57204029009431956</v>
      </c>
      <c r="V34" s="231">
        <v>0.50685097197425122</v>
      </c>
      <c r="W34" s="231">
        <v>0.59186221186352461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2.017404406909165</v>
      </c>
      <c r="W37" s="231">
        <v>1.9021024167626019</v>
      </c>
      <c r="DA37" s="73" t="s">
        <v>2732</v>
      </c>
    </row>
    <row r="38" spans="1:105" ht="12" customHeight="1" x14ac:dyDescent="0.25">
      <c r="A38" s="57" t="s">
        <v>2733</v>
      </c>
      <c r="B38" s="263">
        <v>6.08004317713233</v>
      </c>
      <c r="C38" s="263">
        <v>8.5093449468168245</v>
      </c>
      <c r="D38" s="263">
        <v>7.3873854922980167</v>
      </c>
      <c r="E38" s="263">
        <v>6.5882693819556506</v>
      </c>
      <c r="F38" s="263">
        <v>6.6739991996297681</v>
      </c>
      <c r="G38" s="263">
        <v>5.0471931593366239</v>
      </c>
      <c r="H38" s="263">
        <v>4.7572734892751454</v>
      </c>
      <c r="I38" s="263">
        <v>4.1437487848230443</v>
      </c>
      <c r="J38" s="263">
        <v>5.3181610176465206</v>
      </c>
      <c r="K38" s="263">
        <v>3.4420149949578822</v>
      </c>
      <c r="L38" s="263">
        <v>3.7822178397418611</v>
      </c>
      <c r="M38" s="263">
        <v>3.1035584005106931</v>
      </c>
      <c r="N38" s="263">
        <v>2.880868815552053</v>
      </c>
      <c r="O38" s="263">
        <v>2.790430097540296</v>
      </c>
      <c r="P38" s="263">
        <v>3.7368440765700002</v>
      </c>
      <c r="Q38" s="263">
        <v>3.868076453576903</v>
      </c>
      <c r="R38" s="263">
        <v>3.9838335739190618</v>
      </c>
      <c r="S38" s="263">
        <v>3.941347624017415</v>
      </c>
      <c r="T38" s="263">
        <v>3.8676883582815988</v>
      </c>
      <c r="U38" s="263">
        <v>3.9028023958072922</v>
      </c>
      <c r="V38" s="263">
        <v>3.9034111028685312</v>
      </c>
      <c r="W38" s="263">
        <v>3.8081643122326998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14.287040200296696</v>
      </c>
      <c r="C39" s="263">
        <f t="shared" si="0"/>
        <v>21.493526593079494</v>
      </c>
      <c r="D39" s="263">
        <f t="shared" si="0"/>
        <v>19.002908658639562</v>
      </c>
      <c r="E39" s="263">
        <f t="shared" si="0"/>
        <v>17.846024591781642</v>
      </c>
      <c r="F39" s="263">
        <f t="shared" si="0"/>
        <v>17.620576888434424</v>
      </c>
      <c r="G39" s="263">
        <f t="shared" si="0"/>
        <v>11.618968628882536</v>
      </c>
      <c r="H39" s="263">
        <f t="shared" si="0"/>
        <v>10.418234463695187</v>
      </c>
      <c r="I39" s="263">
        <f t="shared" si="0"/>
        <v>9.5493876085646328</v>
      </c>
      <c r="J39" s="263">
        <f t="shared" si="0"/>
        <v>11.142260862233222</v>
      </c>
      <c r="K39" s="263">
        <f t="shared" si="0"/>
        <v>7.8154344538039879</v>
      </c>
      <c r="L39" s="263">
        <f t="shared" si="0"/>
        <v>8.4584707166299786</v>
      </c>
      <c r="M39" s="263">
        <f t="shared" si="0"/>
        <v>7.024410574980342</v>
      </c>
      <c r="N39" s="263">
        <f t="shared" si="0"/>
        <v>6.3912548018994277</v>
      </c>
      <c r="O39" s="263">
        <f t="shared" si="0"/>
        <v>6.2012924701907597</v>
      </c>
      <c r="P39" s="263">
        <f t="shared" si="0"/>
        <v>7.6435910524448776</v>
      </c>
      <c r="Q39" s="263">
        <f t="shared" si="0"/>
        <v>7.4848112892410379</v>
      </c>
      <c r="R39" s="263">
        <f t="shared" si="0"/>
        <v>7.6093575500193626</v>
      </c>
      <c r="S39" s="263">
        <f t="shared" si="0"/>
        <v>7.2614103522772</v>
      </c>
      <c r="T39" s="263">
        <f t="shared" si="0"/>
        <v>6.8924952605139609</v>
      </c>
      <c r="U39" s="263">
        <f t="shared" si="0"/>
        <v>6.9520023470991319</v>
      </c>
      <c r="V39" s="263">
        <f t="shared" si="0"/>
        <v>7.3689490557501882</v>
      </c>
      <c r="W39" s="263">
        <f t="shared" si="0"/>
        <v>7.2022684007047877</v>
      </c>
      <c r="DA39" s="70"/>
    </row>
    <row r="40" spans="1:105" ht="12" customHeight="1" x14ac:dyDescent="0.25">
      <c r="A40" s="60" t="s">
        <v>2736</v>
      </c>
      <c r="B40" s="331">
        <v>2.7689864687546009</v>
      </c>
      <c r="C40" s="331">
        <v>4.7741751166696398</v>
      </c>
      <c r="D40" s="331">
        <v>4.3506844731605296</v>
      </c>
      <c r="E40" s="331">
        <v>4.4192888630943257</v>
      </c>
      <c r="F40" s="331">
        <v>4.2021934363607718</v>
      </c>
      <c r="G40" s="331">
        <v>2.153971082869675</v>
      </c>
      <c r="H40" s="331">
        <v>1.710251109610927</v>
      </c>
      <c r="I40" s="331">
        <v>1.7744440946906539</v>
      </c>
      <c r="J40" s="331">
        <v>1.609251172513771</v>
      </c>
      <c r="K40" s="331">
        <v>1.4039263442715111</v>
      </c>
      <c r="L40" s="331">
        <v>1.464997788534923</v>
      </c>
      <c r="M40" s="331">
        <v>1.25231794805048</v>
      </c>
      <c r="N40" s="331">
        <v>1.0850015980118961</v>
      </c>
      <c r="O40" s="331">
        <v>1.057385020247918</v>
      </c>
      <c r="P40" s="331">
        <v>1.0194217830699079</v>
      </c>
      <c r="Q40" s="331">
        <v>0.79889241710565118</v>
      </c>
      <c r="R40" s="331">
        <v>0.76313325074586902</v>
      </c>
      <c r="S40" s="331">
        <v>0.5949177526899404</v>
      </c>
      <c r="T40" s="331">
        <v>0.44386197016142093</v>
      </c>
      <c r="U40" s="331">
        <v>0.44608151197334511</v>
      </c>
      <c r="V40" s="331">
        <v>0.67689815686606014</v>
      </c>
      <c r="W40" s="331">
        <v>0.66942405660837179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1.3371182227943521</v>
      </c>
      <c r="C42" s="297">
        <v>1.4856881706103791</v>
      </c>
      <c r="D42" s="297">
        <v>1.78282806626469</v>
      </c>
      <c r="E42" s="297">
        <v>1.3371182228099709</v>
      </c>
      <c r="F42" s="297">
        <v>1.3371182227903771</v>
      </c>
      <c r="G42" s="297">
        <v>0.69411418270562231</v>
      </c>
      <c r="H42" s="297">
        <v>0.45476719392867332</v>
      </c>
      <c r="I42" s="297">
        <v>0.41959412917392758</v>
      </c>
      <c r="J42" s="297">
        <v>0.30990776850645868</v>
      </c>
      <c r="K42" s="297">
        <v>0.27822023312679339</v>
      </c>
      <c r="L42" s="297">
        <v>0.27791895308413161</v>
      </c>
      <c r="M42" s="297">
        <v>0.27991134371449239</v>
      </c>
      <c r="N42" s="297">
        <v>0.30734171023627638</v>
      </c>
      <c r="O42" s="297">
        <v>0.29772788841034858</v>
      </c>
      <c r="P42" s="297">
        <v>0.3434720361452136</v>
      </c>
      <c r="Q42" s="297">
        <v>0.3123451450778153</v>
      </c>
      <c r="R42" s="297">
        <v>0.2545229293566808</v>
      </c>
      <c r="S42" s="297">
        <v>0.2593935038245791</v>
      </c>
      <c r="T42" s="297">
        <v>0.23970046386018171</v>
      </c>
      <c r="U42" s="297">
        <v>0.27463786389338007</v>
      </c>
      <c r="V42" s="297">
        <v>0.40920366242198231</v>
      </c>
      <c r="W42" s="297">
        <v>0.39904611167048532</v>
      </c>
      <c r="DA42" s="122" t="s">
        <v>2739</v>
      </c>
    </row>
    <row r="43" spans="1:105" ht="12" customHeight="1" x14ac:dyDescent="0.25">
      <c r="A43" s="59" t="s">
        <v>160</v>
      </c>
      <c r="B43" s="297">
        <v>0</v>
      </c>
      <c r="C43" s="297">
        <v>1.0960105222702461</v>
      </c>
      <c r="D43" s="297">
        <v>0.85680508860461646</v>
      </c>
      <c r="E43" s="297">
        <v>0.84265912600906856</v>
      </c>
      <c r="F43" s="297">
        <v>0.74661937626069397</v>
      </c>
      <c r="G43" s="297">
        <v>0.23111328713022711</v>
      </c>
      <c r="H43" s="297">
        <v>0.215909288615311</v>
      </c>
      <c r="I43" s="297">
        <v>0.16563114185062469</v>
      </c>
      <c r="J43" s="297">
        <v>0.2258888840445617</v>
      </c>
      <c r="K43" s="297">
        <v>0.18805826819352639</v>
      </c>
      <c r="L43" s="297">
        <v>0.27360956742106868</v>
      </c>
      <c r="M43" s="297">
        <v>0.21590879660680001</v>
      </c>
      <c r="N43" s="297">
        <v>0.2150329622370909</v>
      </c>
      <c r="O43" s="297">
        <v>0.26819557160037932</v>
      </c>
      <c r="P43" s="297">
        <v>0.22065500795828549</v>
      </c>
      <c r="Q43" s="297">
        <v>0.1769021476106423</v>
      </c>
      <c r="R43" s="297">
        <v>0.22431165096482361</v>
      </c>
      <c r="S43" s="297">
        <v>0.15414722518141399</v>
      </c>
      <c r="T43" s="297">
        <v>0.1066094753574332</v>
      </c>
      <c r="U43" s="297">
        <v>6.3765475826916607E-2</v>
      </c>
      <c r="V43" s="297">
        <v>7.9823581980819416E-2</v>
      </c>
      <c r="W43" s="297">
        <v>5.9847014768815397E-2</v>
      </c>
      <c r="DA43" s="122" t="s">
        <v>2740</v>
      </c>
    </row>
    <row r="44" spans="1:105" ht="12" customHeight="1" x14ac:dyDescent="0.25">
      <c r="A44" s="59" t="s">
        <v>70</v>
      </c>
      <c r="B44" s="297">
        <v>1.1420629217947531</v>
      </c>
      <c r="C44" s="297">
        <v>1.9034344338061551</v>
      </c>
      <c r="D44" s="297">
        <v>1.5227543315954959</v>
      </c>
      <c r="E44" s="297">
        <v>1.7765410664177359</v>
      </c>
      <c r="F44" s="297">
        <v>1.649647698982371</v>
      </c>
      <c r="G44" s="297">
        <v>0.81810150881732968</v>
      </c>
      <c r="H44" s="297">
        <v>0.72076608671245423</v>
      </c>
      <c r="I44" s="297">
        <v>0.67205247733817297</v>
      </c>
      <c r="J44" s="297">
        <v>0.50590765263144843</v>
      </c>
      <c r="K44" s="297">
        <v>0.41712674080271728</v>
      </c>
      <c r="L44" s="297">
        <v>0.35891687413406159</v>
      </c>
      <c r="M44" s="297">
        <v>0.31187921829085519</v>
      </c>
      <c r="N44" s="297">
        <v>0.27927604113744858</v>
      </c>
      <c r="O44" s="297">
        <v>0.21800963496207831</v>
      </c>
      <c r="P44" s="297">
        <v>0.107009796533188</v>
      </c>
      <c r="Q44" s="297">
        <v>2.4100531027558291E-3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0.28980532416549609</v>
      </c>
      <c r="C45" s="297">
        <v>0.28904198998286018</v>
      </c>
      <c r="D45" s="297">
        <v>0.18829698669572759</v>
      </c>
      <c r="E45" s="297">
        <v>0.46297044785755048</v>
      </c>
      <c r="F45" s="297">
        <v>0.46880813832733043</v>
      </c>
      <c r="G45" s="297">
        <v>0.41064210421649611</v>
      </c>
      <c r="H45" s="297">
        <v>0.31880854035448841</v>
      </c>
      <c r="I45" s="297">
        <v>0.51716634632792868</v>
      </c>
      <c r="J45" s="297">
        <v>0.56754686733130189</v>
      </c>
      <c r="K45" s="297">
        <v>0.5205211021484738</v>
      </c>
      <c r="L45" s="297">
        <v>0.55455239389566158</v>
      </c>
      <c r="M45" s="297">
        <v>0.44461858943833288</v>
      </c>
      <c r="N45" s="297">
        <v>0.28335088440107992</v>
      </c>
      <c r="O45" s="297">
        <v>0.27345192527511197</v>
      </c>
      <c r="P45" s="297">
        <v>0.34828494243322061</v>
      </c>
      <c r="Q45" s="297">
        <v>0.30723507131443772</v>
      </c>
      <c r="R45" s="297">
        <v>0.28429867042436457</v>
      </c>
      <c r="S45" s="297">
        <v>0.18137702368394731</v>
      </c>
      <c r="T45" s="297">
        <v>9.7552030943806045E-2</v>
      </c>
      <c r="U45" s="297">
        <v>0.1076781722530484</v>
      </c>
      <c r="V45" s="297">
        <v>0.18787091246325849</v>
      </c>
      <c r="W45" s="297">
        <v>0.2105309301690711</v>
      </c>
      <c r="DA45" s="122" t="s">
        <v>2742</v>
      </c>
    </row>
    <row r="46" spans="1:105" ht="12" customHeight="1" x14ac:dyDescent="0.25">
      <c r="A46" s="60" t="s">
        <v>2743</v>
      </c>
      <c r="B46" s="331">
        <v>1.8459909791697351</v>
      </c>
      <c r="C46" s="331">
        <v>3.1827834111130939</v>
      </c>
      <c r="D46" s="331">
        <v>2.9004563154403531</v>
      </c>
      <c r="E46" s="331">
        <v>2.9461925753962181</v>
      </c>
      <c r="F46" s="331">
        <v>2.8014622909071818</v>
      </c>
      <c r="G46" s="331">
        <v>1.4359807219131171</v>
      </c>
      <c r="H46" s="331">
        <v>1.1401674064072851</v>
      </c>
      <c r="I46" s="331">
        <v>1.183115609161898</v>
      </c>
      <c r="J46" s="331">
        <v>1.072940313344021</v>
      </c>
      <c r="K46" s="331">
        <v>0.9359902462627534</v>
      </c>
      <c r="L46" s="331">
        <v>0.97676429242062346</v>
      </c>
      <c r="M46" s="331">
        <v>0.83498762111478841</v>
      </c>
      <c r="N46" s="331">
        <v>0.72340022840682283</v>
      </c>
      <c r="O46" s="331">
        <v>0.7049233468319458</v>
      </c>
      <c r="P46" s="331">
        <v>0.67964069425670526</v>
      </c>
      <c r="Q46" s="331">
        <v>0.53262734113422949</v>
      </c>
      <c r="R46" s="331">
        <v>0.50878767269238057</v>
      </c>
      <c r="S46" s="331">
        <v>0.39664213342823279</v>
      </c>
      <c r="T46" s="331">
        <v>0.29595913688320702</v>
      </c>
      <c r="U46" s="331">
        <v>0.2973876746488967</v>
      </c>
      <c r="V46" s="331">
        <v>0.4825494142156852</v>
      </c>
      <c r="W46" s="331">
        <v>0.47486035842480417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0.89141214852956863</v>
      </c>
      <c r="C49" s="231">
        <v>0.99045878040691926</v>
      </c>
      <c r="D49" s="231">
        <v>1.1885520441764601</v>
      </c>
      <c r="E49" s="231">
        <v>0.89141214853998074</v>
      </c>
      <c r="F49" s="231">
        <v>0.89141214852691841</v>
      </c>
      <c r="G49" s="231">
        <v>0.46274278847041489</v>
      </c>
      <c r="H49" s="231">
        <v>0.30317812928578219</v>
      </c>
      <c r="I49" s="231">
        <v>0.27936123231878418</v>
      </c>
      <c r="J49" s="231">
        <v>0.20637824101230581</v>
      </c>
      <c r="K49" s="231">
        <v>0.18540366831146249</v>
      </c>
      <c r="L49" s="231">
        <v>0.18509556823278511</v>
      </c>
      <c r="M49" s="231">
        <v>0.18637001398133549</v>
      </c>
      <c r="N49" s="231">
        <v>0.20470167413528759</v>
      </c>
      <c r="O49" s="231">
        <v>0.1984852589402325</v>
      </c>
      <c r="P49" s="231">
        <v>0.22888196987267201</v>
      </c>
      <c r="Q49" s="231">
        <v>0.2080764776471552</v>
      </c>
      <c r="R49" s="231">
        <v>0.1695508316928184</v>
      </c>
      <c r="S49" s="231">
        <v>0.1727567705968609</v>
      </c>
      <c r="T49" s="231">
        <v>0.15942481929851751</v>
      </c>
      <c r="U49" s="231">
        <v>0.18309190926225341</v>
      </c>
      <c r="V49" s="231">
        <v>0.13853836213904699</v>
      </c>
      <c r="W49" s="231">
        <v>0.140778905627641</v>
      </c>
      <c r="DA49" s="73" t="s">
        <v>2747</v>
      </c>
    </row>
    <row r="50" spans="1:105" ht="12" customHeight="1" x14ac:dyDescent="0.25">
      <c r="A50" s="64" t="s">
        <v>160</v>
      </c>
      <c r="B50" s="231">
        <v>0</v>
      </c>
      <c r="C50" s="231">
        <v>0.73067368151349743</v>
      </c>
      <c r="D50" s="231">
        <v>0.57120339240307771</v>
      </c>
      <c r="E50" s="231">
        <v>0.56177275067271248</v>
      </c>
      <c r="F50" s="231">
        <v>0.49774625084046259</v>
      </c>
      <c r="G50" s="231">
        <v>0.15407552475348471</v>
      </c>
      <c r="H50" s="231">
        <v>0.14393952574354071</v>
      </c>
      <c r="I50" s="231">
        <v>0.1102754225585886</v>
      </c>
      <c r="J50" s="231">
        <v>0.15042717637579259</v>
      </c>
      <c r="K50" s="231">
        <v>0.12532047862777401</v>
      </c>
      <c r="L50" s="231">
        <v>0.1822254934171342</v>
      </c>
      <c r="M50" s="231">
        <v>0.1437559654007666</v>
      </c>
      <c r="N50" s="231">
        <v>0.14322041525168511</v>
      </c>
      <c r="O50" s="231">
        <v>0.17879704773358629</v>
      </c>
      <c r="P50" s="231">
        <v>0.14703948959154961</v>
      </c>
      <c r="Q50" s="231">
        <v>0.1178477602200899</v>
      </c>
      <c r="R50" s="231">
        <v>0.14942554321374249</v>
      </c>
      <c r="S50" s="231">
        <v>0.102662466199683</v>
      </c>
      <c r="T50" s="231">
        <v>7.090598019986516E-2</v>
      </c>
      <c r="U50" s="231">
        <v>4.2510317217944411E-2</v>
      </c>
      <c r="V50" s="231">
        <v>2.702475398739395E-2</v>
      </c>
      <c r="W50" s="231">
        <v>2.111334253819834E-2</v>
      </c>
      <c r="DA50" s="73" t="s">
        <v>2748</v>
      </c>
    </row>
    <row r="51" spans="1:105" ht="12" customHeight="1" x14ac:dyDescent="0.25">
      <c r="A51" s="64" t="s">
        <v>70</v>
      </c>
      <c r="B51" s="231">
        <v>0.76137528119650255</v>
      </c>
      <c r="C51" s="231">
        <v>1.268956289204104</v>
      </c>
      <c r="D51" s="231">
        <v>1.015169554396997</v>
      </c>
      <c r="E51" s="231">
        <v>1.1843607109451579</v>
      </c>
      <c r="F51" s="231">
        <v>1.099765132654914</v>
      </c>
      <c r="G51" s="231">
        <v>0.54540100587821982</v>
      </c>
      <c r="H51" s="231">
        <v>0.48051072447496962</v>
      </c>
      <c r="I51" s="231">
        <v>0.44744526960304731</v>
      </c>
      <c r="J51" s="231">
        <v>0.33690130443621652</v>
      </c>
      <c r="K51" s="231">
        <v>0.2779698191841557</v>
      </c>
      <c r="L51" s="231">
        <v>0.2390406340731584</v>
      </c>
      <c r="M51" s="231">
        <v>0.20765480063088021</v>
      </c>
      <c r="N51" s="231">
        <v>0.18600883401983301</v>
      </c>
      <c r="O51" s="231">
        <v>0.1453397566413856</v>
      </c>
      <c r="P51" s="231">
        <v>7.1308899848355867E-2</v>
      </c>
      <c r="Q51" s="231">
        <v>1.6055167447507361E-3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1.7099256517464361E-3</v>
      </c>
      <c r="J52" s="231">
        <v>1.284614195385426E-3</v>
      </c>
      <c r="K52" s="231">
        <v>4.2531145653505249E-4</v>
      </c>
      <c r="L52" s="231">
        <v>1.0676185541298E-3</v>
      </c>
      <c r="M52" s="231">
        <v>1.171776461824684E-3</v>
      </c>
      <c r="N52" s="231">
        <v>7.4646500532651601E-4</v>
      </c>
      <c r="O52" s="231">
        <v>0</v>
      </c>
      <c r="P52" s="231">
        <v>3.2115354886810848E-4</v>
      </c>
      <c r="Q52" s="231">
        <v>4.2531145660363939E-4</v>
      </c>
      <c r="R52" s="231">
        <v>4.2531145661497461E-4</v>
      </c>
      <c r="S52" s="231">
        <v>4.2531145662019889E-4</v>
      </c>
      <c r="T52" s="231">
        <v>7.4646500558957002E-4</v>
      </c>
      <c r="U52" s="231">
        <v>0</v>
      </c>
      <c r="V52" s="231">
        <v>2.1699564112912081E-4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0.19320354944366419</v>
      </c>
      <c r="C53" s="231">
        <v>0.19269465998857349</v>
      </c>
      <c r="D53" s="231">
        <v>0.1255313244638184</v>
      </c>
      <c r="E53" s="231">
        <v>0.30864696523836721</v>
      </c>
      <c r="F53" s="231">
        <v>0.31253875888488702</v>
      </c>
      <c r="G53" s="231">
        <v>0.27376140281099748</v>
      </c>
      <c r="H53" s="231">
        <v>0.21253902690299231</v>
      </c>
      <c r="I53" s="231">
        <v>0.34432375902973128</v>
      </c>
      <c r="J53" s="231">
        <v>0.3779489773243212</v>
      </c>
      <c r="K53" s="231">
        <v>0.34687096868282608</v>
      </c>
      <c r="L53" s="231">
        <v>0.36933497814341598</v>
      </c>
      <c r="M53" s="231">
        <v>0.29603506463998142</v>
      </c>
      <c r="N53" s="231">
        <v>0.18872283999469069</v>
      </c>
      <c r="O53" s="231">
        <v>0.18230128351674141</v>
      </c>
      <c r="P53" s="231">
        <v>0.23208918139525969</v>
      </c>
      <c r="Q53" s="231">
        <v>0.2046722750656301</v>
      </c>
      <c r="R53" s="231">
        <v>0.1893859863292047</v>
      </c>
      <c r="S53" s="231">
        <v>0.1207975851750686</v>
      </c>
      <c r="T53" s="231">
        <v>6.4881872379234706E-2</v>
      </c>
      <c r="U53" s="231">
        <v>7.1785448168698918E-2</v>
      </c>
      <c r="V53" s="231">
        <v>6.3604827855592322E-2</v>
      </c>
      <c r="W53" s="231">
        <v>7.4272905018167801E-2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0.25316447459252273</v>
      </c>
      <c r="W56" s="231">
        <v>0.2386952052407971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9.6720627523723604</v>
      </c>
      <c r="C58" s="331">
        <v>13.536568065296761</v>
      </c>
      <c r="D58" s="331">
        <v>11.75176787003868</v>
      </c>
      <c r="E58" s="331">
        <v>10.4805431532911</v>
      </c>
      <c r="F58" s="331">
        <v>10.61692116116647</v>
      </c>
      <c r="G58" s="331">
        <v>8.0290168240997435</v>
      </c>
      <c r="H58" s="331">
        <v>7.5678159476769746</v>
      </c>
      <c r="I58" s="331">
        <v>6.5918279047120798</v>
      </c>
      <c r="J58" s="331">
        <v>8.4600693763754293</v>
      </c>
      <c r="K58" s="331">
        <v>5.4755178632697232</v>
      </c>
      <c r="L58" s="331">
        <v>6.0167086356744317</v>
      </c>
      <c r="M58" s="331">
        <v>4.9371050058150736</v>
      </c>
      <c r="N58" s="331">
        <v>4.5828529754807086</v>
      </c>
      <c r="O58" s="331">
        <v>4.4389841031108954</v>
      </c>
      <c r="P58" s="331">
        <v>5.9445285751182642</v>
      </c>
      <c r="Q58" s="331">
        <v>6.1532915310011571</v>
      </c>
      <c r="R58" s="331">
        <v>6.3374366265811126</v>
      </c>
      <c r="S58" s="331">
        <v>6.2698504661590269</v>
      </c>
      <c r="T58" s="331">
        <v>6.1526741534693334</v>
      </c>
      <c r="U58" s="331">
        <v>6.2085331604768896</v>
      </c>
      <c r="V58" s="331">
        <v>6.2095014846684427</v>
      </c>
      <c r="W58" s="331">
        <v>6.057983985671612</v>
      </c>
      <c r="DA58" s="72" t="s">
        <v>2758</v>
      </c>
    </row>
    <row r="59" spans="1:105" ht="12" customHeight="1" x14ac:dyDescent="0.25">
      <c r="A59" s="132" t="s">
        <v>2759</v>
      </c>
      <c r="B59" s="318">
        <v>2.2311203690557231</v>
      </c>
      <c r="C59" s="318">
        <v>3.1225720418516678</v>
      </c>
      <c r="D59" s="318">
        <v>2.710860065587017</v>
      </c>
      <c r="E59" s="318">
        <v>2.4176180311009472</v>
      </c>
      <c r="F59" s="318">
        <v>2.4490772719115319</v>
      </c>
      <c r="G59" s="318">
        <v>1.852107811784633</v>
      </c>
      <c r="H59" s="318">
        <v>1.7457194749884519</v>
      </c>
      <c r="I59" s="318">
        <v>1.520581688110497</v>
      </c>
      <c r="J59" s="318">
        <v>1.95154163000297</v>
      </c>
      <c r="K59" s="318">
        <v>1.2630748733379631</v>
      </c>
      <c r="L59" s="318">
        <v>1.387915022411746</v>
      </c>
      <c r="M59" s="318">
        <v>1.138875524762198</v>
      </c>
      <c r="N59" s="318">
        <v>1.0571578042620411</v>
      </c>
      <c r="O59" s="318">
        <v>1.02397059489053</v>
      </c>
      <c r="P59" s="318">
        <v>1.371264757884973</v>
      </c>
      <c r="Q59" s="318">
        <v>1.4194215260015111</v>
      </c>
      <c r="R59" s="318">
        <v>1.461899525175925</v>
      </c>
      <c r="S59" s="318">
        <v>1.4463089667764779</v>
      </c>
      <c r="T59" s="318">
        <v>1.419279111335487</v>
      </c>
      <c r="U59" s="318">
        <v>1.4321644876528821</v>
      </c>
      <c r="V59" s="318">
        <v>1.4323878575671329</v>
      </c>
      <c r="W59" s="318">
        <v>1.397436287572688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0.99999999999999989</v>
      </c>
      <c r="F63" s="234">
        <f t="shared" si="1"/>
        <v>0.99999999999999989</v>
      </c>
      <c r="G63" s="234">
        <f t="shared" si="1"/>
        <v>0.99999999999999978</v>
      </c>
      <c r="H63" s="234">
        <f t="shared" si="1"/>
        <v>0.99999999999999989</v>
      </c>
      <c r="I63" s="234">
        <f t="shared" si="1"/>
        <v>0.99999999999999967</v>
      </c>
      <c r="J63" s="234">
        <f t="shared" si="1"/>
        <v>1.0000000000000002</v>
      </c>
      <c r="K63" s="234">
        <f t="shared" si="1"/>
        <v>1.0000000000000002</v>
      </c>
      <c r="L63" s="234">
        <f t="shared" si="1"/>
        <v>1</v>
      </c>
      <c r="M63" s="234">
        <f t="shared" si="1"/>
        <v>0.99999999999999989</v>
      </c>
      <c r="N63" s="234">
        <f t="shared" si="1"/>
        <v>1.0000000000000002</v>
      </c>
      <c r="O63" s="234">
        <f t="shared" si="1"/>
        <v>0.99999999999999978</v>
      </c>
      <c r="P63" s="234">
        <f t="shared" si="1"/>
        <v>1</v>
      </c>
      <c r="Q63" s="234">
        <f t="shared" si="1"/>
        <v>1.0000000000000002</v>
      </c>
      <c r="R63" s="234">
        <f t="shared" si="1"/>
        <v>1</v>
      </c>
      <c r="S63" s="234">
        <f t="shared" si="1"/>
        <v>1</v>
      </c>
      <c r="T63" s="234">
        <f t="shared" si="1"/>
        <v>1</v>
      </c>
      <c r="U63" s="234">
        <f t="shared" si="1"/>
        <v>1.0000000000000002</v>
      </c>
      <c r="V63" s="234">
        <f t="shared" si="1"/>
        <v>1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3.4556227555660277E-2</v>
      </c>
      <c r="C64" s="301">
        <f t="shared" si="2"/>
        <v>3.1110477126670918E-2</v>
      </c>
      <c r="D64" s="301">
        <f t="shared" si="2"/>
        <v>3.0372966297561782E-2</v>
      </c>
      <c r="E64" s="301">
        <f t="shared" si="2"/>
        <v>2.819329292306838E-2</v>
      </c>
      <c r="F64" s="301">
        <f t="shared" si="2"/>
        <v>2.9232481924571129E-2</v>
      </c>
      <c r="G64" s="301">
        <f t="shared" si="2"/>
        <v>3.5480798617930076E-2</v>
      </c>
      <c r="H64" s="301">
        <f t="shared" si="2"/>
        <v>3.8103649179189195E-2</v>
      </c>
      <c r="I64" s="301">
        <f t="shared" si="2"/>
        <v>3.539526345789764E-2</v>
      </c>
      <c r="J64" s="301">
        <f t="shared" si="2"/>
        <v>4.0632121087194571E-2</v>
      </c>
      <c r="K64" s="301">
        <f t="shared" si="2"/>
        <v>3.6128952126872359E-2</v>
      </c>
      <c r="L64" s="301">
        <f t="shared" si="2"/>
        <v>3.6927193236113841E-2</v>
      </c>
      <c r="M64" s="301">
        <f t="shared" si="2"/>
        <v>3.6292184045538134E-2</v>
      </c>
      <c r="N64" s="301">
        <f t="shared" si="2"/>
        <v>3.738028170930608E-2</v>
      </c>
      <c r="O64" s="301">
        <f t="shared" si="2"/>
        <v>3.7278969311683258E-2</v>
      </c>
      <c r="P64" s="301">
        <f t="shared" si="2"/>
        <v>4.2096412611362766E-2</v>
      </c>
      <c r="Q64" s="301">
        <f t="shared" si="2"/>
        <v>4.5695311732524557E-2</v>
      </c>
      <c r="R64" s="301">
        <f t="shared" si="2"/>
        <v>4.6601924318914342E-2</v>
      </c>
      <c r="S64" s="301">
        <f t="shared" si="2"/>
        <v>4.9122935147098978E-2</v>
      </c>
      <c r="T64" s="301">
        <f t="shared" si="2"/>
        <v>5.1582661454430016E-2</v>
      </c>
      <c r="U64" s="301">
        <f t="shared" si="2"/>
        <v>5.1587436061653426E-2</v>
      </c>
      <c r="V64" s="301">
        <f t="shared" si="2"/>
        <v>4.6893181649052151E-2</v>
      </c>
      <c r="W64" s="301">
        <f t="shared" si="2"/>
        <v>4.6795081963687868E-2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2.8353827737977649E-2</v>
      </c>
      <c r="C65" s="235">
        <f t="shared" si="3"/>
        <v>2.5526545334704335E-2</v>
      </c>
      <c r="D65" s="235">
        <f t="shared" si="3"/>
        <v>2.4921408244153249E-2</v>
      </c>
      <c r="E65" s="235">
        <f t="shared" si="3"/>
        <v>2.3132958295850974E-2</v>
      </c>
      <c r="F65" s="235">
        <f t="shared" si="3"/>
        <v>2.3985626194519896E-2</v>
      </c>
      <c r="G65" s="235">
        <f t="shared" si="3"/>
        <v>2.9112450148045185E-2</v>
      </c>
      <c r="H65" s="235">
        <f t="shared" si="3"/>
        <v>3.1264532659847522E-2</v>
      </c>
      <c r="I65" s="235">
        <f t="shared" si="3"/>
        <v>2.9042267452633951E-2</v>
      </c>
      <c r="J65" s="235">
        <f t="shared" si="3"/>
        <v>3.3339176276672468E-2</v>
      </c>
      <c r="K65" s="235">
        <f t="shared" si="3"/>
        <v>2.9644268411792695E-2</v>
      </c>
      <c r="L65" s="235">
        <f t="shared" si="3"/>
        <v>3.0299235475785721E-2</v>
      </c>
      <c r="M65" s="235">
        <f t="shared" si="3"/>
        <v>2.977820229377488E-2</v>
      </c>
      <c r="N65" s="235">
        <f t="shared" si="3"/>
        <v>3.0671000376866518E-2</v>
      </c>
      <c r="O65" s="235">
        <f t="shared" si="3"/>
        <v>3.0587872255740119E-2</v>
      </c>
      <c r="P65" s="235">
        <f t="shared" si="3"/>
        <v>3.4540646245220741E-2</v>
      </c>
      <c r="Q65" s="235">
        <f t="shared" si="3"/>
        <v>3.7493589113866292E-2</v>
      </c>
      <c r="R65" s="235">
        <f t="shared" si="3"/>
        <v>3.8237476364237383E-2</v>
      </c>
      <c r="S65" s="235">
        <f t="shared" si="3"/>
        <v>4.0305998069414532E-2</v>
      </c>
      <c r="T65" s="235">
        <f t="shared" si="3"/>
        <v>4.2324235039532317E-2</v>
      </c>
      <c r="U65" s="235">
        <f t="shared" si="3"/>
        <v>4.2328152665972035E-2</v>
      </c>
      <c r="V65" s="235">
        <f t="shared" si="3"/>
        <v>3.8476456737683823E-2</v>
      </c>
      <c r="W65" s="235">
        <f t="shared" si="3"/>
        <v>3.8395964688154149E-2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2.0379313686671445E-2</v>
      </c>
      <c r="C66" s="235">
        <f t="shared" si="4"/>
        <v>1.8347204459318738E-2</v>
      </c>
      <c r="D66" s="235">
        <f t="shared" si="4"/>
        <v>1.7912262175485135E-2</v>
      </c>
      <c r="E66" s="235">
        <f t="shared" si="4"/>
        <v>1.6626813775142892E-2</v>
      </c>
      <c r="F66" s="235">
        <f t="shared" si="4"/>
        <v>1.7239668827311181E-2</v>
      </c>
      <c r="G66" s="235">
        <f t="shared" si="4"/>
        <v>2.0924573543907473E-2</v>
      </c>
      <c r="H66" s="235">
        <f t="shared" si="4"/>
        <v>2.2471382849265423E-2</v>
      </c>
      <c r="I66" s="235">
        <f t="shared" si="4"/>
        <v>2.0874129731580662E-2</v>
      </c>
      <c r="J66" s="235">
        <f t="shared" si="4"/>
        <v>2.3962532948858341E-2</v>
      </c>
      <c r="K66" s="235">
        <f t="shared" si="4"/>
        <v>2.1306817920976006E-2</v>
      </c>
      <c r="L66" s="235">
        <f t="shared" si="4"/>
        <v>2.1777575498220989E-2</v>
      </c>
      <c r="M66" s="235">
        <f t="shared" si="4"/>
        <v>2.1403082898650692E-2</v>
      </c>
      <c r="N66" s="235">
        <f t="shared" si="4"/>
        <v>2.2044781520872806E-2</v>
      </c>
      <c r="O66" s="235">
        <f t="shared" si="4"/>
        <v>2.1985033183813198E-2</v>
      </c>
      <c r="P66" s="235">
        <f t="shared" si="4"/>
        <v>2.4826089488752416E-2</v>
      </c>
      <c r="Q66" s="235">
        <f t="shared" si="4"/>
        <v>2.6948517175591404E-2</v>
      </c>
      <c r="R66" s="235">
        <f t="shared" si="4"/>
        <v>2.7483186136795616E-2</v>
      </c>
      <c r="S66" s="235">
        <f t="shared" si="4"/>
        <v>2.8969936112391688E-2</v>
      </c>
      <c r="T66" s="235">
        <f t="shared" si="4"/>
        <v>3.0420543934663858E-2</v>
      </c>
      <c r="U66" s="235">
        <f t="shared" si="4"/>
        <v>3.0423359728667398E-2</v>
      </c>
      <c r="V66" s="235">
        <f t="shared" si="4"/>
        <v>2.7654953280210243E-2</v>
      </c>
      <c r="W66" s="235">
        <f t="shared" si="4"/>
        <v>2.7597099619610786E-2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3.9872570256531084E-2</v>
      </c>
      <c r="C67" s="235">
        <f t="shared" si="5"/>
        <v>3.5896704376927963E-2</v>
      </c>
      <c r="D67" s="235">
        <f t="shared" si="5"/>
        <v>3.5045730343340499E-2</v>
      </c>
      <c r="E67" s="235">
        <f t="shared" si="5"/>
        <v>3.2530722603540438E-2</v>
      </c>
      <c r="F67" s="235">
        <f t="shared" si="5"/>
        <v>3.3729786836043586E-2</v>
      </c>
      <c r="G67" s="235">
        <f t="shared" si="5"/>
        <v>4.093938302068853E-2</v>
      </c>
      <c r="H67" s="235">
        <f t="shared" si="5"/>
        <v>4.3965749052910605E-2</v>
      </c>
      <c r="I67" s="235">
        <f t="shared" si="5"/>
        <v>4.0840688605266517E-2</v>
      </c>
      <c r="J67" s="235">
        <f t="shared" si="5"/>
        <v>4.6883216639070663E-2</v>
      </c>
      <c r="K67" s="235">
        <f t="shared" si="5"/>
        <v>4.1687252454083508E-2</v>
      </c>
      <c r="L67" s="235">
        <f t="shared" si="5"/>
        <v>4.2608299887823685E-2</v>
      </c>
      <c r="M67" s="235">
        <f t="shared" si="5"/>
        <v>4.1875596975620911E-2</v>
      </c>
      <c r="N67" s="235">
        <f t="shared" si="5"/>
        <v>4.3131094279968536E-2</v>
      </c>
      <c r="O67" s="235">
        <f t="shared" si="5"/>
        <v>4.3014195359634529E-2</v>
      </c>
      <c r="P67" s="235">
        <f t="shared" si="5"/>
        <v>4.8572783782341679E-2</v>
      </c>
      <c r="Q67" s="235">
        <f t="shared" si="5"/>
        <v>5.2725359691374492E-2</v>
      </c>
      <c r="R67" s="235">
        <f t="shared" si="5"/>
        <v>5.3771451137208798E-2</v>
      </c>
      <c r="S67" s="235">
        <f t="shared" si="5"/>
        <v>5.668030978511418E-2</v>
      </c>
      <c r="T67" s="235">
        <f t="shared" si="5"/>
        <v>5.9518455524342311E-2</v>
      </c>
      <c r="U67" s="235">
        <f t="shared" si="5"/>
        <v>5.9523964686523177E-2</v>
      </c>
      <c r="V67" s="235">
        <f t="shared" si="5"/>
        <v>5.4107517287367859E-2</v>
      </c>
      <c r="W67" s="235">
        <f t="shared" si="5"/>
        <v>5.3994325342716767E-2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6.896567940757603E-2</v>
      </c>
      <c r="C68" s="302">
        <f t="shared" si="6"/>
        <v>7.0819375273759325E-2</v>
      </c>
      <c r="D68" s="302">
        <f t="shared" si="6"/>
        <v>6.9398545811430665E-2</v>
      </c>
      <c r="E68" s="302">
        <f t="shared" si="6"/>
        <v>7.2293034352286789E-2</v>
      </c>
      <c r="F68" s="302">
        <f t="shared" si="6"/>
        <v>7.1399303256679772E-2</v>
      </c>
      <c r="G68" s="302">
        <f t="shared" si="6"/>
        <v>7.2205765665000199E-2</v>
      </c>
      <c r="H68" s="302">
        <f t="shared" si="6"/>
        <v>7.45818830237438E-2</v>
      </c>
      <c r="I68" s="302">
        <f t="shared" si="6"/>
        <v>7.2968673902774381E-2</v>
      </c>
      <c r="J68" s="302">
        <f t="shared" si="6"/>
        <v>7.7163157315294176E-2</v>
      </c>
      <c r="K68" s="302">
        <f t="shared" si="6"/>
        <v>7.413478501932666E-2</v>
      </c>
      <c r="L68" s="302">
        <f t="shared" si="6"/>
        <v>7.4659914465803695E-2</v>
      </c>
      <c r="M68" s="302">
        <f t="shared" si="6"/>
        <v>7.4310600419949968E-2</v>
      </c>
      <c r="N68" s="302">
        <f t="shared" si="6"/>
        <v>7.44004159119485E-2</v>
      </c>
      <c r="O68" s="302">
        <f t="shared" si="6"/>
        <v>7.4555993213988217E-2</v>
      </c>
      <c r="P68" s="302">
        <f t="shared" si="6"/>
        <v>7.864972388666279E-2</v>
      </c>
      <c r="Q68" s="302">
        <f t="shared" si="6"/>
        <v>8.3719550521001107E-2</v>
      </c>
      <c r="R68" s="302">
        <f t="shared" si="6"/>
        <v>8.4865386666534176E-2</v>
      </c>
      <c r="S68" s="302">
        <f t="shared" si="6"/>
        <v>9.0599053850006286E-2</v>
      </c>
      <c r="T68" s="302">
        <f t="shared" si="6"/>
        <v>9.6725185919789458E-2</v>
      </c>
      <c r="U68" s="302">
        <f t="shared" si="6"/>
        <v>9.7328662485303974E-2</v>
      </c>
      <c r="V68" s="302">
        <f t="shared" si="6"/>
        <v>8.9162814165967205E-2</v>
      </c>
      <c r="W68" s="302">
        <f t="shared" si="6"/>
        <v>8.8852873571767924E-2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3.5813292517366584E-2</v>
      </c>
      <c r="C69" s="303">
        <f t="shared" si="7"/>
        <v>3.9720311170736239E-2</v>
      </c>
      <c r="D69" s="303">
        <f t="shared" si="7"/>
        <v>4.0705940048508284E-2</v>
      </c>
      <c r="E69" s="303">
        <f t="shared" si="7"/>
        <v>4.3035871267156155E-2</v>
      </c>
      <c r="F69" s="303">
        <f t="shared" si="7"/>
        <v>4.1885078560915147E-2</v>
      </c>
      <c r="G69" s="303">
        <f t="shared" si="7"/>
        <v>3.4457763354356331E-2</v>
      </c>
      <c r="H69" s="303">
        <f t="shared" si="7"/>
        <v>3.1172532499277619E-2</v>
      </c>
      <c r="I69" s="303">
        <f t="shared" si="7"/>
        <v>3.4496412214042066E-2</v>
      </c>
      <c r="J69" s="303">
        <f t="shared" si="7"/>
        <v>2.7981989465683983E-2</v>
      </c>
      <c r="K69" s="303">
        <f t="shared" si="7"/>
        <v>3.3535821121309921E-2</v>
      </c>
      <c r="L69" s="303">
        <f t="shared" si="7"/>
        <v>3.2552515079300175E-2</v>
      </c>
      <c r="M69" s="303">
        <f t="shared" si="7"/>
        <v>3.332945662460389E-2</v>
      </c>
      <c r="N69" s="303">
        <f t="shared" si="7"/>
        <v>3.2040017367391531E-2</v>
      </c>
      <c r="O69" s="303">
        <f t="shared" si="7"/>
        <v>3.2146201094675468E-2</v>
      </c>
      <c r="P69" s="303">
        <f t="shared" si="7"/>
        <v>2.6134518269201421E-2</v>
      </c>
      <c r="Q69" s="303">
        <f t="shared" si="7"/>
        <v>2.1478060672468845E-2</v>
      </c>
      <c r="R69" s="303">
        <f t="shared" si="7"/>
        <v>2.0315815356588968E-2</v>
      </c>
      <c r="S69" s="303">
        <f t="shared" si="7"/>
        <v>1.687459765271207E-2</v>
      </c>
      <c r="T69" s="303">
        <f t="shared" si="7"/>
        <v>1.347345694274178E-2</v>
      </c>
      <c r="U69" s="303">
        <f t="shared" si="7"/>
        <v>1.3417924983369627E-2</v>
      </c>
      <c r="V69" s="303">
        <f t="shared" si="7"/>
        <v>1.9788014208769997E-2</v>
      </c>
      <c r="W69" s="303">
        <f t="shared" si="7"/>
        <v>1.991798785657576E-2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0.30441298639761594</v>
      </c>
      <c r="C70" s="303">
        <f t="shared" si="8"/>
        <v>0.3376226449512581</v>
      </c>
      <c r="D70" s="303">
        <f t="shared" si="8"/>
        <v>0.34600049041232034</v>
      </c>
      <c r="E70" s="303">
        <f t="shared" si="8"/>
        <v>0.36580490577082719</v>
      </c>
      <c r="F70" s="303">
        <f t="shared" si="8"/>
        <v>0.35602316776777865</v>
      </c>
      <c r="G70" s="303">
        <f t="shared" si="8"/>
        <v>0.29289098851202883</v>
      </c>
      <c r="H70" s="303">
        <f t="shared" si="8"/>
        <v>0.26496652624385986</v>
      </c>
      <c r="I70" s="303">
        <f t="shared" si="8"/>
        <v>0.29321950381935752</v>
      </c>
      <c r="J70" s="303">
        <f t="shared" si="8"/>
        <v>0.2378469104583138</v>
      </c>
      <c r="K70" s="303">
        <f t="shared" si="8"/>
        <v>0.28505447953113433</v>
      </c>
      <c r="L70" s="303">
        <f t="shared" si="8"/>
        <v>0.27669637817405152</v>
      </c>
      <c r="M70" s="303">
        <f t="shared" si="8"/>
        <v>0.28330038130913315</v>
      </c>
      <c r="N70" s="303">
        <f t="shared" si="8"/>
        <v>0.27234014762282804</v>
      </c>
      <c r="O70" s="303">
        <f t="shared" si="8"/>
        <v>0.27324270930474159</v>
      </c>
      <c r="P70" s="303">
        <f t="shared" si="8"/>
        <v>0.22214340528821214</v>
      </c>
      <c r="Q70" s="303">
        <f t="shared" si="8"/>
        <v>0.18256351571598525</v>
      </c>
      <c r="R70" s="303">
        <f t="shared" si="8"/>
        <v>0.17268443053100624</v>
      </c>
      <c r="S70" s="303">
        <f t="shared" si="8"/>
        <v>0.14343408004805258</v>
      </c>
      <c r="T70" s="303">
        <f t="shared" si="8"/>
        <v>0.11452438401330516</v>
      </c>
      <c r="U70" s="303">
        <f t="shared" si="8"/>
        <v>0.11405236235864183</v>
      </c>
      <c r="V70" s="303">
        <f t="shared" si="8"/>
        <v>0.16819812077454499</v>
      </c>
      <c r="W70" s="303">
        <f t="shared" si="8"/>
        <v>0.16930289678089397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0.12582011058727585</v>
      </c>
      <c r="C71" s="303">
        <f t="shared" si="9"/>
        <v>0.11327404492275046</v>
      </c>
      <c r="D71" s="303">
        <f t="shared" si="9"/>
        <v>0.11058874908343</v>
      </c>
      <c r="E71" s="303">
        <f t="shared" si="9"/>
        <v>0.10265250243783869</v>
      </c>
      <c r="F71" s="303">
        <f t="shared" si="9"/>
        <v>0.10643621623818199</v>
      </c>
      <c r="G71" s="303">
        <f t="shared" si="9"/>
        <v>0.12918649753195047</v>
      </c>
      <c r="H71" s="303">
        <f t="shared" si="9"/>
        <v>0.13873636367807343</v>
      </c>
      <c r="I71" s="303">
        <f t="shared" si="9"/>
        <v>0.1288750618210632</v>
      </c>
      <c r="J71" s="303">
        <f t="shared" si="9"/>
        <v>0.14794259472773408</v>
      </c>
      <c r="K71" s="303">
        <f t="shared" si="9"/>
        <v>0.1315464410773301</v>
      </c>
      <c r="L71" s="303">
        <f t="shared" si="9"/>
        <v>0.13445285742379914</v>
      </c>
      <c r="M71" s="303">
        <f t="shared" si="9"/>
        <v>0.13214077267862601</v>
      </c>
      <c r="N71" s="303">
        <f t="shared" si="9"/>
        <v>0.1361025641723452</v>
      </c>
      <c r="O71" s="303">
        <f t="shared" si="9"/>
        <v>0.13573368313484671</v>
      </c>
      <c r="P71" s="303">
        <f t="shared" si="9"/>
        <v>0.1532741177131671</v>
      </c>
      <c r="Q71" s="303">
        <f t="shared" si="9"/>
        <v>0.16637780169278168</v>
      </c>
      <c r="R71" s="303">
        <f t="shared" si="9"/>
        <v>0.16967880136630337</v>
      </c>
      <c r="S71" s="303">
        <f t="shared" si="9"/>
        <v>0.17885786643302687</v>
      </c>
      <c r="T71" s="303">
        <f t="shared" si="9"/>
        <v>0.18781379298792472</v>
      </c>
      <c r="U71" s="303">
        <f t="shared" si="9"/>
        <v>0.18783117745525085</v>
      </c>
      <c r="V71" s="303">
        <f t="shared" si="9"/>
        <v>0.17073927677347195</v>
      </c>
      <c r="W71" s="303">
        <f t="shared" si="9"/>
        <v>0.17038209330368401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0.29565529809510788</v>
      </c>
      <c r="C72" s="303">
        <f t="shared" si="10"/>
        <v>0.28611587755219342</v>
      </c>
      <c r="D72" s="303">
        <f t="shared" si="10"/>
        <v>0.28447248349184329</v>
      </c>
      <c r="E72" s="303">
        <f t="shared" si="10"/>
        <v>0.2780607435286449</v>
      </c>
      <c r="F72" s="303">
        <f t="shared" si="10"/>
        <v>0.28101105137126142</v>
      </c>
      <c r="G72" s="303">
        <f t="shared" si="10"/>
        <v>0.29739576329118117</v>
      </c>
      <c r="H72" s="303">
        <f t="shared" si="10"/>
        <v>0.30382696489851879</v>
      </c>
      <c r="I72" s="303">
        <f t="shared" si="10"/>
        <v>0.29699626650017036</v>
      </c>
      <c r="J72" s="303">
        <f t="shared" si="10"/>
        <v>0.30995958520668221</v>
      </c>
      <c r="K72" s="303">
        <f t="shared" si="10"/>
        <v>0.29868916590342803</v>
      </c>
      <c r="L72" s="303">
        <f t="shared" si="10"/>
        <v>0.30068748165072634</v>
      </c>
      <c r="M72" s="303">
        <f t="shared" si="10"/>
        <v>0.29907961159586238</v>
      </c>
      <c r="N72" s="303">
        <f t="shared" si="10"/>
        <v>0.30194577487230573</v>
      </c>
      <c r="O72" s="303">
        <f t="shared" si="10"/>
        <v>0.30164678481548246</v>
      </c>
      <c r="P72" s="303">
        <f t="shared" si="10"/>
        <v>0.3135171419298583</v>
      </c>
      <c r="Q72" s="303">
        <f t="shared" si="10"/>
        <v>0.32194463148154023</v>
      </c>
      <c r="R72" s="303">
        <f t="shared" si="10"/>
        <v>0.3240965377438601</v>
      </c>
      <c r="S72" s="303">
        <f t="shared" si="10"/>
        <v>0.32952190133870196</v>
      </c>
      <c r="T72" s="303">
        <f t="shared" si="10"/>
        <v>0.33469751389265651</v>
      </c>
      <c r="U72" s="303">
        <f t="shared" si="10"/>
        <v>0.33458080991497219</v>
      </c>
      <c r="V72" s="303">
        <f t="shared" si="10"/>
        <v>0.32232552482999943</v>
      </c>
      <c r="W72" s="303">
        <f t="shared" si="10"/>
        <v>0.32223860790491893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5.7301268027786512E-2</v>
      </c>
      <c r="C73" s="304">
        <f t="shared" si="11"/>
        <v>6.3552497873178002E-2</v>
      </c>
      <c r="D73" s="304">
        <f t="shared" si="11"/>
        <v>6.5129504077613254E-2</v>
      </c>
      <c r="E73" s="304">
        <f t="shared" si="11"/>
        <v>6.8857394027449836E-2</v>
      </c>
      <c r="F73" s="304">
        <f t="shared" si="11"/>
        <v>6.7016125697464221E-2</v>
      </c>
      <c r="G73" s="304">
        <f t="shared" si="11"/>
        <v>5.5132421366970122E-2</v>
      </c>
      <c r="H73" s="304">
        <f t="shared" si="11"/>
        <v>4.9876051998844206E-2</v>
      </c>
      <c r="I73" s="304">
        <f t="shared" si="11"/>
        <v>5.5187127472314718E-2</v>
      </c>
      <c r="J73" s="304">
        <f t="shared" si="11"/>
        <v>4.4766751747522933E-2</v>
      </c>
      <c r="K73" s="304">
        <f t="shared" si="11"/>
        <v>5.3655057980328075E-2</v>
      </c>
      <c r="L73" s="304">
        <f t="shared" si="11"/>
        <v>5.207873981195927E-2</v>
      </c>
      <c r="M73" s="304">
        <f t="shared" si="11"/>
        <v>5.3320169927355526E-2</v>
      </c>
      <c r="N73" s="304">
        <f t="shared" si="11"/>
        <v>5.1259362739227439E-2</v>
      </c>
      <c r="O73" s="304">
        <f t="shared" si="11"/>
        <v>5.1433921751480753E-2</v>
      </c>
      <c r="P73" s="304">
        <f t="shared" si="11"/>
        <v>4.181361897257551E-2</v>
      </c>
      <c r="Q73" s="304">
        <f t="shared" si="11"/>
        <v>3.4362806873726254E-2</v>
      </c>
      <c r="R73" s="304">
        <f t="shared" si="11"/>
        <v>3.2503249161070613E-2</v>
      </c>
      <c r="S73" s="304">
        <f t="shared" si="11"/>
        <v>2.6997293844584696E-2</v>
      </c>
      <c r="T73" s="304">
        <f t="shared" si="11"/>
        <v>2.1553804871741945E-2</v>
      </c>
      <c r="U73" s="304">
        <f t="shared" si="11"/>
        <v>2.1468679973391403E-2</v>
      </c>
      <c r="V73" s="304">
        <f t="shared" si="11"/>
        <v>2.9608232058282339E-2</v>
      </c>
      <c r="W73" s="304">
        <f t="shared" si="11"/>
        <v>2.9950879930889046E-2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3.82008453518577E-2</v>
      </c>
      <c r="C74" s="304">
        <f t="shared" si="12"/>
        <v>4.2368331915452008E-2</v>
      </c>
      <c r="D74" s="304">
        <f t="shared" si="12"/>
        <v>4.34196693850755E-2</v>
      </c>
      <c r="E74" s="304">
        <f t="shared" si="12"/>
        <v>4.590492935163324E-2</v>
      </c>
      <c r="F74" s="304">
        <f t="shared" si="12"/>
        <v>4.4677417131642826E-2</v>
      </c>
      <c r="G74" s="304">
        <f t="shared" si="12"/>
        <v>3.675494757798009E-2</v>
      </c>
      <c r="H74" s="304">
        <f t="shared" si="12"/>
        <v>3.3250701332562818E-2</v>
      </c>
      <c r="I74" s="304">
        <f t="shared" si="12"/>
        <v>3.6796173028311549E-2</v>
      </c>
      <c r="J74" s="304">
        <f t="shared" si="12"/>
        <v>2.9847455430062907E-2</v>
      </c>
      <c r="K74" s="304">
        <f t="shared" si="12"/>
        <v>3.5771542529397266E-2</v>
      </c>
      <c r="L74" s="304">
        <f t="shared" si="12"/>
        <v>3.4722682751253536E-2</v>
      </c>
      <c r="M74" s="304">
        <f t="shared" si="12"/>
        <v>3.5551420399577496E-2</v>
      </c>
      <c r="N74" s="304">
        <f t="shared" si="12"/>
        <v>3.417601852521765E-2</v>
      </c>
      <c r="O74" s="304">
        <f t="shared" si="12"/>
        <v>3.4289281167653854E-2</v>
      </c>
      <c r="P74" s="304">
        <f t="shared" si="12"/>
        <v>2.7876819487148187E-2</v>
      </c>
      <c r="Q74" s="304">
        <f t="shared" si="12"/>
        <v>2.2909931383966783E-2</v>
      </c>
      <c r="R74" s="304">
        <f t="shared" si="12"/>
        <v>2.1670203047028231E-2</v>
      </c>
      <c r="S74" s="304">
        <f t="shared" si="12"/>
        <v>1.7999570829559546E-2</v>
      </c>
      <c r="T74" s="304">
        <f t="shared" si="12"/>
        <v>1.437168740559124E-2</v>
      </c>
      <c r="U74" s="304">
        <f t="shared" si="12"/>
        <v>1.4312453315594267E-2</v>
      </c>
      <c r="V74" s="304">
        <f t="shared" si="12"/>
        <v>2.110721515602134E-2</v>
      </c>
      <c r="W74" s="304">
        <f t="shared" si="12"/>
        <v>2.1245853713680807E-2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0.2001531847154637</v>
      </c>
      <c r="C76" s="304">
        <f t="shared" si="14"/>
        <v>0.1801950477635634</v>
      </c>
      <c r="D76" s="304">
        <f t="shared" si="14"/>
        <v>0.17592331002915451</v>
      </c>
      <c r="E76" s="304">
        <f t="shared" si="14"/>
        <v>0.16329842014956186</v>
      </c>
      <c r="F76" s="304">
        <f t="shared" si="14"/>
        <v>0.16931750854215435</v>
      </c>
      <c r="G76" s="304">
        <f t="shared" si="14"/>
        <v>0.20550839434623097</v>
      </c>
      <c r="H76" s="304">
        <f t="shared" si="14"/>
        <v>0.22070021156711178</v>
      </c>
      <c r="I76" s="304">
        <f t="shared" si="14"/>
        <v>0.20501296599954408</v>
      </c>
      <c r="J76" s="304">
        <f t="shared" si="14"/>
        <v>0.23534537802909636</v>
      </c>
      <c r="K76" s="304">
        <f t="shared" si="14"/>
        <v>0.20926256539370272</v>
      </c>
      <c r="L76" s="304">
        <f t="shared" si="14"/>
        <v>0.21388605908751351</v>
      </c>
      <c r="M76" s="304">
        <f t="shared" si="14"/>
        <v>0.21020802126892937</v>
      </c>
      <c r="N76" s="304">
        <f t="shared" si="14"/>
        <v>0.21651039360786065</v>
      </c>
      <c r="O76" s="304">
        <f t="shared" si="14"/>
        <v>0.21592358189634786</v>
      </c>
      <c r="P76" s="304">
        <f t="shared" si="14"/>
        <v>0.2438267034701346</v>
      </c>
      <c r="Q76" s="304">
        <f t="shared" si="14"/>
        <v>0.26467189322384721</v>
      </c>
      <c r="R76" s="304">
        <f t="shared" si="14"/>
        <v>0.26992308553576128</v>
      </c>
      <c r="S76" s="304">
        <f t="shared" si="14"/>
        <v>0.28452503666455775</v>
      </c>
      <c r="T76" s="304">
        <f t="shared" si="14"/>
        <v>0.29877202161532335</v>
      </c>
      <c r="U76" s="304">
        <f t="shared" si="14"/>
        <v>0.2987996766259865</v>
      </c>
      <c r="V76" s="304">
        <f t="shared" si="14"/>
        <v>0.27161007761569572</v>
      </c>
      <c r="W76" s="304">
        <f t="shared" si="14"/>
        <v>0.27104187426034909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4.617069375821721E-2</v>
      </c>
      <c r="C77" s="237">
        <f t="shared" si="15"/>
        <v>4.1566814831680426E-2</v>
      </c>
      <c r="D77" s="237">
        <f t="shared" si="15"/>
        <v>4.0581424091926797E-2</v>
      </c>
      <c r="E77" s="237">
        <f t="shared" si="15"/>
        <v>3.7669155045643422E-2</v>
      </c>
      <c r="F77" s="237">
        <f t="shared" si="15"/>
        <v>3.9057619022737224E-2</v>
      </c>
      <c r="G77" s="237">
        <f t="shared" si="15"/>
        <v>4.7406016314911488E-2</v>
      </c>
      <c r="H77" s="237">
        <f t="shared" si="15"/>
        <v>5.0910415915313693E-2</v>
      </c>
      <c r="I77" s="237">
        <f t="shared" si="15"/>
        <v>4.7291732495213387E-2</v>
      </c>
      <c r="J77" s="237">
        <f t="shared" si="15"/>
        <v>5.428871587449572E-2</v>
      </c>
      <c r="K77" s="237">
        <f t="shared" si="15"/>
        <v>4.8272016433746442E-2</v>
      </c>
      <c r="L77" s="237">
        <f t="shared" si="15"/>
        <v>4.9338549108374909E-2</v>
      </c>
      <c r="M77" s="237">
        <f t="shared" si="15"/>
        <v>4.8490111158239833E-2</v>
      </c>
      <c r="N77" s="237">
        <f t="shared" si="15"/>
        <v>4.9943922166167193E-2</v>
      </c>
      <c r="O77" s="237">
        <f t="shared" si="15"/>
        <v>4.9808558325394353E-2</v>
      </c>
      <c r="P77" s="237">
        <f t="shared" si="15"/>
        <v>5.6245160785220627E-2</v>
      </c>
      <c r="Q77" s="237">
        <f t="shared" si="15"/>
        <v>6.1053662202866225E-2</v>
      </c>
      <c r="R77" s="237">
        <f t="shared" si="15"/>
        <v>6.2264990378551044E-2</v>
      </c>
      <c r="S77" s="237">
        <f t="shared" si="15"/>
        <v>6.5633321563480895E-2</v>
      </c>
      <c r="T77" s="237">
        <f t="shared" si="15"/>
        <v>6.8919770290613774E-2</v>
      </c>
      <c r="U77" s="237">
        <f t="shared" si="15"/>
        <v>6.8926149659645622E-2</v>
      </c>
      <c r="V77" s="237">
        <f t="shared" si="15"/>
        <v>6.2654140292932467E-2</v>
      </c>
      <c r="W77" s="237">
        <f t="shared" si="15"/>
        <v>6.2523068967990064E-2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101.96020815151098</v>
      </c>
      <c r="D81" s="324">
        <f t="shared" si="16"/>
        <v>105.91575251106615</v>
      </c>
      <c r="E81" s="324">
        <f t="shared" si="16"/>
        <v>110.51549896555089</v>
      </c>
      <c r="F81" s="324">
        <f t="shared" si="16"/>
        <v>108.23895091441844</v>
      </c>
      <c r="G81" s="324">
        <f t="shared" si="16"/>
        <v>93.792151207448114</v>
      </c>
      <c r="H81" s="324">
        <f t="shared" si="16"/>
        <v>87.072392026222289</v>
      </c>
      <c r="I81" s="324">
        <f t="shared" si="16"/>
        <v>78.761382371411031</v>
      </c>
      <c r="J81" s="324">
        <f t="shared" si="16"/>
        <v>73.776272626744372</v>
      </c>
      <c r="K81" s="324">
        <f t="shared" si="16"/>
        <v>73.572826684531677</v>
      </c>
      <c r="L81" s="324">
        <f t="shared" si="16"/>
        <v>69.265196416860107</v>
      </c>
      <c r="M81" s="324">
        <f t="shared" si="16"/>
        <v>61.803524648485713</v>
      </c>
      <c r="N81" s="324">
        <f t="shared" si="16"/>
        <v>62.692661169633645</v>
      </c>
      <c r="O81" s="324">
        <f t="shared" si="16"/>
        <v>61.096521775308645</v>
      </c>
      <c r="P81" s="324">
        <f t="shared" si="16"/>
        <v>57.728719467414045</v>
      </c>
      <c r="Q81" s="324">
        <f t="shared" si="16"/>
        <v>57.269464265562746</v>
      </c>
      <c r="R81" s="324">
        <f t="shared" si="16"/>
        <v>56.553604333322596</v>
      </c>
      <c r="S81" s="324">
        <f t="shared" si="16"/>
        <v>56.254919671339714</v>
      </c>
      <c r="T81" s="324">
        <f t="shared" si="16"/>
        <v>56.061305827116108</v>
      </c>
      <c r="U81" s="324">
        <f t="shared" si="16"/>
        <v>55.610520508608722</v>
      </c>
      <c r="V81" s="324">
        <f t="shared" si="16"/>
        <v>58.373479610767866</v>
      </c>
      <c r="W81" s="324">
        <f t="shared" si="16"/>
        <v>55.71654464172564</v>
      </c>
      <c r="DA81" s="95"/>
    </row>
    <row r="82" spans="1:105" ht="12" customHeight="1" x14ac:dyDescent="0.25">
      <c r="A82" s="55" t="s">
        <v>92</v>
      </c>
      <c r="B82" s="336">
        <f>IF(B$6=0,0,B$6/TEL!B$5*1000)</f>
        <v>3.5672354208360608</v>
      </c>
      <c r="C82" s="336">
        <f>IF(C$6=0,0,C$6/TEL!C$5*1000)</f>
        <v>3.1720307235281888</v>
      </c>
      <c r="D82" s="336">
        <f>IF(D$6=0,0,D$6/TEL!D$5*1000)</f>
        <v>3.216975581399506</v>
      </c>
      <c r="E82" s="336">
        <f>IF(E$6=0,0,E$6/TEL!E$5*1000)</f>
        <v>3.1157958348748376</v>
      </c>
      <c r="F82" s="336">
        <f>IF(F$6=0,0,F$6/TEL!F$5*1000)</f>
        <v>3.1640931761402786</v>
      </c>
      <c r="G82" s="336">
        <f>IF(G$6=0,0,G$6/TEL!G$5*1000)</f>
        <v>3.3278204289339142</v>
      </c>
      <c r="H82" s="336">
        <f>IF(H$6=0,0,H$6/TEL!H$5*1000)</f>
        <v>3.3177758789600049</v>
      </c>
      <c r="I82" s="336">
        <f>IF(I$6=0,0,I$6/TEL!I$5*1000)</f>
        <v>2.7877798793443089</v>
      </c>
      <c r="J82" s="336">
        <f>IF(J$6=0,0,J$6/TEL!J$5*1000)</f>
        <v>2.9976864427317556</v>
      </c>
      <c r="K82" s="336">
        <f>IF(K$6=0,0,K$6/TEL!K$5*1000)</f>
        <v>2.658109133124122</v>
      </c>
      <c r="L82" s="336">
        <f>IF(L$6=0,0,L$6/TEL!L$5*1000)</f>
        <v>2.5577692926227731</v>
      </c>
      <c r="M82" s="336">
        <f>IF(M$6=0,0,M$6/TEL!M$5*1000)</f>
        <v>2.2429848912057961</v>
      </c>
      <c r="N82" s="336">
        <f>IF(N$6=0,0,N$6/TEL!N$5*1000)</f>
        <v>2.3434693356269798</v>
      </c>
      <c r="O82" s="336">
        <f>IF(O$6=0,0,O$6/TEL!O$5*1000)</f>
        <v>2.277615360312319</v>
      </c>
      <c r="P82" s="336">
        <f>IF(P$6=0,0,P$6/TEL!P$5*1000)</f>
        <v>2.4301719942258719</v>
      </c>
      <c r="Q82" s="336">
        <f>IF(Q$6=0,0,Q$6/TEL!Q$5*1000)</f>
        <v>2.6169460223695649</v>
      </c>
      <c r="R82" s="336">
        <f>IF(R$6=0,0,R$6/TEL!R$5*1000)</f>
        <v>2.6355067891033257</v>
      </c>
      <c r="S82" s="336">
        <f>IF(S$6=0,0,S$6/TEL!S$5*1000)</f>
        <v>2.7634067707204832</v>
      </c>
      <c r="T82" s="336">
        <f>IF(T$6=0,0,T$6/TEL!T$5*1000)</f>
        <v>2.8917913591733955</v>
      </c>
      <c r="U82" s="336">
        <f>IF(U$6=0,0,U$6/TEL!U$5*1000)</f>
        <v>2.8688041710931187</v>
      </c>
      <c r="V82" s="336">
        <f>IF(V$6=0,0,V$6/TEL!V$5*1000)</f>
        <v>2.7373181828749793</v>
      </c>
      <c r="W82" s="336">
        <f>IF(W$6=0,0,W$6/TEL!W$5*1000)</f>
        <v>2.6072602732430252</v>
      </c>
      <c r="DA82" s="67"/>
    </row>
    <row r="83" spans="1:105" ht="12" customHeight="1" x14ac:dyDescent="0.25">
      <c r="A83" s="202" t="s">
        <v>93</v>
      </c>
      <c r="B83" s="337">
        <f>IF(B$7=0,0,B$7/TEL!B$5*1000)</f>
        <v>2.9269623965834328</v>
      </c>
      <c r="C83" s="337">
        <f>IF(C$7=0,0,C$7/TEL!C$5*1000)</f>
        <v>2.6026918757154358</v>
      </c>
      <c r="D83" s="337">
        <f>IF(D$7=0,0,D$7/TEL!D$5*1000)</f>
        <v>2.6395697078149785</v>
      </c>
      <c r="E83" s="337">
        <f>IF(E$7=0,0,E$7/TEL!E$5*1000)</f>
        <v>2.5565504286152509</v>
      </c>
      <c r="F83" s="337">
        <f>IF(F$7=0,0,F$7/TEL!F$5*1000)</f>
        <v>2.5961790163202281</v>
      </c>
      <c r="G83" s="337">
        <f>IF(G$7=0,0,G$7/TEL!G$5*1000)</f>
        <v>2.7305193263047496</v>
      </c>
      <c r="H83" s="337">
        <f>IF(H$7=0,0,H$7/TEL!H$5*1000)</f>
        <v>2.722277644274874</v>
      </c>
      <c r="I83" s="337">
        <f>IF(I$7=0,0,I$7/TEL!I$5*1000)</f>
        <v>2.2874091317696887</v>
      </c>
      <c r="J83" s="337">
        <f>IF(J$7=0,0,J$7/TEL!J$5*1000)</f>
        <v>2.4596401581388765</v>
      </c>
      <c r="K83" s="337">
        <f>IF(K$7=0,0,K$7/TEL!K$5*1000)</f>
        <v>2.1810126220505608</v>
      </c>
      <c r="L83" s="337">
        <f>IF(L$7=0,0,L$7/TEL!L$5*1000)</f>
        <v>2.0986824965109934</v>
      </c>
      <c r="M83" s="337">
        <f>IF(M$7=0,0,M$7/TEL!M$5*1000)</f>
        <v>1.8403978594509092</v>
      </c>
      <c r="N83" s="337">
        <f>IF(N$7=0,0,N$7/TEL!N$5*1000)</f>
        <v>1.9228466343605981</v>
      </c>
      <c r="O83" s="337">
        <f>IF(O$7=0,0,O$7/TEL!O$5*1000)</f>
        <v>1.8688126033331858</v>
      </c>
      <c r="P83" s="337">
        <f>IF(P$7=0,0,P$7/TEL!P$5*1000)</f>
        <v>1.9939872773135368</v>
      </c>
      <c r="Q83" s="337">
        <f>IF(Q$7=0,0,Q$7/TEL!Q$5*1000)</f>
        <v>2.147237761944258</v>
      </c>
      <c r="R83" s="337">
        <f>IF(R$7=0,0,R$7/TEL!R$5*1000)</f>
        <v>2.1624671090078555</v>
      </c>
      <c r="S83" s="337">
        <f>IF(S$7=0,0,S$7/TEL!S$5*1000)</f>
        <v>2.2674106836680878</v>
      </c>
      <c r="T83" s="337">
        <f>IF(T$7=0,0,T$7/TEL!T$5*1000)</f>
        <v>2.3727518844499653</v>
      </c>
      <c r="U83" s="337">
        <f>IF(U$7=0,0,U$7/TEL!U$5*1000)</f>
        <v>2.3538906019225587</v>
      </c>
      <c r="V83" s="337">
        <f>IF(V$7=0,0,V$7/TEL!V$5*1000)</f>
        <v>2.246004662871778</v>
      </c>
      <c r="W83" s="337">
        <f>IF(W$7=0,0,W$7/TEL!W$5*1000)</f>
        <v>2.1392904806096613</v>
      </c>
      <c r="DA83" s="174"/>
    </row>
    <row r="84" spans="1:105" ht="12" customHeight="1" x14ac:dyDescent="0.25">
      <c r="A84" s="202" t="s">
        <v>94</v>
      </c>
      <c r="B84" s="337">
        <f>IF(B$8=0,0,B$8/TEL!B$5*1000)</f>
        <v>2.1037542225443433</v>
      </c>
      <c r="C84" s="337">
        <f>IF(C$8=0,0,C$8/TEL!C$5*1000)</f>
        <v>1.8706847856704696</v>
      </c>
      <c r="D84" s="337">
        <f>IF(D$8=0,0,D$8/TEL!D$5*1000)</f>
        <v>1.8971907274920148</v>
      </c>
      <c r="E84" s="337">
        <f>IF(E$8=0,0,E$8/TEL!E$5*1000)</f>
        <v>1.8375206205672119</v>
      </c>
      <c r="F84" s="337">
        <f>IF(F$8=0,0,F$8/TEL!F$5*1000)</f>
        <v>1.8660036679801646</v>
      </c>
      <c r="G84" s="337">
        <f>IF(G$8=0,0,G$8/TEL!G$5*1000)</f>
        <v>1.9625607657815387</v>
      </c>
      <c r="H84" s="337">
        <f>IF(H$8=0,0,H$8/TEL!H$5*1000)</f>
        <v>1.9566370568225668</v>
      </c>
      <c r="I84" s="337">
        <f>IF(I$8=0,0,I$8/TEL!I$5*1000)</f>
        <v>1.6440753134594646</v>
      </c>
      <c r="J84" s="337">
        <f>IF(J$8=0,0,J$8/TEL!J$5*1000)</f>
        <v>1.7678663636623178</v>
      </c>
      <c r="K84" s="337">
        <f>IF(K$8=0,0,K$8/TEL!K$5*1000)</f>
        <v>1.5676028220988412</v>
      </c>
      <c r="L84" s="337">
        <f>IF(L$8=0,0,L$8/TEL!L$5*1000)</f>
        <v>1.5084280443672768</v>
      </c>
      <c r="M84" s="337">
        <f>IF(M$8=0,0,M$8/TEL!M$5*1000)</f>
        <v>1.3227859614803408</v>
      </c>
      <c r="N84" s="337">
        <f>IF(N$8=0,0,N$8/TEL!N$5*1000)</f>
        <v>1.3820460184466796</v>
      </c>
      <c r="O84" s="337">
        <f>IF(O$8=0,0,O$8/TEL!O$5*1000)</f>
        <v>1.3432090586457266</v>
      </c>
      <c r="P84" s="337">
        <f>IF(P$8=0,0,P$8/TEL!P$5*1000)</f>
        <v>1.4331783555691049</v>
      </c>
      <c r="Q84" s="337">
        <f>IF(Q$8=0,0,Q$8/TEL!Q$5*1000)</f>
        <v>1.5433271413974357</v>
      </c>
      <c r="R84" s="337">
        <f>IF(R$8=0,0,R$8/TEL!R$5*1000)</f>
        <v>1.5542732345993961</v>
      </c>
      <c r="S84" s="337">
        <f>IF(S$8=0,0,S$8/TEL!S$5*1000)</f>
        <v>1.6297014288864375</v>
      </c>
      <c r="T84" s="337">
        <f>IF(T$8=0,0,T$8/TEL!T$5*1000)</f>
        <v>1.7054154169484128</v>
      </c>
      <c r="U84" s="337">
        <f>IF(U$8=0,0,U$8/TEL!U$5*1000)</f>
        <v>1.6918588701318389</v>
      </c>
      <c r="V84" s="337">
        <f>IF(V$8=0,0,V$8/TEL!V$5*1000)</f>
        <v>1.6143158514390903</v>
      </c>
      <c r="W84" s="337">
        <f>IF(W$8=0,0,W$8/TEL!W$5*1000)</f>
        <v>1.5376150329381939</v>
      </c>
      <c r="DA84" s="174"/>
    </row>
    <row r="85" spans="1:105" ht="12" customHeight="1" x14ac:dyDescent="0.25">
      <c r="A85" s="202" t="s">
        <v>95</v>
      </c>
      <c r="B85" s="337">
        <f>IF(B$9=0,0,B$9/TEL!B$5*1000)</f>
        <v>4.1160408701954534</v>
      </c>
      <c r="C85" s="337">
        <f>IF(C$9=0,0,C$9/TEL!C$5*1000)</f>
        <v>3.6600354502248313</v>
      </c>
      <c r="D85" s="337">
        <f>IF(D$9=0,0,D$9/TEL!D$5*1000)</f>
        <v>3.7118949016148135</v>
      </c>
      <c r="E85" s="337">
        <f>IF(E$9=0,0,E$9/TEL!E$5*1000)</f>
        <v>3.5951490402401962</v>
      </c>
      <c r="F85" s="337">
        <f>IF(F$9=0,0,F$9/TEL!F$5*1000)</f>
        <v>3.6508767417003187</v>
      </c>
      <c r="G85" s="337">
        <f>IF(G$9=0,0,G$9/TEL!G$5*1000)</f>
        <v>3.8397928026160533</v>
      </c>
      <c r="H85" s="337">
        <f>IF(H$9=0,0,H$9/TEL!H$5*1000)</f>
        <v>3.8282029372615436</v>
      </c>
      <c r="I85" s="337">
        <f>IF(I$9=0,0,I$9/TEL!I$5*1000)</f>
        <v>3.2166690915511267</v>
      </c>
      <c r="J85" s="337">
        <f>IF(J$9=0,0,J$9/TEL!J$5*1000)</f>
        <v>3.4588689723827954</v>
      </c>
      <c r="K85" s="337">
        <f>IF(K$9=0,0,K$9/TEL!K$5*1000)</f>
        <v>3.0670489997586032</v>
      </c>
      <c r="L85" s="337">
        <f>IF(L$9=0,0,L$9/TEL!L$5*1000)</f>
        <v>2.9512722607185857</v>
      </c>
      <c r="M85" s="337">
        <f>IF(M$9=0,0,M$9/TEL!M$5*1000)</f>
        <v>2.5880594898528408</v>
      </c>
      <c r="N85" s="337">
        <f>IF(N$9=0,0,N$9/TEL!N$5*1000)</f>
        <v>2.7040030795695911</v>
      </c>
      <c r="O85" s="337">
        <f>IF(O$9=0,0,O$9/TEL!O$5*1000)</f>
        <v>2.6280177234372917</v>
      </c>
      <c r="P85" s="337">
        <f>IF(P$9=0,0,P$9/TEL!P$5*1000)</f>
        <v>2.8040446087221618</v>
      </c>
      <c r="Q85" s="337">
        <f>IF(Q$9=0,0,Q$9/TEL!Q$5*1000)</f>
        <v>3.0195531027341138</v>
      </c>
      <c r="R85" s="337">
        <f>IF(R$9=0,0,R$9/TEL!R$5*1000)</f>
        <v>3.0409693720422961</v>
      </c>
      <c r="S85" s="337">
        <f>IF(S$9=0,0,S$9/TEL!S$5*1000)</f>
        <v>3.1885462739082482</v>
      </c>
      <c r="T85" s="337">
        <f>IF(T$9=0,0,T$9/TEL!T$5*1000)</f>
        <v>3.3366823375077632</v>
      </c>
      <c r="U85" s="337">
        <f>IF(U$9=0,0,U$9/TEL!U$5*1000)</f>
        <v>3.3101586589535983</v>
      </c>
      <c r="V85" s="337">
        <f>IF(V$9=0,0,V$9/TEL!V$5*1000)</f>
        <v>3.1584440571634373</v>
      </c>
      <c r="W85" s="337">
        <f>IF(W$9=0,0,W$9/TEL!W$5*1000)</f>
        <v>3.0083772383573359</v>
      </c>
      <c r="DA85" s="174"/>
    </row>
    <row r="86" spans="1:105" ht="12" customHeight="1" x14ac:dyDescent="0.25">
      <c r="A86" s="56" t="s">
        <v>96</v>
      </c>
      <c r="B86" s="338">
        <f>IF(B$10=0,0,B$10/TEL!B$5*1000)</f>
        <v>7.1193192025508578</v>
      </c>
      <c r="C86" s="338">
        <f>IF(C$10=0,0,C$10/TEL!C$5*1000)</f>
        <v>7.2207582440724725</v>
      </c>
      <c r="D86" s="338">
        <f>IF(D$10=0,0,D$10/TEL!D$5*1000)</f>
        <v>7.3503992027913752</v>
      </c>
      <c r="E86" s="338">
        <f>IF(E$10=0,0,E$10/TEL!E$5*1000)</f>
        <v>7.9895007631766868</v>
      </c>
      <c r="F86" s="338">
        <f>IF(F$10=0,0,F$10/TEL!F$5*1000)</f>
        <v>7.7281856805234384</v>
      </c>
      <c r="G86" s="338">
        <f>IF(G$10=0,0,G$10/TEL!G$5*1000)</f>
        <v>6.7723340913012651</v>
      </c>
      <c r="H86" s="338">
        <f>IF(H$10=0,0,H$10/TEL!H$5*1000)</f>
        <v>6.4940229566972727</v>
      </c>
      <c r="I86" s="338">
        <f>IF(I$10=0,0,I$10/TEL!I$5*1000)</f>
        <v>5.7471136263912159</v>
      </c>
      <c r="J86" s="338">
        <f>IF(J$10=0,0,J$10/TEL!J$5*1000)</f>
        <v>5.6928101308335073</v>
      </c>
      <c r="K86" s="338">
        <f>IF(K$10=0,0,K$10/TEL!K$5*1000)</f>
        <v>5.4543056895219353</v>
      </c>
      <c r="L86" s="338">
        <f>IF(L$10=0,0,L$10/TEL!L$5*1000)</f>
        <v>5.1713336399398679</v>
      </c>
      <c r="M86" s="338">
        <f>IF(M$10=0,0,M$10/TEL!M$5*1000)</f>
        <v>4.5926570246981511</v>
      </c>
      <c r="N86" s="338">
        <f>IF(N$10=0,0,N$10/TEL!N$5*1000)</f>
        <v>4.6643600656476067</v>
      </c>
      <c r="O86" s="338">
        <f>IF(O$10=0,0,O$10/TEL!O$5*1000)</f>
        <v>4.5551118628781957</v>
      </c>
      <c r="P86" s="338">
        <f>IF(P$10=0,0,P$10/TEL!P$5*1000)</f>
        <v>4.5403478464427298</v>
      </c>
      <c r="Q86" s="338">
        <f>IF(Q$10=0,0,Q$10/TEL!Q$5*1000)</f>
        <v>4.7945738068914476</v>
      </c>
      <c r="R86" s="338">
        <f>IF(R$10=0,0,R$10/TEL!R$5*1000)</f>
        <v>4.7994434991336057</v>
      </c>
      <c r="S86" s="338">
        <f>IF(S$10=0,0,S$10/TEL!S$5*1000)</f>
        <v>5.0966424966314845</v>
      </c>
      <c r="T86" s="338">
        <f>IF(T$10=0,0,T$10/TEL!T$5*1000)</f>
        <v>5.4225402290339835</v>
      </c>
      <c r="U86" s="338">
        <f>IF(U$10=0,0,U$10/TEL!U$5*1000)</f>
        <v>5.4124975812144527</v>
      </c>
      <c r="V86" s="338">
        <f>IF(V$10=0,0,V$10/TEL!V$5*1000)</f>
        <v>5.2047437147557707</v>
      </c>
      <c r="W86" s="338">
        <f>IF(W$10=0,0,W$10/TEL!W$5*1000)</f>
        <v>4.950575096907011</v>
      </c>
      <c r="DA86" s="68"/>
    </row>
    <row r="87" spans="1:105" ht="12" customHeight="1" x14ac:dyDescent="0.25">
      <c r="A87" s="203" t="s">
        <v>2709</v>
      </c>
      <c r="B87" s="351">
        <f>IF(B$16=0,0,B$16/TEL!B$5*1000)</f>
        <v>3.6970020931520073</v>
      </c>
      <c r="C87" s="351">
        <f>IF(C$16=0,0,C$16/TEL!C$5*1000)</f>
        <v>4.0498911948110541</v>
      </c>
      <c r="D87" s="351">
        <f>IF(D$16=0,0,D$16/TEL!D$5*1000)</f>
        <v>4.3114002719080995</v>
      </c>
      <c r="E87" s="351">
        <f>IF(E$16=0,0,E$16/TEL!E$5*1000)</f>
        <v>4.7561307865069784</v>
      </c>
      <c r="F87" s="351">
        <f>IF(F$16=0,0,F$16/TEL!F$5*1000)</f>
        <v>4.5335969624014547</v>
      </c>
      <c r="G87" s="351">
        <f>IF(G$16=0,0,G$16/TEL!G$5*1000)</f>
        <v>3.231867750802254</v>
      </c>
      <c r="H87" s="351">
        <f>IF(H$16=0,0,H$16/TEL!H$5*1000)</f>
        <v>2.7142669702272562</v>
      </c>
      <c r="I87" s="351">
        <f>IF(I$16=0,0,I$16/TEL!I$5*1000)</f>
        <v>2.7169851128319817</v>
      </c>
      <c r="J87" s="351">
        <f>IF(J$16=0,0,J$16/TEL!J$5*1000)</f>
        <v>2.0644068834589904</v>
      </c>
      <c r="K87" s="351">
        <f>IF(K$16=0,0,K$16/TEL!K$5*1000)</f>
        <v>2.4673251550815913</v>
      </c>
      <c r="L87" s="351">
        <f>IF(L$16=0,0,L$16/TEL!L$5*1000)</f>
        <v>2.2547563508305273</v>
      </c>
      <c r="M87" s="351">
        <f>IF(M$16=0,0,M$16/TEL!M$5*1000)</f>
        <v>2.0598778940193414</v>
      </c>
      <c r="N87" s="351">
        <f>IF(N$16=0,0,N$16/TEL!N$5*1000)</f>
        <v>2.0086739526830542</v>
      </c>
      <c r="O87" s="351">
        <f>IF(O$16=0,0,O$16/TEL!O$5*1000)</f>
        <v>1.964021075174291</v>
      </c>
      <c r="P87" s="351">
        <f>IF(P$16=0,0,P$16/TEL!P$5*1000)</f>
        <v>1.5087122735787362</v>
      </c>
      <c r="Q87" s="351">
        <f>IF(Q$16=0,0,Q$16/TEL!Q$5*1000)</f>
        <v>1.2300370281755428</v>
      </c>
      <c r="R87" s="351">
        <f>IF(R$16=0,0,R$16/TEL!R$5*1000)</f>
        <v>1.1489325833853719</v>
      </c>
      <c r="S87" s="351">
        <f>IF(S$16=0,0,S$16/TEL!S$5*1000)</f>
        <v>0.94927913543949494</v>
      </c>
      <c r="T87" s="351">
        <f>IF(T$16=0,0,T$16/TEL!T$5*1000)</f>
        <v>0.75533959021552799</v>
      </c>
      <c r="U87" s="351">
        <f>IF(U$16=0,0,U$16/TEL!U$5*1000)</f>
        <v>0.74617779247064986</v>
      </c>
      <c r="V87" s="351">
        <f>IF(V$16=0,0,V$16/TEL!V$5*1000)</f>
        <v>1.1550952439532201</v>
      </c>
      <c r="W87" s="351">
        <f>IF(W$16=0,0,W$16/TEL!W$5*1000)</f>
        <v>1.1097614595842522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31.424517791792063</v>
      </c>
      <c r="C88" s="351">
        <f>IF(C$27=0,0,C$27/TEL!C$5*1000)</f>
        <v>34.424075155893966</v>
      </c>
      <c r="D88" s="351">
        <f>IF(D$27=0,0,D$27/TEL!D$5*1000)</f>
        <v>36.646902311218838</v>
      </c>
      <c r="E88" s="351">
        <f>IF(E$27=0,0,E$27/TEL!E$5*1000)</f>
        <v>40.427111685309299</v>
      </c>
      <c r="F88" s="351">
        <f>IF(F$27=0,0,F$27/TEL!F$5*1000)</f>
        <v>38.535574180412354</v>
      </c>
      <c r="G88" s="351">
        <f>IF(G$27=0,0,G$27/TEL!G$5*1000)</f>
        <v>27.470875881819161</v>
      </c>
      <c r="H88" s="351">
        <f>IF(H$27=0,0,H$27/TEL!H$5*1000)</f>
        <v>23.071269246931685</v>
      </c>
      <c r="I88" s="351">
        <f>IF(I$27=0,0,I$27/TEL!I$5*1000)</f>
        <v>23.094373459071839</v>
      </c>
      <c r="J88" s="351">
        <f>IF(J$27=0,0,J$27/TEL!J$5*1000)</f>
        <v>17.547458509401416</v>
      </c>
      <c r="K88" s="351">
        <f>IF(K$27=0,0,K$27/TEL!K$5*1000)</f>
        <v>20.972263818193525</v>
      </c>
      <c r="L88" s="351">
        <f>IF(L$27=0,0,L$27/TEL!L$5*1000)</f>
        <v>19.165428982059481</v>
      </c>
      <c r="M88" s="351">
        <f>IF(M$27=0,0,M$27/TEL!M$5*1000)</f>
        <v>17.508962099164414</v>
      </c>
      <c r="N88" s="351">
        <f>IF(N$27=0,0,N$27/TEL!N$5*1000)</f>
        <v>17.07372859780596</v>
      </c>
      <c r="O88" s="351">
        <f>IF(O$27=0,0,O$27/TEL!O$5*1000)</f>
        <v>16.694179138981479</v>
      </c>
      <c r="P88" s="351">
        <f>IF(P$27=0,0,P$27/TEL!P$5*1000)</f>
        <v>12.82405432541926</v>
      </c>
      <c r="Q88" s="351">
        <f>IF(Q$27=0,0,Q$27/TEL!Q$5*1000)</f>
        <v>10.455314739492119</v>
      </c>
      <c r="R88" s="351">
        <f>IF(R$27=0,0,R$27/TEL!R$5*1000)</f>
        <v>9.7659269587756583</v>
      </c>
      <c r="S88" s="351">
        <f>IF(S$27=0,0,S$27/TEL!S$5*1000)</f>
        <v>8.0688726512357078</v>
      </c>
      <c r="T88" s="351">
        <f>IF(T$27=0,0,T$27/TEL!T$5*1000)</f>
        <v>6.4203865168319876</v>
      </c>
      <c r="U88" s="351">
        <f>IF(U$27=0,0,U$27/TEL!U$5*1000)</f>
        <v>6.342511236000524</v>
      </c>
      <c r="V88" s="351">
        <f>IF(V$27=0,0,V$27/TEL!V$5*1000)</f>
        <v>9.8183095736023738</v>
      </c>
      <c r="W88" s="351">
        <f>IF(W$27=0,0,W$27/TEL!W$5*1000)</f>
        <v>9.4329724064661455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12.988395634838987</v>
      </c>
      <c r="C89" s="351">
        <f>IF(C$38=0,0,C$38/TEL!C$5*1000)</f>
        <v>11.549445198487245</v>
      </c>
      <c r="D89" s="351">
        <f>IF(D$38=0,0,D$38/TEL!D$5*1000)</f>
        <v>11.713090578428965</v>
      </c>
      <c r="E89" s="351">
        <f>IF(E$38=0,0,E$38/TEL!E$5*1000)</f>
        <v>11.344692526980173</v>
      </c>
      <c r="F89" s="351">
        <f>IF(F$38=0,0,F$38/TEL!F$5*1000)</f>
        <v>11.520544384921006</v>
      </c>
      <c r="G89" s="351">
        <f>IF(G$38=0,0,G$38/TEL!G$5*1000)</f>
        <v>12.116679510477322</v>
      </c>
      <c r="H89" s="351">
        <f>IF(H$38=0,0,H$38/TEL!H$5*1000)</f>
        <v>12.080107046469756</v>
      </c>
      <c r="I89" s="351">
        <f>IF(I$38=0,0,I$38/TEL!I$5*1000)</f>
        <v>10.150378022227997</v>
      </c>
      <c r="J89" s="351">
        <f>IF(J$38=0,0,J$38/TEL!J$5*1000)</f>
        <v>10.914653201741265</v>
      </c>
      <c r="K89" s="351">
        <f>IF(K$38=0,0,K$38/TEL!K$5*1000)</f>
        <v>9.6782435103493665</v>
      </c>
      <c r="L89" s="351">
        <f>IF(L$38=0,0,L$38/TEL!L$5*1000)</f>
        <v>9.3129035782675356</v>
      </c>
      <c r="M89" s="351">
        <f>IF(M$38=0,0,M$38/TEL!M$5*1000)</f>
        <v>8.1667655013134102</v>
      </c>
      <c r="N89" s="351">
        <f>IF(N$38=0,0,N$38/TEL!N$5*1000)</f>
        <v>8.5326319399751558</v>
      </c>
      <c r="O89" s="351">
        <f>IF(O$38=0,0,O$38/TEL!O$5*1000)</f>
        <v>8.2928559272910078</v>
      </c>
      <c r="P89" s="351">
        <f>IF(P$38=0,0,P$38/TEL!P$5*1000)</f>
        <v>8.8483185430788218</v>
      </c>
      <c r="Q89" s="351">
        <f>IF(Q$38=0,0,Q$38/TEL!Q$5*1000)</f>
        <v>9.5283675686276457</v>
      </c>
      <c r="R89" s="351">
        <f>IF(R$38=0,0,R$38/TEL!R$5*1000)</f>
        <v>9.5959477962223598</v>
      </c>
      <c r="S89" s="351">
        <f>IF(S$38=0,0,S$38/TEL!S$5*1000)</f>
        <v>10.061634908777133</v>
      </c>
      <c r="T89" s="351">
        <f>IF(T$38=0,0,T$38/TEL!T$5*1000)</f>
        <v>10.529086487246724</v>
      </c>
      <c r="U89" s="351">
        <f>IF(U$38=0,0,U$38/TEL!U$5*1000)</f>
        <v>10.445389546031352</v>
      </c>
      <c r="V89" s="351">
        <f>IF(V$38=0,0,V$38/TEL!V$5*1000)</f>
        <v>9.9666456914935146</v>
      </c>
      <c r="W89" s="351">
        <f>IF(W$38=0,0,W$38/TEL!W$5*1000)</f>
        <v>9.4931015077053704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30.520462629317269</v>
      </c>
      <c r="C90" s="351">
        <f>IF(C$39=0,0,C$39/TEL!C$5*1000)</f>
        <v>29.172434430673871</v>
      </c>
      <c r="D90" s="351">
        <f>IF(D$39=0,0,D$39/TEL!D$5*1000)</f>
        <v>30.130117157730417</v>
      </c>
      <c r="E90" s="351">
        <f>IF(E$39=0,0,E$39/TEL!E$5*1000)</f>
        <v>30.730021813800274</v>
      </c>
      <c r="F90" s="351">
        <f>IF(F$39=0,0,F$39/TEL!F$5*1000)</f>
        <v>30.416341395783082</v>
      </c>
      <c r="G90" s="351">
        <f>IF(G$39=0,0,G$39/TEL!G$5*1000)</f>
        <v>27.893388399060917</v>
      </c>
      <c r="H90" s="351">
        <f>IF(H$39=0,0,H$39/TEL!H$5*1000)</f>
        <v>26.45494059578111</v>
      </c>
      <c r="I90" s="351">
        <f>IF(I$39=0,0,I$39/TEL!I$5*1000)</f>
        <v>23.391836508701417</v>
      </c>
      <c r="J90" s="351">
        <f>IF(J$39=0,0,J$39/TEL!J$5*1000)</f>
        <v>22.867662861480788</v>
      </c>
      <c r="K90" s="351">
        <f>IF(K$39=0,0,K$39/TEL!K$5*1000)</f>
        <v>21.975406235560236</v>
      </c>
      <c r="L90" s="351">
        <f>IF(L$39=0,0,L$39/TEL!L$5*1000)</f>
        <v>20.827177476628581</v>
      </c>
      <c r="M90" s="351">
        <f>IF(M$39=0,0,M$39/TEL!M$5*1000)</f>
        <v>18.484174147124417</v>
      </c>
      <c r="N90" s="351">
        <f>IF(N$39=0,0,N$39/TEL!N$5*1000)</f>
        <v>18.929784155671943</v>
      </c>
      <c r="O90" s="351">
        <f>IF(O$39=0,0,O$39/TEL!O$5*1000)</f>
        <v>18.429569356930969</v>
      </c>
      <c r="P90" s="351">
        <f>IF(P$39=0,0,P$39/TEL!P$5*1000)</f>
        <v>18.098943134694224</v>
      </c>
      <c r="Q90" s="351">
        <f>IF(Q$39=0,0,Q$39/TEL!Q$5*1000)</f>
        <v>18.437596568121833</v>
      </c>
      <c r="R90" s="351">
        <f>IF(R$39=0,0,R$39/TEL!R$5*1000)</f>
        <v>18.32882736136602</v>
      </c>
      <c r="S90" s="351">
        <f>IF(S$39=0,0,S$39/TEL!S$5*1000)</f>
        <v>18.537228089755807</v>
      </c>
      <c r="T90" s="351">
        <f>IF(T$39=0,0,T$39/TEL!T$5*1000)</f>
        <v>18.763579685911662</v>
      </c>
      <c r="U90" s="351">
        <f>IF(U$39=0,0,U$39/TEL!U$5*1000)</f>
        <v>18.606212991563474</v>
      </c>
      <c r="V90" s="351">
        <f>IF(V$39=0,0,V$39/TEL!V$5*1000)</f>
        <v>18.815262451694021</v>
      </c>
      <c r="W90" s="351">
        <f>IF(W$39=0,0,W$39/TEL!W$5*1000)</f>
        <v>17.954021782621936</v>
      </c>
      <c r="DA90" s="175"/>
    </row>
    <row r="91" spans="1:105" ht="12" customHeight="1" x14ac:dyDescent="0.25">
      <c r="A91" s="41" t="s">
        <v>2759</v>
      </c>
      <c r="B91" s="339">
        <f>IF(B$59=0,0,B$59/TEL!B$5*1000)</f>
        <v>4.7661954394066619</v>
      </c>
      <c r="C91" s="339">
        <f>IF(C$59=0,0,C$59/TEL!C$5*1000)</f>
        <v>4.2381610924334501</v>
      </c>
      <c r="D91" s="339">
        <f>IF(D$59=0,0,D$59/TEL!D$5*1000)</f>
        <v>4.2982120706671356</v>
      </c>
      <c r="E91" s="339">
        <f>IF(E$59=0,0,E$59/TEL!E$5*1000)</f>
        <v>4.1630254654799819</v>
      </c>
      <c r="F91" s="339">
        <f>IF(F$59=0,0,F$59/TEL!F$5*1000)</f>
        <v>4.2275557082361104</v>
      </c>
      <c r="G91" s="339">
        <f>IF(G$59=0,0,G$59/TEL!G$5*1000)</f>
        <v>4.4463122503509318</v>
      </c>
      <c r="H91" s="339">
        <f>IF(H$59=0,0,H$59/TEL!H$5*1000)</f>
        <v>4.432891692796221</v>
      </c>
      <c r="I91" s="339">
        <f>IF(I$59=0,0,I$59/TEL!I$5*1000)</f>
        <v>3.7247622260619866</v>
      </c>
      <c r="J91" s="339">
        <f>IF(J$59=0,0,J$59/TEL!J$5*1000)</f>
        <v>4.0052191029126609</v>
      </c>
      <c r="K91" s="339">
        <f>IF(K$59=0,0,K$59/TEL!K$5*1000)</f>
        <v>3.5515086987928912</v>
      </c>
      <c r="L91" s="339">
        <f>IF(L$59=0,0,L$59/TEL!L$5*1000)</f>
        <v>3.4174442949144859</v>
      </c>
      <c r="M91" s="339">
        <f>IF(M$59=0,0,M$59/TEL!M$5*1000)</f>
        <v>2.9968597801760875</v>
      </c>
      <c r="N91" s="339">
        <f>IF(N$59=0,0,N$59/TEL!N$5*1000)</f>
        <v>3.1311173898460742</v>
      </c>
      <c r="O91" s="339">
        <f>IF(O$59=0,0,O$59/TEL!O$5*1000)</f>
        <v>3.0431296683241875</v>
      </c>
      <c r="P91" s="339">
        <f>IF(P$59=0,0,P$59/TEL!P$5*1000)</f>
        <v>3.2469611083695993</v>
      </c>
      <c r="Q91" s="339">
        <f>IF(Q$59=0,0,Q$59/TEL!Q$5*1000)</f>
        <v>3.4965105258087856</v>
      </c>
      <c r="R91" s="339">
        <f>IF(R$59=0,0,R$59/TEL!R$5*1000)</f>
        <v>3.5213096296867143</v>
      </c>
      <c r="S91" s="339">
        <f>IF(S$59=0,0,S$59/TEL!S$5*1000)</f>
        <v>3.6921972323168259</v>
      </c>
      <c r="T91" s="339">
        <f>IF(T$59=0,0,T$59/TEL!T$5*1000)</f>
        <v>3.8637323197966902</v>
      </c>
      <c r="U91" s="339">
        <f>IF(U$59=0,0,U$59/TEL!U$5*1000)</f>
        <v>3.8330190592271571</v>
      </c>
      <c r="V91" s="339">
        <f>IF(V$59=0,0,V$59/TEL!V$5*1000)</f>
        <v>3.6573401809196828</v>
      </c>
      <c r="W91" s="339">
        <f>IF(W$59=0,0,W$59/TEL!W$5*1000)</f>
        <v>3.4835693632927085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SE: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22.450026415203801</v>
      </c>
      <c r="C5" s="225">
        <v>34.299687112390927</v>
      </c>
      <c r="D5" s="225">
        <v>30.538736877391841</v>
      </c>
      <c r="E5" s="225">
        <v>29.133898595919671</v>
      </c>
      <c r="F5" s="225">
        <v>28.565566752770948</v>
      </c>
      <c r="G5" s="225">
        <v>18.164777117164551</v>
      </c>
      <c r="H5" s="225">
        <v>16.026557709119452</v>
      </c>
      <c r="I5" s="225">
        <v>14.958844004792381</v>
      </c>
      <c r="J5" s="225">
        <v>16.99107918363913</v>
      </c>
      <c r="K5" s="225">
        <v>12.234344246922991</v>
      </c>
      <c r="L5" s="225">
        <v>13.19246311391494</v>
      </c>
      <c r="M5" s="225">
        <v>10.99825847255414</v>
      </c>
      <c r="N5" s="225">
        <v>9.9249176514991504</v>
      </c>
      <c r="O5" s="225">
        <v>9.6452894858568037</v>
      </c>
      <c r="P5" s="225">
        <v>11.636609228424151</v>
      </c>
      <c r="Q5" s="225">
        <v>11.22857774095041</v>
      </c>
      <c r="R5" s="225">
        <v>11.351882915473951</v>
      </c>
      <c r="S5" s="225">
        <v>10.72644581351441</v>
      </c>
      <c r="T5" s="225">
        <v>10.087316832828151</v>
      </c>
      <c r="U5" s="225">
        <v>10.18894588268294</v>
      </c>
      <c r="V5" s="225">
        <v>11.200674063294059</v>
      </c>
      <c r="W5" s="225">
        <v>10.94643448405261</v>
      </c>
      <c r="DA5" s="89" t="s">
        <v>2761</v>
      </c>
    </row>
    <row r="6" spans="1:105" ht="12" customHeight="1" x14ac:dyDescent="0.25">
      <c r="A6" s="55" t="s">
        <v>92</v>
      </c>
      <c r="B6" s="261">
        <v>0.78236609697447368</v>
      </c>
      <c r="C6" s="261">
        <v>1.094963111263715</v>
      </c>
      <c r="D6" s="261">
        <v>0.95059192608908982</v>
      </c>
      <c r="E6" s="261">
        <v>0.84776348654289913</v>
      </c>
      <c r="F6" s="261">
        <v>0.85879500406571863</v>
      </c>
      <c r="G6" s="261">
        <v>0.64946131099827109</v>
      </c>
      <c r="H6" s="261">
        <v>0.61215510870759793</v>
      </c>
      <c r="I6" s="261">
        <v>0.53320814822795193</v>
      </c>
      <c r="J6" s="261">
        <v>0.68432883735216021</v>
      </c>
      <c r="K6" s="261">
        <v>0.44291064370416727</v>
      </c>
      <c r="L6" s="261">
        <v>0.48668717030093911</v>
      </c>
      <c r="M6" s="261">
        <v>0.39935882062027073</v>
      </c>
      <c r="N6" s="261">
        <v>0.37070363243406929</v>
      </c>
      <c r="O6" s="261">
        <v>0.35906618434943149</v>
      </c>
      <c r="P6" s="261">
        <v>0.48084857788249552</v>
      </c>
      <c r="Q6" s="261">
        <v>0.49773526102016358</v>
      </c>
      <c r="R6" s="261">
        <v>0.51263062340504295</v>
      </c>
      <c r="S6" s="261">
        <v>0.50716362821563032</v>
      </c>
      <c r="T6" s="261">
        <v>0.49768532180220121</v>
      </c>
      <c r="U6" s="261">
        <v>0.50220371611086656</v>
      </c>
      <c r="V6" s="261">
        <v>0.50228204314799885</v>
      </c>
      <c r="W6" s="261">
        <v>0.490025903237781</v>
      </c>
      <c r="DA6" s="67" t="s">
        <v>2762</v>
      </c>
    </row>
    <row r="7" spans="1:105" ht="12" customHeight="1" x14ac:dyDescent="0.25">
      <c r="A7" s="202" t="s">
        <v>93</v>
      </c>
      <c r="B7" s="226">
        <v>0.16489980734415749</v>
      </c>
      <c r="C7" s="226">
        <v>0.23078608185425631</v>
      </c>
      <c r="D7" s="226">
        <v>0.20035687395093871</v>
      </c>
      <c r="E7" s="226">
        <v>0.17868365736315439</v>
      </c>
      <c r="F7" s="226">
        <v>0.18100877743323579</v>
      </c>
      <c r="G7" s="226">
        <v>0.13688737980244189</v>
      </c>
      <c r="H7" s="226">
        <v>0.12902432746126291</v>
      </c>
      <c r="I7" s="226">
        <v>0.1123846256338904</v>
      </c>
      <c r="J7" s="226">
        <v>0.1442364308420491</v>
      </c>
      <c r="K7" s="226">
        <v>9.3352562310578868E-2</v>
      </c>
      <c r="L7" s="226">
        <v>0.1025793690829071</v>
      </c>
      <c r="M7" s="226">
        <v>8.4173116442724905E-2</v>
      </c>
      <c r="N7" s="226">
        <v>7.8133443929321811E-2</v>
      </c>
      <c r="O7" s="226">
        <v>7.568061148354549E-2</v>
      </c>
      <c r="P7" s="226">
        <v>0.10134876518955641</v>
      </c>
      <c r="Q7" s="226">
        <v>0.10490798229629419</v>
      </c>
      <c r="R7" s="226">
        <v>0.10804748744239739</v>
      </c>
      <c r="S7" s="226">
        <v>0.10689520533690761</v>
      </c>
      <c r="T7" s="226">
        <v>0.1048974565750843</v>
      </c>
      <c r="U7" s="226">
        <v>0.1058498014605352</v>
      </c>
      <c r="V7" s="226">
        <v>0.1058663105007184</v>
      </c>
      <c r="W7" s="226">
        <v>0.1032830759794456</v>
      </c>
      <c r="DA7" s="174" t="s">
        <v>2763</v>
      </c>
    </row>
    <row r="8" spans="1:105" ht="12" customHeight="1" x14ac:dyDescent="0.25">
      <c r="A8" s="202" t="s">
        <v>94</v>
      </c>
      <c r="B8" s="226">
        <v>0.63897446311753447</v>
      </c>
      <c r="C8" s="226">
        <v>0.89427886619691466</v>
      </c>
      <c r="D8" s="226">
        <v>0.77636795352656607</v>
      </c>
      <c r="E8" s="226">
        <v>0.69238585460084445</v>
      </c>
      <c r="F8" s="226">
        <v>0.70139552157615725</v>
      </c>
      <c r="G8" s="226">
        <v>0.53042839422050048</v>
      </c>
      <c r="H8" s="226">
        <v>0.49995965244881457</v>
      </c>
      <c r="I8" s="226">
        <v>0.43548204806089208</v>
      </c>
      <c r="J8" s="226">
        <v>0.55890541925823001</v>
      </c>
      <c r="K8" s="226">
        <v>0.36173422118410842</v>
      </c>
      <c r="L8" s="226">
        <v>0.39748740973291558</v>
      </c>
      <c r="M8" s="226">
        <v>0.32616455261022759</v>
      </c>
      <c r="N8" s="226">
        <v>0.30276127177071122</v>
      </c>
      <c r="O8" s="226">
        <v>0.29325672885826171</v>
      </c>
      <c r="P8" s="226">
        <v>0.39271891136576481</v>
      </c>
      <c r="Q8" s="226">
        <v>0.40651061237818642</v>
      </c>
      <c r="R8" s="226">
        <v>0.41867596082519348</v>
      </c>
      <c r="S8" s="226">
        <v>0.41421095354851062</v>
      </c>
      <c r="T8" s="226">
        <v>0.40646982599300269</v>
      </c>
      <c r="U8" s="226">
        <v>0.41016009144379062</v>
      </c>
      <c r="V8" s="226">
        <v>0.41022406274404599</v>
      </c>
      <c r="W8" s="226">
        <v>0.40021422150819752</v>
      </c>
      <c r="DA8" s="174" t="s">
        <v>2764</v>
      </c>
    </row>
    <row r="9" spans="1:105" ht="12" customHeight="1" x14ac:dyDescent="0.25">
      <c r="A9" s="202" t="s">
        <v>95</v>
      </c>
      <c r="B9" s="226">
        <v>0.89870179444987863</v>
      </c>
      <c r="C9" s="226">
        <v>1.25778112926234</v>
      </c>
      <c r="D9" s="226">
        <v>1.09194234396088</v>
      </c>
      <c r="E9" s="226">
        <v>0.97382359687046516</v>
      </c>
      <c r="F9" s="226">
        <v>0.98649547085836176</v>
      </c>
      <c r="G9" s="226">
        <v>0.74603443052691565</v>
      </c>
      <c r="H9" s="226">
        <v>0.70318089805357253</v>
      </c>
      <c r="I9" s="226">
        <v>0.61249474060912945</v>
      </c>
      <c r="J9" s="226">
        <v>0.78608666262573468</v>
      </c>
      <c r="K9" s="226">
        <v>0.50877024428484807</v>
      </c>
      <c r="L9" s="226">
        <v>0.55905622058091109</v>
      </c>
      <c r="M9" s="226">
        <v>0.45874238429906611</v>
      </c>
      <c r="N9" s="226">
        <v>0.42582624805181979</v>
      </c>
      <c r="O9" s="226">
        <v>0.41245834328584641</v>
      </c>
      <c r="P9" s="226">
        <v>0.55234944544864462</v>
      </c>
      <c r="Q9" s="226">
        <v>0.57174713215416129</v>
      </c>
      <c r="R9" s="226">
        <v>0.58885739416070759</v>
      </c>
      <c r="S9" s="226">
        <v>0.58257747174845842</v>
      </c>
      <c r="T9" s="226">
        <v>0.57168976711115971</v>
      </c>
      <c r="U9" s="226">
        <v>0.57688003428778289</v>
      </c>
      <c r="V9" s="226">
        <v>0.57697000834097512</v>
      </c>
      <c r="W9" s="226">
        <v>0.56289141396816555</v>
      </c>
      <c r="DA9" s="174" t="s">
        <v>2765</v>
      </c>
    </row>
    <row r="10" spans="1:105" ht="12" customHeight="1" x14ac:dyDescent="0.25">
      <c r="A10" s="56" t="s">
        <v>96</v>
      </c>
      <c r="B10" s="262">
        <v>2.634466703269521</v>
      </c>
      <c r="C10" s="262">
        <v>3.8016864283719691</v>
      </c>
      <c r="D10" s="262">
        <v>3.3210082113818391</v>
      </c>
      <c r="E10" s="262">
        <v>3.200714105637358</v>
      </c>
      <c r="F10" s="262">
        <v>3.142355037517214</v>
      </c>
      <c r="G10" s="262">
        <v>2.1496597243283051</v>
      </c>
      <c r="H10" s="262">
        <v>1.9870211071141051</v>
      </c>
      <c r="I10" s="262">
        <v>1.7682741494531251</v>
      </c>
      <c r="J10" s="262">
        <v>2.1633124403563229</v>
      </c>
      <c r="K10" s="262">
        <v>1.4503024644474789</v>
      </c>
      <c r="L10" s="262">
        <v>1.570704546127953</v>
      </c>
      <c r="M10" s="262">
        <v>1.301485604193936</v>
      </c>
      <c r="N10" s="262">
        <v>1.19404116007976</v>
      </c>
      <c r="O10" s="262">
        <v>1.151932491390413</v>
      </c>
      <c r="P10" s="262">
        <v>1.5024996806673441</v>
      </c>
      <c r="Q10" s="262">
        <v>1.5525234516848989</v>
      </c>
      <c r="R10" s="262">
        <v>1.5919139322618769</v>
      </c>
      <c r="S10" s="262">
        <v>1.6096224328811879</v>
      </c>
      <c r="T10" s="262">
        <v>1.612768507404736</v>
      </c>
      <c r="U10" s="262">
        <v>1.6382802801477261</v>
      </c>
      <c r="V10" s="262">
        <v>1.6481152131132319</v>
      </c>
      <c r="W10" s="262">
        <v>1.605249070470661</v>
      </c>
      <c r="DA10" s="68" t="s">
        <v>2766</v>
      </c>
    </row>
    <row r="11" spans="1:105" ht="12" customHeight="1" x14ac:dyDescent="0.25">
      <c r="A11" s="37" t="s">
        <v>160</v>
      </c>
      <c r="B11" s="228">
        <v>0</v>
      </c>
      <c r="C11" s="228">
        <v>1.136815127571555</v>
      </c>
      <c r="D11" s="228">
        <v>0.99880628090313039</v>
      </c>
      <c r="E11" s="228">
        <v>1.0619672428030009</v>
      </c>
      <c r="F11" s="228">
        <v>0.88770495148467343</v>
      </c>
      <c r="G11" s="228">
        <v>0.16151794090013619</v>
      </c>
      <c r="H11" s="228">
        <v>0.1130290148685654</v>
      </c>
      <c r="I11" s="228">
        <v>0.1102100717428386</v>
      </c>
      <c r="J11" s="228">
        <v>8.2509103162441422E-2</v>
      </c>
      <c r="K11" s="228">
        <v>0.1091415675648002</v>
      </c>
      <c r="L11" s="228">
        <v>0.14322219550366511</v>
      </c>
      <c r="M11" s="228">
        <v>0.1219225932628433</v>
      </c>
      <c r="N11" s="228">
        <v>0.1134854315584095</v>
      </c>
      <c r="O11" s="228">
        <v>0.13948383610048151</v>
      </c>
      <c r="P11" s="228">
        <v>6.6260385823795245E-2</v>
      </c>
      <c r="Q11" s="228">
        <v>3.1879114290355851E-2</v>
      </c>
      <c r="R11" s="228">
        <v>3.4835718036361207E-2</v>
      </c>
      <c r="S11" s="228">
        <v>1.542685161956389E-2</v>
      </c>
      <c r="T11" s="228">
        <v>6.3147885761497841E-3</v>
      </c>
      <c r="U11" s="228">
        <v>3.7768351535094318E-3</v>
      </c>
      <c r="V11" s="228">
        <v>6.2674461834518634E-3</v>
      </c>
      <c r="W11" s="228">
        <v>4.9739201829268748E-3</v>
      </c>
      <c r="DA11" s="69" t="s">
        <v>2767</v>
      </c>
    </row>
    <row r="12" spans="1:105" ht="12" customHeight="1" x14ac:dyDescent="0.25">
      <c r="A12" s="37" t="s">
        <v>162</v>
      </c>
      <c r="B12" s="228">
        <v>0.28681679911990809</v>
      </c>
      <c r="C12" s="228">
        <v>0.33260686769595849</v>
      </c>
      <c r="D12" s="228">
        <v>0.2435217471384605</v>
      </c>
      <c r="E12" s="228">
        <v>0.64730299387324863</v>
      </c>
      <c r="F12" s="228">
        <v>0.61838604630227101</v>
      </c>
      <c r="G12" s="228">
        <v>0.3183863826576725</v>
      </c>
      <c r="H12" s="228">
        <v>0.18515852655256959</v>
      </c>
      <c r="I12" s="228">
        <v>0.38177254992214049</v>
      </c>
      <c r="J12" s="228">
        <v>0.2299873190851742</v>
      </c>
      <c r="K12" s="228">
        <v>0.33514384559571858</v>
      </c>
      <c r="L12" s="228">
        <v>0.32204516632740782</v>
      </c>
      <c r="M12" s="228">
        <v>0.27854580640241339</v>
      </c>
      <c r="N12" s="228">
        <v>0.16590321477140421</v>
      </c>
      <c r="O12" s="228">
        <v>0.15777871655980349</v>
      </c>
      <c r="P12" s="228">
        <v>0.1160299282969952</v>
      </c>
      <c r="Q12" s="228">
        <v>6.1424139935333903E-2</v>
      </c>
      <c r="R12" s="228">
        <v>4.8982722141559687E-2</v>
      </c>
      <c r="S12" s="228">
        <v>2.0138124214163951E-2</v>
      </c>
      <c r="T12" s="228">
        <v>6.4105379748241164E-3</v>
      </c>
      <c r="U12" s="228">
        <v>7.0756322596341294E-3</v>
      </c>
      <c r="V12" s="228">
        <v>1.6364928009448328E-2</v>
      </c>
      <c r="W12" s="228">
        <v>1.9411870353679452E-2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2.3476499041496131</v>
      </c>
      <c r="C15" s="228">
        <v>2.3322644331044549</v>
      </c>
      <c r="D15" s="228">
        <v>2.0786801833402482</v>
      </c>
      <c r="E15" s="228">
        <v>1.491443868961108</v>
      </c>
      <c r="F15" s="228">
        <v>1.6362640397302699</v>
      </c>
      <c r="G15" s="228">
        <v>1.669755400770496</v>
      </c>
      <c r="H15" s="228">
        <v>1.6888335656929701</v>
      </c>
      <c r="I15" s="228">
        <v>1.2762915277881459</v>
      </c>
      <c r="J15" s="228">
        <v>1.850816018108707</v>
      </c>
      <c r="K15" s="228">
        <v>1.00601705128696</v>
      </c>
      <c r="L15" s="228">
        <v>1.10543718429688</v>
      </c>
      <c r="M15" s="228">
        <v>0.90101720452867884</v>
      </c>
      <c r="N15" s="228">
        <v>0.91465251374994638</v>
      </c>
      <c r="O15" s="228">
        <v>0.8546699387301282</v>
      </c>
      <c r="P15" s="228">
        <v>1.320209366546554</v>
      </c>
      <c r="Q15" s="228">
        <v>1.4592201974592089</v>
      </c>
      <c r="R15" s="228">
        <v>1.508095492083956</v>
      </c>
      <c r="S15" s="228">
        <v>1.574057457047461</v>
      </c>
      <c r="T15" s="228">
        <v>1.6000431808537621</v>
      </c>
      <c r="U15" s="228">
        <v>1.627427812734582</v>
      </c>
      <c r="V15" s="228">
        <v>1.625482838920332</v>
      </c>
      <c r="W15" s="228">
        <v>1.580863279934055</v>
      </c>
      <c r="DA15" s="69" t="s">
        <v>2771</v>
      </c>
    </row>
    <row r="16" spans="1:105" ht="12" customHeight="1" x14ac:dyDescent="0.25">
      <c r="A16" s="57" t="s">
        <v>2709</v>
      </c>
      <c r="B16" s="263">
        <v>0.84532942925546273</v>
      </c>
      <c r="C16" s="263">
        <v>1.448713862003211</v>
      </c>
      <c r="D16" s="263">
        <v>1.328711142601128</v>
      </c>
      <c r="E16" s="263">
        <v>1.3439304711792821</v>
      </c>
      <c r="F16" s="263">
        <v>1.280179167889137</v>
      </c>
      <c r="G16" s="263">
        <v>0.6602849354287168</v>
      </c>
      <c r="H16" s="263">
        <v>0.52119513723675936</v>
      </c>
      <c r="I16" s="263">
        <v>0.5461048532329581</v>
      </c>
      <c r="J16" s="263">
        <v>0.49962172262601712</v>
      </c>
      <c r="K16" s="263">
        <v>0.43714245576797728</v>
      </c>
      <c r="L16" s="263">
        <v>0.45856114583250901</v>
      </c>
      <c r="M16" s="263">
        <v>0.3916390445055391</v>
      </c>
      <c r="N16" s="263">
        <v>0.33767013346994151</v>
      </c>
      <c r="O16" s="263">
        <v>0.33063254637787659</v>
      </c>
      <c r="P16" s="263">
        <v>0.32390820475894733</v>
      </c>
      <c r="Q16" s="263">
        <v>0.25727690798463371</v>
      </c>
      <c r="R16" s="263">
        <v>0.24529455621838769</v>
      </c>
      <c r="S16" s="263">
        <v>0.19097413081687109</v>
      </c>
      <c r="T16" s="263">
        <v>0.14215115748723031</v>
      </c>
      <c r="U16" s="263">
        <v>0.1433357566603996</v>
      </c>
      <c r="V16" s="263">
        <v>0.24189419239643939</v>
      </c>
      <c r="W16" s="263">
        <v>0.23790471135914951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0.42785934118566721</v>
      </c>
      <c r="C19" s="231">
        <v>0.475399670012919</v>
      </c>
      <c r="D19" s="231">
        <v>0.57048032767454493</v>
      </c>
      <c r="E19" s="231">
        <v>0.42785934119066499</v>
      </c>
      <c r="F19" s="231">
        <v>0.42785934118439539</v>
      </c>
      <c r="G19" s="231">
        <v>0.22210694002764431</v>
      </c>
      <c r="H19" s="231">
        <v>0.1455192133875379</v>
      </c>
      <c r="I19" s="231">
        <v>0.13408759686515129</v>
      </c>
      <c r="J19" s="231">
        <v>9.9057274887086696E-2</v>
      </c>
      <c r="K19" s="231">
        <v>8.8989915055568788E-2</v>
      </c>
      <c r="L19" s="231">
        <v>8.8842033408566695E-2</v>
      </c>
      <c r="M19" s="231">
        <v>8.9453740932691372E-2</v>
      </c>
      <c r="N19" s="231">
        <v>9.8252557562291398E-2</v>
      </c>
      <c r="O19" s="231">
        <v>9.5268807212601572E-2</v>
      </c>
      <c r="P19" s="231">
        <v>0.10985859795666771</v>
      </c>
      <c r="Q19" s="231">
        <v>9.9872393246156155E-2</v>
      </c>
      <c r="R19" s="231">
        <v>8.138088230594151E-2</v>
      </c>
      <c r="S19" s="231">
        <v>8.2919666480722784E-2</v>
      </c>
      <c r="T19" s="231">
        <v>7.6520606395398663E-2</v>
      </c>
      <c r="U19" s="231">
        <v>8.7880318663589821E-2</v>
      </c>
      <c r="V19" s="231">
        <v>6.6495540196003844E-2</v>
      </c>
      <c r="W19" s="231">
        <v>6.7570954596075677E-2</v>
      </c>
      <c r="DA19" s="73" t="s">
        <v>2775</v>
      </c>
    </row>
    <row r="20" spans="1:105" ht="12" customHeight="1" x14ac:dyDescent="0.25">
      <c r="A20" s="46" t="s">
        <v>160</v>
      </c>
      <c r="B20" s="231">
        <v>0</v>
      </c>
      <c r="C20" s="231">
        <v>0.34162387661516058</v>
      </c>
      <c r="D20" s="231">
        <v>0.26706411108755063</v>
      </c>
      <c r="E20" s="231">
        <v>0.26265484814513462</v>
      </c>
      <c r="F20" s="231">
        <v>0.232719486256246</v>
      </c>
      <c r="G20" s="231">
        <v>7.2037462672491628E-2</v>
      </c>
      <c r="H20" s="231">
        <v>6.7298412446990183E-2</v>
      </c>
      <c r="I20" s="231">
        <v>5.1558880938212731E-2</v>
      </c>
      <c r="J20" s="231">
        <v>7.0331690386499113E-2</v>
      </c>
      <c r="K20" s="231">
        <v>5.8593143302228937E-2</v>
      </c>
      <c r="L20" s="231">
        <v>8.519888023108145E-2</v>
      </c>
      <c r="M20" s="231">
        <v>6.7212589462697897E-2</v>
      </c>
      <c r="N20" s="231">
        <v>6.6962194898503274E-2</v>
      </c>
      <c r="O20" s="231">
        <v>8.359592266628714E-2</v>
      </c>
      <c r="P20" s="231">
        <v>6.8747789499862835E-2</v>
      </c>
      <c r="Q20" s="231">
        <v>5.5099300433824799E-2</v>
      </c>
      <c r="R20" s="231">
        <v>6.9863380370108433E-2</v>
      </c>
      <c r="S20" s="231">
        <v>4.7999470315341783E-2</v>
      </c>
      <c r="T20" s="231">
        <v>3.3151838425192127E-2</v>
      </c>
      <c r="U20" s="231">
        <v>1.9875547363431501E-2</v>
      </c>
      <c r="V20" s="231">
        <v>1.263532744551713E-2</v>
      </c>
      <c r="W20" s="231">
        <v>9.871468083074585E-3</v>
      </c>
      <c r="DA20" s="73" t="s">
        <v>2776</v>
      </c>
    </row>
    <row r="21" spans="1:105" ht="12" customHeight="1" x14ac:dyDescent="0.25">
      <c r="A21" s="46" t="s">
        <v>70</v>
      </c>
      <c r="B21" s="231">
        <v>0.32171027414439551</v>
      </c>
      <c r="C21" s="231">
        <v>0.53618272849042736</v>
      </c>
      <c r="D21" s="231">
        <v>0.42894809394765809</v>
      </c>
      <c r="E21" s="231">
        <v>0.50043785031376753</v>
      </c>
      <c r="F21" s="231">
        <v>0.46469297212388311</v>
      </c>
      <c r="G21" s="231">
        <v>0.23045285479188901</v>
      </c>
      <c r="H21" s="231">
        <v>0.20303422072914379</v>
      </c>
      <c r="I21" s="231">
        <v>0.18906279715621341</v>
      </c>
      <c r="J21" s="231">
        <v>0.142353729739496</v>
      </c>
      <c r="K21" s="231">
        <v>0.1174529157199195</v>
      </c>
      <c r="L21" s="231">
        <v>0.101003841099851</v>
      </c>
      <c r="M21" s="231">
        <v>8.7742122036555459E-2</v>
      </c>
      <c r="N21" s="231">
        <v>7.8595870477643687E-2</v>
      </c>
      <c r="O21" s="231">
        <v>6.1411624606069089E-2</v>
      </c>
      <c r="P21" s="231">
        <v>3.013074667081167E-2</v>
      </c>
      <c r="Q21" s="231">
        <v>6.7839243649396987E-4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7.342255719092137E-4</v>
      </c>
      <c r="J22" s="231">
        <v>5.516009373426401E-4</v>
      </c>
      <c r="K22" s="231">
        <v>1.8262463464130581E-4</v>
      </c>
      <c r="L22" s="231">
        <v>4.5842510327056012E-4</v>
      </c>
      <c r="M22" s="231">
        <v>5.0314950357886312E-4</v>
      </c>
      <c r="N22" s="231">
        <v>3.2052486895339522E-4</v>
      </c>
      <c r="O22" s="231">
        <v>0</v>
      </c>
      <c r="P22" s="231">
        <v>1.379002343450001E-4</v>
      </c>
      <c r="Q22" s="231">
        <v>1.8262463467075629E-4</v>
      </c>
      <c r="R22" s="231">
        <v>1.8262463467562371E-4</v>
      </c>
      <c r="S22" s="231">
        <v>1.8262463467786681E-4</v>
      </c>
      <c r="T22" s="231">
        <v>3.2052486906634811E-4</v>
      </c>
      <c r="U22" s="231">
        <v>0</v>
      </c>
      <c r="V22" s="231">
        <v>9.3175834017759533E-5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9.5759813925400034E-2</v>
      </c>
      <c r="C23" s="231">
        <v>9.5507586884704398E-2</v>
      </c>
      <c r="D23" s="231">
        <v>6.2218609891374753E-2</v>
      </c>
      <c r="E23" s="231">
        <v>0.15297843152971491</v>
      </c>
      <c r="F23" s="231">
        <v>0.15490736832461291</v>
      </c>
      <c r="G23" s="231">
        <v>0.13568767793669179</v>
      </c>
      <c r="H23" s="231">
        <v>0.10534329067308749</v>
      </c>
      <c r="I23" s="231">
        <v>0.17066135270147151</v>
      </c>
      <c r="J23" s="231">
        <v>0.18732742667559271</v>
      </c>
      <c r="K23" s="231">
        <v>0.1719238570556188</v>
      </c>
      <c r="L23" s="231">
        <v>0.18305796598973931</v>
      </c>
      <c r="M23" s="231">
        <v>0.14672744257001549</v>
      </c>
      <c r="N23" s="231">
        <v>9.3538985662549742E-2</v>
      </c>
      <c r="O23" s="231">
        <v>9.0356191892918866E-2</v>
      </c>
      <c r="P23" s="231">
        <v>0.1150331703972601</v>
      </c>
      <c r="Q23" s="231">
        <v>0.10144419723348801</v>
      </c>
      <c r="R23" s="231">
        <v>9.3867668907662169E-2</v>
      </c>
      <c r="S23" s="231">
        <v>5.9872369386128679E-2</v>
      </c>
      <c r="T23" s="231">
        <v>3.2158187797573193E-2</v>
      </c>
      <c r="U23" s="231">
        <v>3.5579890633378262E-2</v>
      </c>
      <c r="V23" s="231">
        <v>3.1525230761791083E-2</v>
      </c>
      <c r="W23" s="231">
        <v>3.6812778982161197E-2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0.13114491815910961</v>
      </c>
      <c r="W26" s="231">
        <v>0.123649509697838</v>
      </c>
      <c r="DA26" s="73" t="s">
        <v>2782</v>
      </c>
    </row>
    <row r="27" spans="1:105" ht="12" customHeight="1" x14ac:dyDescent="0.25">
      <c r="A27" s="57" t="s">
        <v>2721</v>
      </c>
      <c r="B27" s="263">
        <v>6.3562270545939619</v>
      </c>
      <c r="C27" s="263">
        <v>10.89321384698569</v>
      </c>
      <c r="D27" s="263">
        <v>9.9908857068661749</v>
      </c>
      <c r="E27" s="263">
        <v>10.105323350598059</v>
      </c>
      <c r="F27" s="263">
        <v>9.6259625893202418</v>
      </c>
      <c r="G27" s="263">
        <v>4.9648348029351563</v>
      </c>
      <c r="H27" s="263">
        <v>3.9189865126840941</v>
      </c>
      <c r="I27" s="263">
        <v>4.1062884156555128</v>
      </c>
      <c r="J27" s="263">
        <v>3.7567710297456278</v>
      </c>
      <c r="K27" s="263">
        <v>3.2869750039476742</v>
      </c>
      <c r="L27" s="263">
        <v>3.4480270773175201</v>
      </c>
      <c r="M27" s="263">
        <v>2.94482435387819</v>
      </c>
      <c r="N27" s="263">
        <v>2.5390196574374451</v>
      </c>
      <c r="O27" s="263">
        <v>2.4861024160336491</v>
      </c>
      <c r="P27" s="263">
        <v>2.4355405396297769</v>
      </c>
      <c r="Q27" s="263">
        <v>1.934524442730611</v>
      </c>
      <c r="R27" s="263">
        <v>1.844426374642107</v>
      </c>
      <c r="S27" s="263">
        <v>1.435978560565319</v>
      </c>
      <c r="T27" s="263">
        <v>1.0688673572597509</v>
      </c>
      <c r="U27" s="263">
        <v>1.0777746318118511</v>
      </c>
      <c r="V27" s="263">
        <v>1.8188582543655341</v>
      </c>
      <c r="W27" s="263">
        <v>1.7888604257966809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3.217173123146075</v>
      </c>
      <c r="C30" s="231">
        <v>3.5746398264432941</v>
      </c>
      <c r="D30" s="231">
        <v>4.2895732330912892</v>
      </c>
      <c r="E30" s="231">
        <v>3.2171731231836529</v>
      </c>
      <c r="F30" s="231">
        <v>3.2171731231365102</v>
      </c>
      <c r="G30" s="231">
        <v>1.670073337515555</v>
      </c>
      <c r="H30" s="231">
        <v>1.094192546817832</v>
      </c>
      <c r="I30" s="231">
        <v>1.0082355841206569</v>
      </c>
      <c r="J30" s="231">
        <v>0.74483450924713257</v>
      </c>
      <c r="K30" s="231">
        <v>0.66913570743706519</v>
      </c>
      <c r="L30" s="231">
        <v>0.66802375120672264</v>
      </c>
      <c r="M30" s="231">
        <v>0.67262332124389113</v>
      </c>
      <c r="N30" s="231">
        <v>0.73878365397799861</v>
      </c>
      <c r="O30" s="231">
        <v>0.71634814654090806</v>
      </c>
      <c r="P30" s="231">
        <v>0.82605215002032817</v>
      </c>
      <c r="Q30" s="231">
        <v>0.75096357229321276</v>
      </c>
      <c r="R30" s="231">
        <v>0.61192163426198332</v>
      </c>
      <c r="S30" s="231">
        <v>0.62349210757620399</v>
      </c>
      <c r="T30" s="231">
        <v>0.57537609808847856</v>
      </c>
      <c r="U30" s="231">
        <v>0.66079239610506968</v>
      </c>
      <c r="V30" s="231">
        <v>0.49999531185841339</v>
      </c>
      <c r="W30" s="231">
        <v>0.50808160090510723</v>
      </c>
      <c r="DA30" s="73" t="s">
        <v>2786</v>
      </c>
    </row>
    <row r="31" spans="1:105" ht="12" customHeight="1" x14ac:dyDescent="0.25">
      <c r="A31" s="46" t="s">
        <v>160</v>
      </c>
      <c r="B31" s="231">
        <v>0</v>
      </c>
      <c r="C31" s="231">
        <v>2.5687487645486118</v>
      </c>
      <c r="D31" s="231">
        <v>2.0081166814467739</v>
      </c>
      <c r="E31" s="231">
        <v>1.9749624158605299</v>
      </c>
      <c r="F31" s="231">
        <v>1.7498715216575409</v>
      </c>
      <c r="G31" s="231">
        <v>0.54166630586431175</v>
      </c>
      <c r="H31" s="231">
        <v>0.50603229359179147</v>
      </c>
      <c r="I31" s="231">
        <v>0.38768312397771482</v>
      </c>
      <c r="J31" s="231">
        <v>0.5288402104061759</v>
      </c>
      <c r="K31" s="231">
        <v>0.44057536598406749</v>
      </c>
      <c r="L31" s="231">
        <v>0.64063004173755478</v>
      </c>
      <c r="M31" s="231">
        <v>0.50538697076759398</v>
      </c>
      <c r="N31" s="231">
        <v>0.50350419625605347</v>
      </c>
      <c r="O31" s="231">
        <v>0.62857703389458208</v>
      </c>
      <c r="P31" s="231">
        <v>0.51693049412396874</v>
      </c>
      <c r="Q31" s="231">
        <v>0.41430435518510572</v>
      </c>
      <c r="R31" s="231">
        <v>0.52531887932139221</v>
      </c>
      <c r="S31" s="231">
        <v>0.36091909410189682</v>
      </c>
      <c r="T31" s="231">
        <v>0.24927632354327159</v>
      </c>
      <c r="U31" s="231">
        <v>0.14944882729041761</v>
      </c>
      <c r="V31" s="231">
        <v>9.5007942907638407E-2</v>
      </c>
      <c r="W31" s="231">
        <v>7.4225846547733884E-2</v>
      </c>
      <c r="DA31" s="73" t="s">
        <v>2787</v>
      </c>
    </row>
    <row r="32" spans="1:105" ht="12" customHeight="1" x14ac:dyDescent="0.25">
      <c r="A32" s="46" t="s">
        <v>70</v>
      </c>
      <c r="B32" s="231">
        <v>2.419013792124205</v>
      </c>
      <c r="C32" s="231">
        <v>4.0316816699953302</v>
      </c>
      <c r="D32" s="231">
        <v>3.2253597064141211</v>
      </c>
      <c r="E32" s="231">
        <v>3.7629076821669809</v>
      </c>
      <c r="F32" s="231">
        <v>3.494133694239197</v>
      </c>
      <c r="G32" s="231">
        <v>1.7328281966082419</v>
      </c>
      <c r="H32" s="231">
        <v>1.5266611597133699</v>
      </c>
      <c r="I32" s="231">
        <v>1.4216068016938359</v>
      </c>
      <c r="J32" s="231">
        <v>1.070390544771979</v>
      </c>
      <c r="K32" s="231">
        <v>0.88315557781708676</v>
      </c>
      <c r="L32" s="231">
        <v>0.75947118980849493</v>
      </c>
      <c r="M32" s="231">
        <v>0.65975326377486943</v>
      </c>
      <c r="N32" s="231">
        <v>0.59098048762997457</v>
      </c>
      <c r="O32" s="231">
        <v>0.46176817732640402</v>
      </c>
      <c r="P32" s="231">
        <v>0.22656003746706471</v>
      </c>
      <c r="Q32" s="231">
        <v>5.1009892820988896E-3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5.5208115118558177E-3</v>
      </c>
      <c r="J33" s="231">
        <v>4.1476147404033133E-3</v>
      </c>
      <c r="K33" s="231">
        <v>1.3731967720144341E-3</v>
      </c>
      <c r="L33" s="231">
        <v>3.4470041418997901E-3</v>
      </c>
      <c r="M33" s="231">
        <v>3.783297228833376E-3</v>
      </c>
      <c r="N33" s="231">
        <v>2.41010045693803E-3</v>
      </c>
      <c r="O33" s="231">
        <v>0</v>
      </c>
      <c r="P33" s="231">
        <v>1.036903685171058E-3</v>
      </c>
      <c r="Q33" s="231">
        <v>1.3731967722358789E-3</v>
      </c>
      <c r="R33" s="231">
        <v>1.3731967722724781E-3</v>
      </c>
      <c r="S33" s="231">
        <v>1.373196772289345E-3</v>
      </c>
      <c r="T33" s="231">
        <v>2.4101004577873489E-3</v>
      </c>
      <c r="U33" s="231">
        <v>0</v>
      </c>
      <c r="V33" s="231">
        <v>7.0061059809507634E-4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0.72004013932368105</v>
      </c>
      <c r="C34" s="231">
        <v>0.71814358599845007</v>
      </c>
      <c r="D34" s="231">
        <v>0.46783608591399078</v>
      </c>
      <c r="E34" s="231">
        <v>1.1502801293868941</v>
      </c>
      <c r="F34" s="231">
        <v>1.164784250286993</v>
      </c>
      <c r="G34" s="231">
        <v>1.020266962947048</v>
      </c>
      <c r="H34" s="231">
        <v>0.79210051256109992</v>
      </c>
      <c r="I34" s="231">
        <v>1.2832420943514491</v>
      </c>
      <c r="J34" s="231">
        <v>1.4085581505799361</v>
      </c>
      <c r="K34" s="231">
        <v>1.29273515593744</v>
      </c>
      <c r="L34" s="231">
        <v>1.3764550904228481</v>
      </c>
      <c r="M34" s="231">
        <v>1.1032775008630009</v>
      </c>
      <c r="N34" s="231">
        <v>0.70334121911647984</v>
      </c>
      <c r="O34" s="231">
        <v>0.67940905827175535</v>
      </c>
      <c r="P34" s="231">
        <v>0.86496095433324449</v>
      </c>
      <c r="Q34" s="231">
        <v>0.7627823291979583</v>
      </c>
      <c r="R34" s="231">
        <v>0.7058126642864595</v>
      </c>
      <c r="S34" s="231">
        <v>0.45019416211492902</v>
      </c>
      <c r="T34" s="231">
        <v>0.24180483517021381</v>
      </c>
      <c r="U34" s="231">
        <v>0.26753340841636342</v>
      </c>
      <c r="V34" s="231">
        <v>0.23704548515115981</v>
      </c>
      <c r="W34" s="231">
        <v>0.27680378042355808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0.98610890385022731</v>
      </c>
      <c r="W37" s="231">
        <v>0.92974919792028199</v>
      </c>
      <c r="DA37" s="73" t="s">
        <v>2793</v>
      </c>
    </row>
    <row r="38" spans="1:105" ht="12" customHeight="1" x14ac:dyDescent="0.25">
      <c r="A38" s="57" t="s">
        <v>2733</v>
      </c>
      <c r="B38" s="263">
        <v>3.4812271509037558</v>
      </c>
      <c r="C38" s="263">
        <v>4.872163207110014</v>
      </c>
      <c r="D38" s="263">
        <v>4.2297671580204046</v>
      </c>
      <c r="E38" s="263">
        <v>3.7722202921508541</v>
      </c>
      <c r="F38" s="263">
        <v>3.8213062871404362</v>
      </c>
      <c r="G38" s="263">
        <v>2.8898521524028888</v>
      </c>
      <c r="H38" s="263">
        <v>2.7238539517988092</v>
      </c>
      <c r="I38" s="263">
        <v>2.372570449911537</v>
      </c>
      <c r="J38" s="263">
        <v>3.0449991863776651</v>
      </c>
      <c r="K38" s="263">
        <v>1.9707814081538779</v>
      </c>
      <c r="L38" s="263">
        <v>2.1655700544797871</v>
      </c>
      <c r="M38" s="263">
        <v>1.77699260572835</v>
      </c>
      <c r="N38" s="263">
        <v>1.649488078737944</v>
      </c>
      <c r="O38" s="263">
        <v>1.597705926627645</v>
      </c>
      <c r="P38" s="263">
        <v>2.1395905718197539</v>
      </c>
      <c r="Q38" s="263">
        <v>2.2147297937963888</v>
      </c>
      <c r="R38" s="263">
        <v>2.2810084070406491</v>
      </c>
      <c r="S38" s="263">
        <v>2.256682388619295</v>
      </c>
      <c r="T38" s="263">
        <v>2.2145075835521859</v>
      </c>
      <c r="U38" s="263">
        <v>2.2346126941987778</v>
      </c>
      <c r="V38" s="263">
        <v>2.23496121928105</v>
      </c>
      <c r="W38" s="263">
        <v>2.180426127351935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5.6371993942113985</v>
      </c>
      <c r="C39" s="263">
        <f t="shared" si="0"/>
        <v>8.3916636247819305</v>
      </c>
      <c r="D39" s="263">
        <f t="shared" si="0"/>
        <v>7.4211625050722629</v>
      </c>
      <c r="E39" s="263">
        <f t="shared" si="0"/>
        <v>6.9239410856186874</v>
      </c>
      <c r="F39" s="263">
        <f t="shared" si="0"/>
        <v>6.8587060539236999</v>
      </c>
      <c r="G39" s="263">
        <f t="shared" si="0"/>
        <v>4.5983814506927061</v>
      </c>
      <c r="H39" s="263">
        <f t="shared" si="0"/>
        <v>4.1404193899831414</v>
      </c>
      <c r="I39" s="263">
        <f t="shared" si="0"/>
        <v>3.7832560100154367</v>
      </c>
      <c r="J39" s="263">
        <f t="shared" si="0"/>
        <v>4.4688242069517834</v>
      </c>
      <c r="K39" s="263">
        <f t="shared" si="0"/>
        <v>3.1102379943153253</v>
      </c>
      <c r="L39" s="263">
        <f t="shared" si="0"/>
        <v>3.3751038095664829</v>
      </c>
      <c r="M39" s="263">
        <f t="shared" si="0"/>
        <v>2.7989995390253228</v>
      </c>
      <c r="N39" s="263">
        <f t="shared" si="0"/>
        <v>2.5484113940428972</v>
      </c>
      <c r="O39" s="263">
        <f t="shared" si="0"/>
        <v>2.4746244745544108</v>
      </c>
      <c r="P39" s="263">
        <f t="shared" si="0"/>
        <v>3.0866603204015322</v>
      </c>
      <c r="Q39" s="263">
        <f t="shared" si="0"/>
        <v>3.0456642896190953</v>
      </c>
      <c r="R39" s="263">
        <f t="shared" si="0"/>
        <v>3.0988289781302023</v>
      </c>
      <c r="S39" s="263">
        <f t="shared" si="0"/>
        <v>2.9672039231175975</v>
      </c>
      <c r="T39" s="263">
        <f t="shared" si="0"/>
        <v>2.8253864981787946</v>
      </c>
      <c r="U39" s="263">
        <f t="shared" si="0"/>
        <v>2.8511188075041716</v>
      </c>
      <c r="V39" s="263">
        <f t="shared" si="0"/>
        <v>3.0126715100837584</v>
      </c>
      <c r="W39" s="263">
        <f t="shared" si="0"/>
        <v>2.9445803592470376</v>
      </c>
      <c r="DA39" s="70"/>
    </row>
    <row r="40" spans="1:105" ht="12" customHeight="1" x14ac:dyDescent="0.25">
      <c r="A40" s="60" t="s">
        <v>2736</v>
      </c>
      <c r="B40" s="331">
        <v>0.97032895315469792</v>
      </c>
      <c r="C40" s="331">
        <v>1.6552535391586549</v>
      </c>
      <c r="D40" s="331">
        <v>1.518180728123427</v>
      </c>
      <c r="E40" s="331">
        <v>1.536907578557249</v>
      </c>
      <c r="F40" s="331">
        <v>1.464232133918361</v>
      </c>
      <c r="G40" s="331">
        <v>0.75626253199946991</v>
      </c>
      <c r="H40" s="331">
        <v>0.59702288612819121</v>
      </c>
      <c r="I40" s="331">
        <v>0.62578071245542988</v>
      </c>
      <c r="J40" s="331">
        <v>0.57169159044501527</v>
      </c>
      <c r="K40" s="331">
        <v>0.50018486473293322</v>
      </c>
      <c r="L40" s="331">
        <v>0.52388199212455155</v>
      </c>
      <c r="M40" s="331">
        <v>0.44753809516891269</v>
      </c>
      <c r="N40" s="331">
        <v>0.38562557845866052</v>
      </c>
      <c r="O40" s="331">
        <v>0.37698673791931703</v>
      </c>
      <c r="P40" s="331">
        <v>0.36925591565711069</v>
      </c>
      <c r="Q40" s="331">
        <v>0.29299369412963622</v>
      </c>
      <c r="R40" s="331">
        <v>0.27896134018450902</v>
      </c>
      <c r="S40" s="331">
        <v>0.21728773780814439</v>
      </c>
      <c r="T40" s="331">
        <v>0.16176660172585289</v>
      </c>
      <c r="U40" s="331">
        <v>0.16339812070091431</v>
      </c>
      <c r="V40" s="331">
        <v>0.24853251844418131</v>
      </c>
      <c r="W40" s="331">
        <v>0.24641344971011581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0.488718329976225</v>
      </c>
      <c r="C42" s="297">
        <v>0.54302082585393674</v>
      </c>
      <c r="D42" s="297">
        <v>0.65162581761749527</v>
      </c>
      <c r="E42" s="297">
        <v>0.48871832998193371</v>
      </c>
      <c r="F42" s="297">
        <v>0.48871832997477233</v>
      </c>
      <c r="G42" s="297">
        <v>0.25369957450417369</v>
      </c>
      <c r="H42" s="297">
        <v>0.16621796020423971</v>
      </c>
      <c r="I42" s="297">
        <v>0.15336216243404599</v>
      </c>
      <c r="J42" s="297">
        <v>0.11327166475572679</v>
      </c>
      <c r="K42" s="297">
        <v>0.1016898321938694</v>
      </c>
      <c r="L42" s="297">
        <v>0.10157971397335989</v>
      </c>
      <c r="M42" s="297">
        <v>0.102307935161981</v>
      </c>
      <c r="N42" s="297">
        <v>0.112333767349913</v>
      </c>
      <c r="O42" s="297">
        <v>0.1088199038280791</v>
      </c>
      <c r="P42" s="297">
        <v>0.12553944523141791</v>
      </c>
      <c r="Q42" s="297">
        <v>0.1141625288447579</v>
      </c>
      <c r="R42" s="297">
        <v>9.302843896323508E-2</v>
      </c>
      <c r="S42" s="297">
        <v>9.4808639830591138E-2</v>
      </c>
      <c r="T42" s="297">
        <v>8.7610809870991846E-2</v>
      </c>
      <c r="U42" s="297">
        <v>0.1003804719000181</v>
      </c>
      <c r="V42" s="297">
        <v>0.14956443425106461</v>
      </c>
      <c r="W42" s="297">
        <v>0.1458518371483595</v>
      </c>
      <c r="DA42" s="122" t="s">
        <v>2797</v>
      </c>
    </row>
    <row r="43" spans="1:105" ht="12" customHeight="1" x14ac:dyDescent="0.25">
      <c r="A43" s="59" t="s">
        <v>160</v>
      </c>
      <c r="B43" s="297">
        <v>0</v>
      </c>
      <c r="C43" s="297">
        <v>0.38293447191691621</v>
      </c>
      <c r="D43" s="297">
        <v>0.29935862610234593</v>
      </c>
      <c r="E43" s="297">
        <v>0.29441617654897673</v>
      </c>
      <c r="F43" s="297">
        <v>0.26086090485619412</v>
      </c>
      <c r="G43" s="297">
        <v>8.0748535494784376E-2</v>
      </c>
      <c r="H43" s="297">
        <v>7.5436419393676929E-2</v>
      </c>
      <c r="I43" s="297">
        <v>5.7869767259338151E-2</v>
      </c>
      <c r="J43" s="297">
        <v>7.8923184372656108E-2</v>
      </c>
      <c r="K43" s="297">
        <v>6.5705567745034096E-2</v>
      </c>
      <c r="L43" s="297">
        <v>9.559628587759883E-2</v>
      </c>
      <c r="M43" s="297">
        <v>7.5436247491112551E-2</v>
      </c>
      <c r="N43" s="297">
        <v>7.5130240235674425E-2</v>
      </c>
      <c r="O43" s="297">
        <v>9.370469306126189E-2</v>
      </c>
      <c r="P43" s="297">
        <v>7.7094523484414604E-2</v>
      </c>
      <c r="Q43" s="297">
        <v>6.1807737334428972E-2</v>
      </c>
      <c r="R43" s="297">
        <v>7.8372115834346501E-2</v>
      </c>
      <c r="S43" s="297">
        <v>5.3857408366876969E-2</v>
      </c>
      <c r="T43" s="297">
        <v>3.7248221908285632E-2</v>
      </c>
      <c r="U43" s="297">
        <v>2.2278982104781641E-2</v>
      </c>
      <c r="V43" s="297">
        <v>2.7889514371655561E-2</v>
      </c>
      <c r="W43" s="297">
        <v>2.0909913299764271E-2</v>
      </c>
      <c r="DA43" s="122" t="s">
        <v>2798</v>
      </c>
    </row>
    <row r="44" spans="1:105" ht="12" customHeight="1" x14ac:dyDescent="0.25">
      <c r="A44" s="59" t="s">
        <v>70</v>
      </c>
      <c r="B44" s="297">
        <v>0.37196646539882261</v>
      </c>
      <c r="C44" s="297">
        <v>0.61994288138576481</v>
      </c>
      <c r="D44" s="297">
        <v>0.49595651481636721</v>
      </c>
      <c r="E44" s="297">
        <v>0.57861409253422791</v>
      </c>
      <c r="F44" s="297">
        <v>0.53728530366740102</v>
      </c>
      <c r="G44" s="297">
        <v>0.26645320565526109</v>
      </c>
      <c r="H44" s="297">
        <v>0.2347513508559162</v>
      </c>
      <c r="I44" s="297">
        <v>0.2188854745105962</v>
      </c>
      <c r="J44" s="297">
        <v>0.16477260383500511</v>
      </c>
      <c r="K44" s="297">
        <v>0.1358569273537818</v>
      </c>
      <c r="L44" s="297">
        <v>0.1168981485134266</v>
      </c>
      <c r="M44" s="297">
        <v>0.10157812520232209</v>
      </c>
      <c r="N44" s="297">
        <v>9.0959368271253657E-2</v>
      </c>
      <c r="O44" s="297">
        <v>7.1005083688642334E-2</v>
      </c>
      <c r="P44" s="297">
        <v>3.4852769510234173E-2</v>
      </c>
      <c r="Q44" s="297">
        <v>7.8494706110129615E-4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0.10964415777965041</v>
      </c>
      <c r="C45" s="297">
        <v>0.10935536000203699</v>
      </c>
      <c r="D45" s="297">
        <v>7.1239769587218421E-2</v>
      </c>
      <c r="E45" s="297">
        <v>0.17515897949211079</v>
      </c>
      <c r="F45" s="297">
        <v>0.17736759541999411</v>
      </c>
      <c r="G45" s="297">
        <v>0.1553612163452506</v>
      </c>
      <c r="H45" s="297">
        <v>0.12061715567435841</v>
      </c>
      <c r="I45" s="297">
        <v>0.19566330825144951</v>
      </c>
      <c r="J45" s="297">
        <v>0.2147241374816273</v>
      </c>
      <c r="K45" s="297">
        <v>0.196932537440248</v>
      </c>
      <c r="L45" s="297">
        <v>0.2098078437601662</v>
      </c>
      <c r="M45" s="297">
        <v>0.16821578731349701</v>
      </c>
      <c r="N45" s="297">
        <v>0.1072022026018194</v>
      </c>
      <c r="O45" s="297">
        <v>0.1034570573413337</v>
      </c>
      <c r="P45" s="297">
        <v>0.13176917743104399</v>
      </c>
      <c r="Q45" s="297">
        <v>0.1162384808893481</v>
      </c>
      <c r="R45" s="297">
        <v>0.1075607853869274</v>
      </c>
      <c r="S45" s="297">
        <v>6.8621689610676273E-2</v>
      </c>
      <c r="T45" s="297">
        <v>3.6907569946575403E-2</v>
      </c>
      <c r="U45" s="297">
        <v>4.0738666696114638E-2</v>
      </c>
      <c r="V45" s="297">
        <v>7.1078569821461143E-2</v>
      </c>
      <c r="W45" s="297">
        <v>7.9651699261991948E-2</v>
      </c>
      <c r="DA45" s="122" t="s">
        <v>2800</v>
      </c>
    </row>
    <row r="46" spans="1:105" ht="12" customHeight="1" x14ac:dyDescent="0.25">
      <c r="A46" s="60" t="s">
        <v>2743</v>
      </c>
      <c r="B46" s="331">
        <v>0.65198741620523937</v>
      </c>
      <c r="C46" s="331">
        <v>1.11736699920658</v>
      </c>
      <c r="D46" s="331">
        <v>1.024811055626716</v>
      </c>
      <c r="E46" s="331">
        <v>1.03654945059161</v>
      </c>
      <c r="F46" s="331">
        <v>0.98737921461808353</v>
      </c>
      <c r="G46" s="331">
        <v>0.50926591942809751</v>
      </c>
      <c r="H46" s="331">
        <v>0.40198845456619797</v>
      </c>
      <c r="I46" s="331">
        <v>0.42120087141659968</v>
      </c>
      <c r="J46" s="331">
        <v>0.38534926709206663</v>
      </c>
      <c r="K46" s="331">
        <v>0.33716012998719902</v>
      </c>
      <c r="L46" s="331">
        <v>0.35367998119594563</v>
      </c>
      <c r="M46" s="331">
        <v>0.3020641656083749</v>
      </c>
      <c r="N46" s="331">
        <v>0.26043891319938062</v>
      </c>
      <c r="O46" s="331">
        <v>0.25501094859093681</v>
      </c>
      <c r="P46" s="331">
        <v>0.2498245845935676</v>
      </c>
      <c r="Q46" s="331">
        <v>0.19843306133789201</v>
      </c>
      <c r="R46" s="331">
        <v>0.1891912884884385</v>
      </c>
      <c r="S46" s="331">
        <v>0.14729491935824321</v>
      </c>
      <c r="T46" s="331">
        <v>0.109638636338869</v>
      </c>
      <c r="U46" s="331">
        <v>0.1105522964190979</v>
      </c>
      <c r="V46" s="331">
        <v>0.18656864890474101</v>
      </c>
      <c r="W46" s="331">
        <v>0.1834916337867491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0.33000023032986858</v>
      </c>
      <c r="C49" s="231">
        <v>0.36666723266637452</v>
      </c>
      <c r="D49" s="231">
        <v>0.44000123734487973</v>
      </c>
      <c r="E49" s="231">
        <v>0.33000023033372322</v>
      </c>
      <c r="F49" s="231">
        <v>0.33000023032888748</v>
      </c>
      <c r="G49" s="231">
        <v>0.17130709630850099</v>
      </c>
      <c r="H49" s="231">
        <v>0.1122363574024907</v>
      </c>
      <c r="I49" s="231">
        <v>0.1034193567616347</v>
      </c>
      <c r="J49" s="231">
        <v>7.6401098169322251E-2</v>
      </c>
      <c r="K49" s="231">
        <v>6.8636324227474593E-2</v>
      </c>
      <c r="L49" s="231">
        <v>6.8522265767427898E-2</v>
      </c>
      <c r="M49" s="231">
        <v>6.8994064801419425E-2</v>
      </c>
      <c r="N49" s="231">
        <v>7.578043414035196E-2</v>
      </c>
      <c r="O49" s="231">
        <v>7.3479121050129673E-2</v>
      </c>
      <c r="P49" s="231">
        <v>8.473196478298882E-2</v>
      </c>
      <c r="Q49" s="231">
        <v>7.7029784329343057E-2</v>
      </c>
      <c r="R49" s="231">
        <v>6.276761384006975E-2</v>
      </c>
      <c r="S49" s="231">
        <v>6.3954450454875453E-2</v>
      </c>
      <c r="T49" s="231">
        <v>5.9018970265989561E-2</v>
      </c>
      <c r="U49" s="231">
        <v>6.7780512446173891E-2</v>
      </c>
      <c r="V49" s="231">
        <v>5.1286816643481947E-2</v>
      </c>
      <c r="W49" s="231">
        <v>5.2116264467947593E-2</v>
      </c>
      <c r="DA49" s="73" t="s">
        <v>2804</v>
      </c>
    </row>
    <row r="50" spans="1:105" ht="12" customHeight="1" x14ac:dyDescent="0.25">
      <c r="A50" s="64" t="s">
        <v>160</v>
      </c>
      <c r="B50" s="231">
        <v>0</v>
      </c>
      <c r="C50" s="231">
        <v>0.26348836432266748</v>
      </c>
      <c r="D50" s="231">
        <v>0.20598175542342359</v>
      </c>
      <c r="E50" s="231">
        <v>0.20258097005655509</v>
      </c>
      <c r="F50" s="231">
        <v>0.17949236273302249</v>
      </c>
      <c r="G50" s="231">
        <v>5.5561201979193543E-2</v>
      </c>
      <c r="H50" s="231">
        <v>5.1906057600140117E-2</v>
      </c>
      <c r="I50" s="231">
        <v>3.9766439451831767E-2</v>
      </c>
      <c r="J50" s="231">
        <v>5.424557043143316E-2</v>
      </c>
      <c r="K50" s="231">
        <v>4.5191839757206337E-2</v>
      </c>
      <c r="L50" s="231">
        <v>6.5712367111562323E-2</v>
      </c>
      <c r="M50" s="231">
        <v>5.1839863872768038E-2</v>
      </c>
      <c r="N50" s="231">
        <v>5.1646739039666122E-2</v>
      </c>
      <c r="O50" s="231">
        <v>6.4476034712869681E-2</v>
      </c>
      <c r="P50" s="231">
        <v>5.3023936106560893E-2</v>
      </c>
      <c r="Q50" s="231">
        <v>4.2497101462806428E-2</v>
      </c>
      <c r="R50" s="231">
        <v>5.3884371321355422E-2</v>
      </c>
      <c r="S50" s="231">
        <v>3.7021129925268743E-2</v>
      </c>
      <c r="T50" s="231">
        <v>2.5569417944353311E-2</v>
      </c>
      <c r="U50" s="231">
        <v>1.5329652940821011E-2</v>
      </c>
      <c r="V50" s="231">
        <v>9.7454012707988581E-3</v>
      </c>
      <c r="W50" s="231">
        <v>7.6136861522790649E-3</v>
      </c>
      <c r="DA50" s="73" t="s">
        <v>2805</v>
      </c>
    </row>
    <row r="51" spans="1:105" ht="12" customHeight="1" x14ac:dyDescent="0.25">
      <c r="A51" s="64" t="s">
        <v>70</v>
      </c>
      <c r="B51" s="231">
        <v>0.24812936016060061</v>
      </c>
      <c r="C51" s="231">
        <v>0.41354811469210417</v>
      </c>
      <c r="D51" s="231">
        <v>0.3308399657934758</v>
      </c>
      <c r="E51" s="231">
        <v>0.38597873172918279</v>
      </c>
      <c r="F51" s="231">
        <v>0.35840934875606167</v>
      </c>
      <c r="G51" s="231">
        <v>0.17774415056769291</v>
      </c>
      <c r="H51" s="231">
        <v>0.15659665024442679</v>
      </c>
      <c r="I51" s="231">
        <v>0.1458207420117667</v>
      </c>
      <c r="J51" s="231">
        <v>0.10979487668112919</v>
      </c>
      <c r="K51" s="231">
        <v>9.0589325765517398E-2</v>
      </c>
      <c r="L51" s="231">
        <v>7.7902449750859484E-2</v>
      </c>
      <c r="M51" s="231">
        <v>6.7673923868194624E-2</v>
      </c>
      <c r="N51" s="231">
        <v>6.0619584204295453E-2</v>
      </c>
      <c r="O51" s="231">
        <v>4.7365683798732273E-2</v>
      </c>
      <c r="P51" s="231">
        <v>2.3239304098923469E-2</v>
      </c>
      <c r="Q51" s="231">
        <v>5.2323190999329814E-4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5.6629500520587574E-4</v>
      </c>
      <c r="J52" s="231">
        <v>4.2543990244273383E-4</v>
      </c>
      <c r="K52" s="231">
        <v>1.4085510282078149E-4</v>
      </c>
      <c r="L52" s="231">
        <v>3.5357505400970401E-4</v>
      </c>
      <c r="M52" s="231">
        <v>3.8807018122185151E-4</v>
      </c>
      <c r="N52" s="231">
        <v>2.4721507841328548E-4</v>
      </c>
      <c r="O52" s="231">
        <v>0</v>
      </c>
      <c r="P52" s="231">
        <v>1.063599756178873E-4</v>
      </c>
      <c r="Q52" s="231">
        <v>1.408551028434962E-4</v>
      </c>
      <c r="R52" s="231">
        <v>1.408551028472502E-4</v>
      </c>
      <c r="S52" s="231">
        <v>1.408551028489804E-4</v>
      </c>
      <c r="T52" s="231">
        <v>2.47215078500404E-4</v>
      </c>
      <c r="U52" s="231">
        <v>0</v>
      </c>
      <c r="V52" s="231">
        <v>7.1864848391133511E-5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7.3857825714770106E-2</v>
      </c>
      <c r="C53" s="231">
        <v>7.3663287525433552E-2</v>
      </c>
      <c r="D53" s="231">
        <v>4.798809706493725E-2</v>
      </c>
      <c r="E53" s="231">
        <v>0.11798951847214929</v>
      </c>
      <c r="F53" s="231">
        <v>0.11947727280011169</v>
      </c>
      <c r="G53" s="231">
        <v>0.10465347057271</v>
      </c>
      <c r="H53" s="231">
        <v>8.1249389319140303E-2</v>
      </c>
      <c r="I53" s="231">
        <v>0.13162803818616059</v>
      </c>
      <c r="J53" s="231">
        <v>0.14448228190773921</v>
      </c>
      <c r="K53" s="231">
        <v>0.13260178513417989</v>
      </c>
      <c r="L53" s="231">
        <v>0.14118932351208621</v>
      </c>
      <c r="M53" s="231">
        <v>0.11316824288477099</v>
      </c>
      <c r="N53" s="231">
        <v>7.2144940736653784E-2</v>
      </c>
      <c r="O53" s="231">
        <v>6.9690109029205125E-2</v>
      </c>
      <c r="P53" s="231">
        <v>8.8723019629476541E-2</v>
      </c>
      <c r="Q53" s="231">
        <v>7.8242088532905679E-2</v>
      </c>
      <c r="R53" s="231">
        <v>7.2398448224166093E-2</v>
      </c>
      <c r="S53" s="231">
        <v>4.6178483875250018E-2</v>
      </c>
      <c r="T53" s="231">
        <v>2.480303305002568E-2</v>
      </c>
      <c r="U53" s="231">
        <v>2.744213103210302E-2</v>
      </c>
      <c r="V53" s="231">
        <v>2.4314844649094239E-2</v>
      </c>
      <c r="W53" s="231">
        <v>2.8393035686754071E-2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0.1011497214929748</v>
      </c>
      <c r="W56" s="231">
        <v>9.5368647479768393E-2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4.0148830248514606</v>
      </c>
      <c r="C58" s="331">
        <v>5.6190430864166956</v>
      </c>
      <c r="D58" s="331">
        <v>4.8781707213221202</v>
      </c>
      <c r="E58" s="331">
        <v>4.3504840564698286</v>
      </c>
      <c r="F58" s="331">
        <v>4.4070947053872551</v>
      </c>
      <c r="G58" s="331">
        <v>3.3328529992651381</v>
      </c>
      <c r="H58" s="331">
        <v>3.1414080492887519</v>
      </c>
      <c r="I58" s="331">
        <v>2.7362744261434071</v>
      </c>
      <c r="J58" s="331">
        <v>3.5117833494147019</v>
      </c>
      <c r="K58" s="331">
        <v>2.272892999595193</v>
      </c>
      <c r="L58" s="331">
        <v>2.4975418362459858</v>
      </c>
      <c r="M58" s="331">
        <v>2.0493972782480352</v>
      </c>
      <c r="N58" s="331">
        <v>1.902346902384856</v>
      </c>
      <c r="O58" s="331">
        <v>1.8426267880441569</v>
      </c>
      <c r="P58" s="331">
        <v>2.4675798201508541</v>
      </c>
      <c r="Q58" s="331">
        <v>2.5542375341515671</v>
      </c>
      <c r="R58" s="331">
        <v>2.6306763494572549</v>
      </c>
      <c r="S58" s="331">
        <v>2.60262126595121</v>
      </c>
      <c r="T58" s="331">
        <v>2.5539812601140728</v>
      </c>
      <c r="U58" s="331">
        <v>2.5771683903841591</v>
      </c>
      <c r="V58" s="331">
        <v>2.5775703427348362</v>
      </c>
      <c r="W58" s="331">
        <v>2.5146752757501729</v>
      </c>
      <c r="DA58" s="72" t="s">
        <v>2813</v>
      </c>
    </row>
    <row r="59" spans="1:105" ht="12" customHeight="1" x14ac:dyDescent="0.25">
      <c r="A59" s="132" t="s">
        <v>2759</v>
      </c>
      <c r="B59" s="318">
        <v>1.0106345210836529</v>
      </c>
      <c r="C59" s="318">
        <v>1.4144369545608979</v>
      </c>
      <c r="D59" s="318">
        <v>1.227943055922551</v>
      </c>
      <c r="E59" s="318">
        <v>1.0951126953580721</v>
      </c>
      <c r="F59" s="318">
        <v>1.109362843046749</v>
      </c>
      <c r="G59" s="318">
        <v>0.83895253582865081</v>
      </c>
      <c r="H59" s="318">
        <v>0.79076162363129576</v>
      </c>
      <c r="I59" s="318">
        <v>0.68878056399194831</v>
      </c>
      <c r="J59" s="318">
        <v>0.88399324750353858</v>
      </c>
      <c r="K59" s="318">
        <v>0.57213724880695849</v>
      </c>
      <c r="L59" s="318">
        <v>0.62868631089301374</v>
      </c>
      <c r="M59" s="318">
        <v>0.51587845125051235</v>
      </c>
      <c r="N59" s="318">
        <v>0.47886263154524122</v>
      </c>
      <c r="O59" s="318">
        <v>0.46382976289572297</v>
      </c>
      <c r="P59" s="318">
        <v>0.62114421126032882</v>
      </c>
      <c r="Q59" s="318">
        <v>0.64295786728597493</v>
      </c>
      <c r="R59" s="318">
        <v>0.66219920134738819</v>
      </c>
      <c r="S59" s="318">
        <v>0.65513711866463276</v>
      </c>
      <c r="T59" s="318">
        <v>0.64289335746400866</v>
      </c>
      <c r="U59" s="318">
        <v>0.64873006905703878</v>
      </c>
      <c r="V59" s="318">
        <v>0.64883124932030234</v>
      </c>
      <c r="W59" s="318">
        <v>0.63299917513355297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1.0000000000000002</v>
      </c>
      <c r="D63" s="234">
        <f t="shared" si="1"/>
        <v>1</v>
      </c>
      <c r="E63" s="234">
        <f t="shared" si="1"/>
        <v>1.0000000000000002</v>
      </c>
      <c r="F63" s="234">
        <f t="shared" si="1"/>
        <v>1.0000000000000002</v>
      </c>
      <c r="G63" s="234">
        <f t="shared" si="1"/>
        <v>0.99999999999999989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1.0000000000000002</v>
      </c>
      <c r="L63" s="234">
        <f t="shared" si="1"/>
        <v>0.99999999999999989</v>
      </c>
      <c r="M63" s="234">
        <f t="shared" si="1"/>
        <v>1</v>
      </c>
      <c r="N63" s="234">
        <f t="shared" si="1"/>
        <v>1.0000000000000002</v>
      </c>
      <c r="O63" s="234">
        <f t="shared" si="1"/>
        <v>0.99999999999999978</v>
      </c>
      <c r="P63" s="234">
        <f t="shared" si="1"/>
        <v>0.99999999999999944</v>
      </c>
      <c r="Q63" s="234">
        <f t="shared" si="1"/>
        <v>1</v>
      </c>
      <c r="R63" s="234">
        <f t="shared" si="1"/>
        <v>1.0000000000000002</v>
      </c>
      <c r="S63" s="234">
        <f t="shared" si="1"/>
        <v>1.0000000000000002</v>
      </c>
      <c r="T63" s="234">
        <f t="shared" si="1"/>
        <v>1.0000000000000004</v>
      </c>
      <c r="U63" s="234">
        <f t="shared" si="1"/>
        <v>1</v>
      </c>
      <c r="V63" s="234">
        <f t="shared" si="1"/>
        <v>0.99999999999999956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3.4849228348552537E-2</v>
      </c>
      <c r="C64" s="301">
        <f t="shared" si="2"/>
        <v>3.1923413985550743E-2</v>
      </c>
      <c r="D64" s="301">
        <f t="shared" si="2"/>
        <v>3.1127414663729047E-2</v>
      </c>
      <c r="E64" s="301">
        <f t="shared" si="2"/>
        <v>2.9098868582649356E-2</v>
      </c>
      <c r="F64" s="301">
        <f t="shared" si="2"/>
        <v>3.0063993180965431E-2</v>
      </c>
      <c r="G64" s="301">
        <f t="shared" si="2"/>
        <v>3.5753882737408968E-2</v>
      </c>
      <c r="H64" s="301">
        <f t="shared" si="2"/>
        <v>3.8196293915272191E-2</v>
      </c>
      <c r="I64" s="301">
        <f t="shared" si="2"/>
        <v>3.5645010273329107E-2</v>
      </c>
      <c r="J64" s="301">
        <f t="shared" si="2"/>
        <v>4.0275772360069212E-2</v>
      </c>
      <c r="K64" s="301">
        <f t="shared" si="2"/>
        <v>3.6202238122861545E-2</v>
      </c>
      <c r="L64" s="301">
        <f t="shared" si="2"/>
        <v>3.689130423170172E-2</v>
      </c>
      <c r="M64" s="301">
        <f t="shared" si="2"/>
        <v>3.6311096126433108E-2</v>
      </c>
      <c r="N64" s="301">
        <f t="shared" si="2"/>
        <v>3.7350801835426294E-2</v>
      </c>
      <c r="O64" s="301">
        <f t="shared" si="2"/>
        <v>3.7227102916500505E-2</v>
      </c>
      <c r="P64" s="301">
        <f t="shared" si="2"/>
        <v>4.1322052536399631E-2</v>
      </c>
      <c r="Q64" s="301">
        <f t="shared" si="2"/>
        <v>4.4327542855666618E-2</v>
      </c>
      <c r="R64" s="301">
        <f t="shared" si="2"/>
        <v>4.5158202143387789E-2</v>
      </c>
      <c r="S64" s="301">
        <f t="shared" si="2"/>
        <v>4.7281610053597371E-2</v>
      </c>
      <c r="T64" s="301">
        <f t="shared" si="2"/>
        <v>4.93377307414926E-2</v>
      </c>
      <c r="U64" s="301">
        <f t="shared" si="2"/>
        <v>4.9289074835936503E-2</v>
      </c>
      <c r="V64" s="301">
        <f t="shared" si="2"/>
        <v>4.4843912099365238E-2</v>
      </c>
      <c r="W64" s="301">
        <f t="shared" si="2"/>
        <v>4.476580058572302E-2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7.3451943572094246E-3</v>
      </c>
      <c r="C65" s="235">
        <f t="shared" si="3"/>
        <v>6.7285185750538155E-3</v>
      </c>
      <c r="D65" s="235">
        <f t="shared" si="3"/>
        <v>6.5607452841071855E-3</v>
      </c>
      <c r="E65" s="235">
        <f t="shared" si="3"/>
        <v>6.1331873169964222E-3</v>
      </c>
      <c r="F65" s="235">
        <f t="shared" si="3"/>
        <v>6.3366072516547346E-3</v>
      </c>
      <c r="G65" s="235">
        <f t="shared" si="3"/>
        <v>7.5358689467811902E-3</v>
      </c>
      <c r="H65" s="235">
        <f t="shared" si="3"/>
        <v>8.0506575275266588E-3</v>
      </c>
      <c r="I65" s="235">
        <f t="shared" si="3"/>
        <v>7.5129218272405023E-3</v>
      </c>
      <c r="J65" s="235">
        <f t="shared" si="3"/>
        <v>8.488950541819364E-3</v>
      </c>
      <c r="K65" s="235">
        <f t="shared" si="3"/>
        <v>7.6303691008251292E-3</v>
      </c>
      <c r="L65" s="235">
        <f t="shared" si="3"/>
        <v>7.7756040094370277E-3</v>
      </c>
      <c r="M65" s="235">
        <f t="shared" si="3"/>
        <v>7.6533131725151455E-3</v>
      </c>
      <c r="N65" s="235">
        <f t="shared" si="3"/>
        <v>7.8724526160194198E-3</v>
      </c>
      <c r="O65" s="235">
        <f t="shared" si="3"/>
        <v>7.8463805150191072E-3</v>
      </c>
      <c r="P65" s="235">
        <f t="shared" si="3"/>
        <v>8.7094756900486913E-3</v>
      </c>
      <c r="Q65" s="235">
        <f t="shared" si="3"/>
        <v>9.3429448249440147E-3</v>
      </c>
      <c r="R65" s="235">
        <f t="shared" si="3"/>
        <v>9.5180234192792784E-3</v>
      </c>
      <c r="S65" s="235">
        <f t="shared" si="3"/>
        <v>9.9655754753572457E-3</v>
      </c>
      <c r="T65" s="235">
        <f t="shared" si="3"/>
        <v>1.0398945360148315E-2</v>
      </c>
      <c r="U65" s="235">
        <f t="shared" si="3"/>
        <v>1.0388690123522667E-2</v>
      </c>
      <c r="V65" s="235">
        <f t="shared" si="3"/>
        <v>9.4517803037992947E-3</v>
      </c>
      <c r="W65" s="235">
        <f t="shared" si="3"/>
        <v>9.4353166896412044E-3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2.8462080680885196E-2</v>
      </c>
      <c r="C66" s="235">
        <f t="shared" si="4"/>
        <v>2.6072507987218697E-2</v>
      </c>
      <c r="D66" s="235">
        <f t="shared" si="4"/>
        <v>2.5422398989308551E-2</v>
      </c>
      <c r="E66" s="235">
        <f t="shared" si="4"/>
        <v>2.3765643733579003E-2</v>
      </c>
      <c r="F66" s="235">
        <f t="shared" si="4"/>
        <v>2.4553880819050078E-2</v>
      </c>
      <c r="G66" s="235">
        <f t="shared" si="4"/>
        <v>2.920093050408417E-2</v>
      </c>
      <c r="H66" s="235">
        <f t="shared" si="4"/>
        <v>3.1195697886160976E-2</v>
      </c>
      <c r="I66" s="235">
        <f t="shared" si="4"/>
        <v>2.9112012126162705E-2</v>
      </c>
      <c r="J66" s="235">
        <f t="shared" si="4"/>
        <v>3.2894050649614141E-2</v>
      </c>
      <c r="K66" s="235">
        <f t="shared" si="4"/>
        <v>2.9567111557702547E-2</v>
      </c>
      <c r="L66" s="235">
        <f t="shared" si="4"/>
        <v>3.0129886003900215E-2</v>
      </c>
      <c r="M66" s="235">
        <f t="shared" si="4"/>
        <v>2.9656018125429815E-2</v>
      </c>
      <c r="N66" s="235">
        <f t="shared" si="4"/>
        <v>3.0505167136069829E-2</v>
      </c>
      <c r="O66" s="235">
        <f t="shared" si="4"/>
        <v>3.0404139687903967E-2</v>
      </c>
      <c r="P66" s="235">
        <f t="shared" si="4"/>
        <v>3.3748569162784153E-2</v>
      </c>
      <c r="Q66" s="235">
        <f t="shared" si="4"/>
        <v>3.620321484667198E-2</v>
      </c>
      <c r="R66" s="235">
        <f t="shared" si="4"/>
        <v>3.688163135073292E-2</v>
      </c>
      <c r="S66" s="235">
        <f t="shared" si="4"/>
        <v>3.861586221100749E-2</v>
      </c>
      <c r="T66" s="235">
        <f t="shared" si="4"/>
        <v>4.0295138214573353E-2</v>
      </c>
      <c r="U66" s="235">
        <f t="shared" si="4"/>
        <v>4.0255399936994049E-2</v>
      </c>
      <c r="V66" s="235">
        <f t="shared" si="4"/>
        <v>3.6624944215491374E-2</v>
      </c>
      <c r="W66" s="235">
        <f t="shared" si="4"/>
        <v>3.6561148937697699E-2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4.0031213230165827E-2</v>
      </c>
      <c r="C67" s="235">
        <f t="shared" si="5"/>
        <v>3.6670338278624134E-2</v>
      </c>
      <c r="D67" s="235">
        <f t="shared" si="5"/>
        <v>3.5755976036103074E-2</v>
      </c>
      <c r="E67" s="235">
        <f t="shared" si="5"/>
        <v>3.3425790704401416E-2</v>
      </c>
      <c r="F67" s="235">
        <f t="shared" si="5"/>
        <v>3.4534426689177056E-2</v>
      </c>
      <c r="G67" s="235">
        <f t="shared" si="5"/>
        <v>4.1070387250827366E-2</v>
      </c>
      <c r="H67" s="235">
        <f t="shared" si="5"/>
        <v>4.3875978286556677E-2</v>
      </c>
      <c r="I67" s="235">
        <f t="shared" si="5"/>
        <v>4.0945325749296123E-2</v>
      </c>
      <c r="J67" s="235">
        <f t="shared" si="5"/>
        <v>4.6264669485071019E-2</v>
      </c>
      <c r="K67" s="235">
        <f t="shared" si="5"/>
        <v>4.158541185505768E-2</v>
      </c>
      <c r="L67" s="235">
        <f t="shared" si="5"/>
        <v>4.2376940208476953E-2</v>
      </c>
      <c r="M67" s="235">
        <f t="shared" si="5"/>
        <v>4.1710456745842575E-2</v>
      </c>
      <c r="N67" s="235">
        <f t="shared" si="5"/>
        <v>4.290476384834277E-2</v>
      </c>
      <c r="O67" s="235">
        <f t="shared" si="5"/>
        <v>4.2762671238706446E-2</v>
      </c>
      <c r="P67" s="235">
        <f t="shared" si="5"/>
        <v>4.7466528660208757E-2</v>
      </c>
      <c r="Q67" s="235">
        <f t="shared" si="5"/>
        <v>5.0918927164658651E-2</v>
      </c>
      <c r="R67" s="235">
        <f t="shared" si="5"/>
        <v>5.1873103215152594E-2</v>
      </c>
      <c r="S67" s="235">
        <f t="shared" si="5"/>
        <v>5.4312256070362129E-2</v>
      </c>
      <c r="T67" s="235">
        <f t="shared" si="5"/>
        <v>5.667411627744786E-2</v>
      </c>
      <c r="U67" s="235">
        <f t="shared" si="5"/>
        <v>5.6618225371894856E-2</v>
      </c>
      <c r="V67" s="235">
        <f t="shared" si="5"/>
        <v>5.1512079101718927E-2</v>
      </c>
      <c r="W67" s="235">
        <f t="shared" si="5"/>
        <v>5.1422352619770198E-2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0.11734804469919842</v>
      </c>
      <c r="C68" s="302">
        <f t="shared" si="6"/>
        <v>0.11083735008762198</v>
      </c>
      <c r="D68" s="302">
        <f t="shared" si="6"/>
        <v>0.10874739923642414</v>
      </c>
      <c r="E68" s="302">
        <f t="shared" si="6"/>
        <v>0.10986219695587297</v>
      </c>
      <c r="F68" s="302">
        <f t="shared" si="6"/>
        <v>0.1100049953397965</v>
      </c>
      <c r="G68" s="302">
        <f t="shared" si="6"/>
        <v>0.1183422020794857</v>
      </c>
      <c r="H68" s="302">
        <f t="shared" si="6"/>
        <v>0.12398302512481815</v>
      </c>
      <c r="I68" s="302">
        <f t="shared" si="6"/>
        <v>0.11820927799545347</v>
      </c>
      <c r="J68" s="302">
        <f t="shared" si="6"/>
        <v>0.12732048488358508</v>
      </c>
      <c r="K68" s="302">
        <f t="shared" si="6"/>
        <v>0.11854353900596172</v>
      </c>
      <c r="L68" s="302">
        <f t="shared" si="6"/>
        <v>0.11906074950258756</v>
      </c>
      <c r="M68" s="302">
        <f t="shared" si="6"/>
        <v>0.11833560808211215</v>
      </c>
      <c r="N68" s="302">
        <f t="shared" si="6"/>
        <v>0.12030741231383427</v>
      </c>
      <c r="O68" s="302">
        <f t="shared" si="6"/>
        <v>0.1194295405108917</v>
      </c>
      <c r="P68" s="302">
        <f t="shared" si="6"/>
        <v>0.12911834119145849</v>
      </c>
      <c r="Q68" s="302">
        <f t="shared" si="6"/>
        <v>0.13826536962226973</v>
      </c>
      <c r="R68" s="302">
        <f t="shared" si="6"/>
        <v>0.14023346999922903</v>
      </c>
      <c r="S68" s="302">
        <f t="shared" si="6"/>
        <v>0.15006111631619864</v>
      </c>
      <c r="T68" s="302">
        <f t="shared" si="6"/>
        <v>0.15988082203942919</v>
      </c>
      <c r="U68" s="302">
        <f t="shared" si="6"/>
        <v>0.16078996777597332</v>
      </c>
      <c r="V68" s="302">
        <f t="shared" si="6"/>
        <v>0.14714428826335563</v>
      </c>
      <c r="W68" s="302">
        <f t="shared" si="6"/>
        <v>0.1466458391368696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3.7653827822802979E-2</v>
      </c>
      <c r="C69" s="303">
        <f t="shared" si="7"/>
        <v>4.2236941032615313E-2</v>
      </c>
      <c r="D69" s="303">
        <f t="shared" si="7"/>
        <v>4.350904059770682E-2</v>
      </c>
      <c r="E69" s="303">
        <f t="shared" si="7"/>
        <v>4.612944150795889E-2</v>
      </c>
      <c r="F69" s="303">
        <f t="shared" si="7"/>
        <v>4.4815465380708949E-2</v>
      </c>
      <c r="G69" s="303">
        <f t="shared" si="7"/>
        <v>3.6349740553920137E-2</v>
      </c>
      <c r="H69" s="303">
        <f t="shared" si="7"/>
        <v>3.2520716344482899E-2</v>
      </c>
      <c r="I69" s="303">
        <f t="shared" si="7"/>
        <v>3.650715610497722E-2</v>
      </c>
      <c r="J69" s="303">
        <f t="shared" si="7"/>
        <v>2.9404943454510387E-2</v>
      </c>
      <c r="K69" s="303">
        <f t="shared" si="7"/>
        <v>3.5730763083433849E-2</v>
      </c>
      <c r="L69" s="303">
        <f t="shared" si="7"/>
        <v>3.4759327494259584E-2</v>
      </c>
      <c r="M69" s="303">
        <f t="shared" si="7"/>
        <v>3.5609187171120216E-2</v>
      </c>
      <c r="N69" s="303">
        <f t="shared" si="7"/>
        <v>3.4022461981731075E-2</v>
      </c>
      <c r="O69" s="303">
        <f t="shared" si="7"/>
        <v>3.4279172943714513E-2</v>
      </c>
      <c r="P69" s="303">
        <f t="shared" si="7"/>
        <v>2.7835273867214971E-2</v>
      </c>
      <c r="Q69" s="303">
        <f t="shared" si="7"/>
        <v>2.291268884805862E-2</v>
      </c>
      <c r="R69" s="303">
        <f t="shared" si="7"/>
        <v>2.1608270455645943E-2</v>
      </c>
      <c r="S69" s="303">
        <f t="shared" si="7"/>
        <v>1.7804045639820406E-2</v>
      </c>
      <c r="T69" s="303">
        <f t="shared" si="7"/>
        <v>1.4092068271774092E-2</v>
      </c>
      <c r="U69" s="303">
        <f t="shared" si="7"/>
        <v>1.406777092653049E-2</v>
      </c>
      <c r="V69" s="303">
        <f t="shared" si="7"/>
        <v>2.1596395987376817E-2</v>
      </c>
      <c r="W69" s="303">
        <f t="shared" si="7"/>
        <v>2.1733534486114422E-2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0.28312782074453785</v>
      </c>
      <c r="C70" s="303">
        <f t="shared" si="8"/>
        <v>0.3175893066106269</v>
      </c>
      <c r="D70" s="303">
        <f t="shared" si="8"/>
        <v>0.32715451680198787</v>
      </c>
      <c r="E70" s="303">
        <f t="shared" si="8"/>
        <v>0.34685791595407534</v>
      </c>
      <c r="F70" s="303">
        <f t="shared" si="8"/>
        <v>0.33697782622802308</v>
      </c>
      <c r="G70" s="303">
        <f t="shared" si="8"/>
        <v>0.27332208762659166</v>
      </c>
      <c r="H70" s="303">
        <f t="shared" si="8"/>
        <v>0.24453077097486178</v>
      </c>
      <c r="I70" s="303">
        <f t="shared" si="8"/>
        <v>0.27450573148165575</v>
      </c>
      <c r="J70" s="303">
        <f t="shared" si="8"/>
        <v>0.22110255559064534</v>
      </c>
      <c r="K70" s="303">
        <f t="shared" si="8"/>
        <v>0.2686678531850506</v>
      </c>
      <c r="L70" s="303">
        <f t="shared" si="8"/>
        <v>0.26136340481260578</v>
      </c>
      <c r="M70" s="303">
        <f t="shared" si="8"/>
        <v>0.26775369584438485</v>
      </c>
      <c r="N70" s="303">
        <f t="shared" si="8"/>
        <v>0.25582274297801638</v>
      </c>
      <c r="O70" s="303">
        <f t="shared" si="8"/>
        <v>0.25775301194216105</v>
      </c>
      <c r="P70" s="303">
        <f t="shared" si="8"/>
        <v>0.20929984773232793</v>
      </c>
      <c r="Q70" s="303">
        <f t="shared" si="8"/>
        <v>0.17228579499213306</v>
      </c>
      <c r="R70" s="303">
        <f t="shared" si="8"/>
        <v>0.16247757207995311</v>
      </c>
      <c r="S70" s="303">
        <f t="shared" si="8"/>
        <v>0.13387272779172651</v>
      </c>
      <c r="T70" s="303">
        <f t="shared" si="8"/>
        <v>0.10596151335122442</v>
      </c>
      <c r="U70" s="303">
        <f t="shared" si="8"/>
        <v>0.10577881600525812</v>
      </c>
      <c r="V70" s="303">
        <f t="shared" si="8"/>
        <v>0.16238828521277562</v>
      </c>
      <c r="W70" s="303">
        <f t="shared" si="8"/>
        <v>0.1634194612321295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0.15506561491376103</v>
      </c>
      <c r="C71" s="303">
        <f t="shared" si="9"/>
        <v>0.14204687031532487</v>
      </c>
      <c r="D71" s="303">
        <f t="shared" si="9"/>
        <v>0.13850498057605479</v>
      </c>
      <c r="E71" s="303">
        <f t="shared" si="9"/>
        <v>0.12947873350115832</v>
      </c>
      <c r="F71" s="303">
        <f t="shared" si="9"/>
        <v>0.13377316544121282</v>
      </c>
      <c r="G71" s="303">
        <f t="shared" si="9"/>
        <v>0.15909097776224096</v>
      </c>
      <c r="H71" s="303">
        <f t="shared" si="9"/>
        <v>0.16995876477260483</v>
      </c>
      <c r="I71" s="303">
        <f t="shared" si="9"/>
        <v>0.15860653732009197</v>
      </c>
      <c r="J71" s="303">
        <f t="shared" si="9"/>
        <v>0.17921164120697664</v>
      </c>
      <c r="K71" s="303">
        <f t="shared" si="9"/>
        <v>0.1610859861695931</v>
      </c>
      <c r="L71" s="303">
        <f t="shared" si="9"/>
        <v>0.16415206438558247</v>
      </c>
      <c r="M71" s="303">
        <f t="shared" si="9"/>
        <v>0.1615703622680616</v>
      </c>
      <c r="N71" s="303">
        <f t="shared" si="9"/>
        <v>0.16619665136352949</v>
      </c>
      <c r="O71" s="303">
        <f t="shared" si="9"/>
        <v>0.16564623892008759</v>
      </c>
      <c r="P71" s="303">
        <f t="shared" si="9"/>
        <v>0.18386718414445724</v>
      </c>
      <c r="Q71" s="303">
        <f t="shared" si="9"/>
        <v>0.19724045599464582</v>
      </c>
      <c r="R71" s="303">
        <f t="shared" si="9"/>
        <v>0.20093656920398348</v>
      </c>
      <c r="S71" s="303">
        <f t="shared" si="9"/>
        <v>0.21038491480337942</v>
      </c>
      <c r="T71" s="303">
        <f t="shared" si="9"/>
        <v>0.21953385823525393</v>
      </c>
      <c r="U71" s="303">
        <f t="shared" si="9"/>
        <v>0.21931735823592013</v>
      </c>
      <c r="V71" s="303">
        <f t="shared" si="9"/>
        <v>0.19953809981894605</v>
      </c>
      <c r="W71" s="303">
        <f t="shared" si="9"/>
        <v>0.19919053373301637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0.251099900283134</v>
      </c>
      <c r="C72" s="303">
        <f t="shared" si="10"/>
        <v>0.24465714795836729</v>
      </c>
      <c r="D72" s="303">
        <f t="shared" si="10"/>
        <v>0.24300816811340453</v>
      </c>
      <c r="E72" s="303">
        <f t="shared" si="10"/>
        <v>0.23765927044821991</v>
      </c>
      <c r="F72" s="303">
        <f t="shared" si="10"/>
        <v>0.2401039724954305</v>
      </c>
      <c r="G72" s="303">
        <f t="shared" si="10"/>
        <v>0.2531482451467863</v>
      </c>
      <c r="H72" s="303">
        <f t="shared" si="10"/>
        <v>0.25834739219309427</v>
      </c>
      <c r="I72" s="303">
        <f t="shared" si="10"/>
        <v>0.2529109875604954</v>
      </c>
      <c r="J72" s="303">
        <f t="shared" si="10"/>
        <v>0.26301002771235721</v>
      </c>
      <c r="K72" s="303">
        <f t="shared" si="10"/>
        <v>0.25422187994240625</v>
      </c>
      <c r="L72" s="303">
        <f t="shared" si="10"/>
        <v>0.2558357586769785</v>
      </c>
      <c r="M72" s="303">
        <f t="shared" si="10"/>
        <v>0.25449479533602082</v>
      </c>
      <c r="N72" s="303">
        <f t="shared" si="10"/>
        <v>0.25676902152008907</v>
      </c>
      <c r="O72" s="303">
        <f t="shared" si="10"/>
        <v>0.2565630070702421</v>
      </c>
      <c r="P72" s="303">
        <f t="shared" si="10"/>
        <v>0.26525427294249126</v>
      </c>
      <c r="Q72" s="303">
        <f t="shared" si="10"/>
        <v>0.27124221427542111</v>
      </c>
      <c r="R72" s="303">
        <f t="shared" si="10"/>
        <v>0.27297929349730465</v>
      </c>
      <c r="S72" s="303">
        <f t="shared" si="10"/>
        <v>0.27662507923912438</v>
      </c>
      <c r="T72" s="303">
        <f t="shared" si="10"/>
        <v>0.28009296674253953</v>
      </c>
      <c r="U72" s="303">
        <f t="shared" si="10"/>
        <v>0.27982470810350585</v>
      </c>
      <c r="V72" s="303">
        <f t="shared" si="10"/>
        <v>0.26897233979485585</v>
      </c>
      <c r="W72" s="303">
        <f t="shared" si="10"/>
        <v>0.26899903923390489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4.3221728794829536E-2</v>
      </c>
      <c r="C73" s="304">
        <f t="shared" si="11"/>
        <v>4.8258560894005549E-2</v>
      </c>
      <c r="D73" s="304">
        <f t="shared" si="11"/>
        <v>4.9713278391921724E-2</v>
      </c>
      <c r="E73" s="304">
        <f t="shared" si="11"/>
        <v>5.2753241159852859E-2</v>
      </c>
      <c r="F73" s="304">
        <f t="shared" si="11"/>
        <v>5.1258641097198812E-2</v>
      </c>
      <c r="G73" s="304">
        <f t="shared" si="11"/>
        <v>4.1633460577110537E-2</v>
      </c>
      <c r="H73" s="304">
        <f t="shared" si="11"/>
        <v>3.7252097235357814E-2</v>
      </c>
      <c r="I73" s="304">
        <f t="shared" si="11"/>
        <v>4.1833494102548822E-2</v>
      </c>
      <c r="J73" s="304">
        <f t="shared" si="11"/>
        <v>3.3646573255658917E-2</v>
      </c>
      <c r="K73" s="304">
        <f t="shared" si="11"/>
        <v>4.0883667701171043E-2</v>
      </c>
      <c r="L73" s="304">
        <f t="shared" si="11"/>
        <v>3.9710703573768533E-2</v>
      </c>
      <c r="M73" s="304">
        <f t="shared" si="11"/>
        <v>4.069172372023553E-2</v>
      </c>
      <c r="N73" s="304">
        <f t="shared" si="11"/>
        <v>3.8854284942143789E-2</v>
      </c>
      <c r="O73" s="304">
        <f t="shared" si="11"/>
        <v>3.9085062036977196E-2</v>
      </c>
      <c r="P73" s="304">
        <f t="shared" si="11"/>
        <v>3.1732260524410166E-2</v>
      </c>
      <c r="Q73" s="304">
        <f t="shared" si="11"/>
        <v>2.6093571322135817E-2</v>
      </c>
      <c r="R73" s="304">
        <f t="shared" si="11"/>
        <v>2.4574014924365714E-2</v>
      </c>
      <c r="S73" s="304">
        <f t="shared" si="11"/>
        <v>2.0257198105115146E-2</v>
      </c>
      <c r="T73" s="304">
        <f t="shared" si="11"/>
        <v>1.6036633369083824E-2</v>
      </c>
      <c r="U73" s="304">
        <f t="shared" si="11"/>
        <v>1.6036803275069365E-2</v>
      </c>
      <c r="V73" s="304">
        <f t="shared" si="11"/>
        <v>2.2189068000706486E-2</v>
      </c>
      <c r="W73" s="304">
        <f t="shared" si="11"/>
        <v>2.2510841321811682E-2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2.9041721561792674E-2</v>
      </c>
      <c r="C74" s="304">
        <f t="shared" si="12"/>
        <v>3.2576594519514605E-2</v>
      </c>
      <c r="D74" s="304">
        <f t="shared" si="12"/>
        <v>3.355774208151336E-2</v>
      </c>
      <c r="E74" s="304">
        <f t="shared" si="12"/>
        <v>3.5578810270753922E-2</v>
      </c>
      <c r="F74" s="304">
        <f t="shared" si="12"/>
        <v>3.4565364067992967E-2</v>
      </c>
      <c r="G74" s="304">
        <f t="shared" si="12"/>
        <v>2.8035902457997895E-2</v>
      </c>
      <c r="H74" s="304">
        <f t="shared" si="12"/>
        <v>2.5082644811334501E-2</v>
      </c>
      <c r="I74" s="304">
        <f t="shared" si="12"/>
        <v>2.8157314247120906E-2</v>
      </c>
      <c r="J74" s="304">
        <f t="shared" si="12"/>
        <v>2.2679505105427503E-2</v>
      </c>
      <c r="K74" s="304">
        <f t="shared" si="12"/>
        <v>2.755849624486386E-2</v>
      </c>
      <c r="L74" s="304">
        <f t="shared" si="12"/>
        <v>2.6809245410957153E-2</v>
      </c>
      <c r="M74" s="304">
        <f t="shared" si="12"/>
        <v>2.7464726925828117E-2</v>
      </c>
      <c r="N74" s="304">
        <f t="shared" si="12"/>
        <v>2.6240914266935155E-2</v>
      </c>
      <c r="O74" s="304">
        <f t="shared" si="12"/>
        <v>2.6438910824280341E-2</v>
      </c>
      <c r="P74" s="304">
        <f t="shared" si="12"/>
        <v>2.1468847126303241E-2</v>
      </c>
      <c r="Q74" s="304">
        <f t="shared" si="12"/>
        <v>1.7672145655118047E-2</v>
      </c>
      <c r="R74" s="304">
        <f t="shared" si="12"/>
        <v>1.6666071161687945E-2</v>
      </c>
      <c r="S74" s="304">
        <f t="shared" si="12"/>
        <v>1.3731940842199952E-2</v>
      </c>
      <c r="T74" s="304">
        <f t="shared" si="12"/>
        <v>1.0868959323460641E-2</v>
      </c>
      <c r="U74" s="304">
        <f t="shared" si="12"/>
        <v>1.0850219217180435E-2</v>
      </c>
      <c r="V74" s="304">
        <f t="shared" si="12"/>
        <v>1.6656912597443459E-2</v>
      </c>
      <c r="W74" s="304">
        <f t="shared" si="12"/>
        <v>1.6762685060059526E-2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0.17883644992651174</v>
      </c>
      <c r="C76" s="304">
        <f t="shared" si="14"/>
        <v>0.16382199254484714</v>
      </c>
      <c r="D76" s="304">
        <f t="shared" si="14"/>
        <v>0.15973714763996946</v>
      </c>
      <c r="E76" s="304">
        <f t="shared" si="14"/>
        <v>0.14932721901761314</v>
      </c>
      <c r="F76" s="304">
        <f t="shared" si="14"/>
        <v>0.15427996733023872</v>
      </c>
      <c r="G76" s="304">
        <f t="shared" si="14"/>
        <v>0.18347888211167784</v>
      </c>
      <c r="H76" s="304">
        <f t="shared" si="14"/>
        <v>0.19601265014640193</v>
      </c>
      <c r="I76" s="304">
        <f t="shared" si="14"/>
        <v>0.18292017921082565</v>
      </c>
      <c r="J76" s="304">
        <f t="shared" si="14"/>
        <v>0.20668394935127082</v>
      </c>
      <c r="K76" s="304">
        <f t="shared" si="14"/>
        <v>0.18577971599637136</v>
      </c>
      <c r="L76" s="304">
        <f t="shared" si="14"/>
        <v>0.18931580969225281</v>
      </c>
      <c r="M76" s="304">
        <f t="shared" si="14"/>
        <v>0.18633834468995716</v>
      </c>
      <c r="N76" s="304">
        <f t="shared" si="14"/>
        <v>0.19167382231101013</v>
      </c>
      <c r="O76" s="304">
        <f t="shared" si="14"/>
        <v>0.19103903420898455</v>
      </c>
      <c r="P76" s="304">
        <f t="shared" si="14"/>
        <v>0.21205316529177787</v>
      </c>
      <c r="Q76" s="304">
        <f t="shared" si="14"/>
        <v>0.22747649729816727</v>
      </c>
      <c r="R76" s="304">
        <f t="shared" si="14"/>
        <v>0.23173920741125104</v>
      </c>
      <c r="S76" s="304">
        <f t="shared" si="14"/>
        <v>0.24263594029180929</v>
      </c>
      <c r="T76" s="304">
        <f t="shared" si="14"/>
        <v>0.25318737404999508</v>
      </c>
      <c r="U76" s="304">
        <f t="shared" si="14"/>
        <v>0.25293768561125601</v>
      </c>
      <c r="V76" s="304">
        <f t="shared" si="14"/>
        <v>0.2301263591967059</v>
      </c>
      <c r="W76" s="304">
        <f t="shared" si="14"/>
        <v>0.22972551285203371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4.5017074919752535E-2</v>
      </c>
      <c r="C77" s="237">
        <f t="shared" si="15"/>
        <v>4.1237605168996591E-2</v>
      </c>
      <c r="D77" s="237">
        <f t="shared" si="15"/>
        <v>4.0209359701173841E-2</v>
      </c>
      <c r="E77" s="237">
        <f t="shared" si="15"/>
        <v>3.7588951295088512E-2</v>
      </c>
      <c r="F77" s="237">
        <f t="shared" si="15"/>
        <v>3.8835667173980973E-2</v>
      </c>
      <c r="G77" s="237">
        <f t="shared" si="15"/>
        <v>4.618567739187366E-2</v>
      </c>
      <c r="H77" s="237">
        <f t="shared" si="15"/>
        <v>4.9340702974621654E-2</v>
      </c>
      <c r="I77" s="237">
        <f t="shared" si="15"/>
        <v>4.6045039561297851E-2</v>
      </c>
      <c r="J77" s="237">
        <f t="shared" si="15"/>
        <v>5.2026904115351547E-2</v>
      </c>
      <c r="K77" s="237">
        <f t="shared" si="15"/>
        <v>4.6764847977107914E-2</v>
      </c>
      <c r="L77" s="237">
        <f t="shared" si="15"/>
        <v>4.7654960674470094E-2</v>
      </c>
      <c r="M77" s="237">
        <f t="shared" si="15"/>
        <v>4.6905467128079706E-2</v>
      </c>
      <c r="N77" s="237">
        <f t="shared" si="15"/>
        <v>4.8248524406941495E-2</v>
      </c>
      <c r="O77" s="237">
        <f t="shared" si="15"/>
        <v>4.8088734254772898E-2</v>
      </c>
      <c r="P77" s="237">
        <f t="shared" si="15"/>
        <v>5.3378454072608335E-2</v>
      </c>
      <c r="Q77" s="237">
        <f t="shared" si="15"/>
        <v>5.7260846575530204E-2</v>
      </c>
      <c r="R77" s="237">
        <f t="shared" si="15"/>
        <v>5.8333864635331363E-2</v>
      </c>
      <c r="S77" s="237">
        <f t="shared" si="15"/>
        <v>6.1076812399426444E-2</v>
      </c>
      <c r="T77" s="237">
        <f t="shared" si="15"/>
        <v>6.3732840766117044E-2</v>
      </c>
      <c r="U77" s="237">
        <f t="shared" si="15"/>
        <v>6.3669988684463996E-2</v>
      </c>
      <c r="V77" s="237">
        <f t="shared" si="15"/>
        <v>5.7927875202314787E-2</v>
      </c>
      <c r="W77" s="237">
        <f t="shared" si="15"/>
        <v>5.7826973345132822E-2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0.46457972812957354</v>
      </c>
      <c r="C81" s="324">
        <f>IF(C$5=0,0,C$5/TEL_fec!C$5)</f>
        <v>0.45658794220801385</v>
      </c>
      <c r="D81" s="324">
        <f>IF(D$5=0,0,D$5/TEL_fec!D$5)</f>
        <v>0.45716318897664676</v>
      </c>
      <c r="E81" s="324">
        <f>IF(E$5=0,0,E$5/TEL_fec!E$5)</f>
        <v>0.45393826864948933</v>
      </c>
      <c r="F81" s="324">
        <f>IF(F$5=0,0,F$5/TEL_fec!F$5)</f>
        <v>0.45556056405173284</v>
      </c>
      <c r="G81" s="324">
        <f>IF(G$5=0,0,G$5/TEL_fec!G$5)</f>
        <v>0.46494038570210749</v>
      </c>
      <c r="H81" s="324">
        <f>IF(H$5=0,0,H$5/TEL_fec!H$5)</f>
        <v>0.46738249206244642</v>
      </c>
      <c r="I81" s="324">
        <f>IF(I$5=0,0,I$5/TEL_fec!I$5)</f>
        <v>0.46523620180598979</v>
      </c>
      <c r="J81" s="324">
        <f>IF(J$5=0,0,J$5/TEL_fec!J$5)</f>
        <v>0.47266420353033389</v>
      </c>
      <c r="K81" s="324">
        <f>IF(K$5=0,0,K$5/TEL_fec!K$5)</f>
        <v>0.46757043387526581</v>
      </c>
      <c r="L81" s="324">
        <f>IF(L$5=0,0,L$5/TEL_fec!L$5)</f>
        <v>0.4689746696993517</v>
      </c>
      <c r="M81" s="324">
        <f>IF(M$5=0,0,M$5/TEL_fec!M$5)</f>
        <v>0.46827485909187483</v>
      </c>
      <c r="N81" s="324">
        <f>IF(N$5=0,0,N$5/TEL_fec!N$5)</f>
        <v>0.46888866798662382</v>
      </c>
      <c r="O81" s="324">
        <f>IF(O$5=0,0,O$5/TEL_fec!O$5)</f>
        <v>0.46917164059088218</v>
      </c>
      <c r="P81" s="324">
        <f>IF(P$5=0,0,P$5/TEL_fec!P$5)</f>
        <v>0.477298751597028</v>
      </c>
      <c r="Q81" s="324">
        <f>IF(Q$5=0,0,Q$5/TEL_fec!Q$5)</f>
        <v>0.48297547969825505</v>
      </c>
      <c r="R81" s="324">
        <f>IF(R$5=0,0,R$5/TEL_fec!R$5)</f>
        <v>0.48349757855305697</v>
      </c>
      <c r="S81" s="324">
        <f>IF(S$5=0,0,S$5/TEL_fec!S$5)</f>
        <v>0.48676478088961983</v>
      </c>
      <c r="T81" s="324">
        <f>IF(T$5=0,0,T$5/TEL_fec!T$5)</f>
        <v>0.48983709646299717</v>
      </c>
      <c r="U81" s="324">
        <f>IF(U$5=0,0,U$5/TEL_fec!U$5)</f>
        <v>0.49036602627592124</v>
      </c>
      <c r="V81" s="324">
        <f>IF(V$5=0,0,V$5/TEL_fec!V$5)</f>
        <v>0.48992917695418653</v>
      </c>
      <c r="W81" s="324">
        <f>IF(W$5=0,0,W$5/TEL_fec!W$5)</f>
        <v>0.48975733941244642</v>
      </c>
      <c r="DA81" s="95"/>
    </row>
    <row r="82" spans="1:105" ht="12" customHeight="1" x14ac:dyDescent="0.25">
      <c r="A82" s="55" t="s">
        <v>92</v>
      </c>
      <c r="B82" s="336">
        <f>IF(B$6=0,0,B$6/TEL_fec!B$6)</f>
        <v>0.4685188800084753</v>
      </c>
      <c r="C82" s="336">
        <f>IF(C$6=0,0,C$6/TEL_fec!C$6)</f>
        <v>0.46851888000847514</v>
      </c>
      <c r="D82" s="336">
        <f>IF(D$6=0,0,D$6/TEL_fec!D$6)</f>
        <v>0.46851888000847519</v>
      </c>
      <c r="E82" s="336">
        <f>IF(E$6=0,0,E$6/TEL_fec!E$6)</f>
        <v>0.46851888000847519</v>
      </c>
      <c r="F82" s="336">
        <f>IF(F$6=0,0,F$6/TEL_fec!F$6)</f>
        <v>0.46851888000847525</v>
      </c>
      <c r="G82" s="336">
        <f>IF(G$6=0,0,G$6/TEL_fec!G$6)</f>
        <v>0.46851888000847508</v>
      </c>
      <c r="H82" s="336">
        <f>IF(H$6=0,0,H$6/TEL_fec!H$6)</f>
        <v>0.46851888000847514</v>
      </c>
      <c r="I82" s="336">
        <f>IF(I$6=0,0,I$6/TEL_fec!I$6)</f>
        <v>0.46851888000847541</v>
      </c>
      <c r="J82" s="336">
        <f>IF(J$6=0,0,J$6/TEL_fec!J$6)</f>
        <v>0.4685188800084753</v>
      </c>
      <c r="K82" s="336">
        <f>IF(K$6=0,0,K$6/TEL_fec!K$6)</f>
        <v>0.4685188800084753</v>
      </c>
      <c r="L82" s="336">
        <f>IF(L$6=0,0,L$6/TEL_fec!L$6)</f>
        <v>0.46851888000847552</v>
      </c>
      <c r="M82" s="336">
        <f>IF(M$6=0,0,M$6/TEL_fec!M$6)</f>
        <v>0.4685188800084753</v>
      </c>
      <c r="N82" s="336">
        <f>IF(N$6=0,0,N$6/TEL_fec!N$6)</f>
        <v>0.4685188800084753</v>
      </c>
      <c r="O82" s="336">
        <f>IF(O$6=0,0,O$6/TEL_fec!O$6)</f>
        <v>0.46851888000847519</v>
      </c>
      <c r="P82" s="336">
        <f>IF(P$6=0,0,P$6/TEL_fec!P$6)</f>
        <v>0.46851888000847552</v>
      </c>
      <c r="Q82" s="336">
        <f>IF(Q$6=0,0,Q$6/TEL_fec!Q$6)</f>
        <v>0.4685188800084753</v>
      </c>
      <c r="R82" s="336">
        <f>IF(R$6=0,0,R$6/TEL_fec!R$6)</f>
        <v>0.46851888000847502</v>
      </c>
      <c r="S82" s="336">
        <f>IF(S$6=0,0,S$6/TEL_fec!S$6)</f>
        <v>0.46851888000847508</v>
      </c>
      <c r="T82" s="336">
        <f>IF(T$6=0,0,T$6/TEL_fec!T$6)</f>
        <v>0.46851888000847508</v>
      </c>
      <c r="U82" s="336">
        <f>IF(U$6=0,0,U$6/TEL_fec!U$6)</f>
        <v>0.46851888000847519</v>
      </c>
      <c r="V82" s="336">
        <f>IF(V$6=0,0,V$6/TEL_fec!V$6)</f>
        <v>0.46851888000847519</v>
      </c>
      <c r="W82" s="336">
        <f>IF(W$6=0,0,W$6/TEL_fec!W$6)</f>
        <v>0.4685188800084753</v>
      </c>
      <c r="DA82" s="67"/>
    </row>
    <row r="83" spans="1:105" ht="12" customHeight="1" x14ac:dyDescent="0.25">
      <c r="A83" s="202" t="s">
        <v>93</v>
      </c>
      <c r="B83" s="337">
        <f>IF(B$7=0,0,B$7/TEL_fec!B$7)</f>
        <v>0.12035159517318227</v>
      </c>
      <c r="C83" s="337">
        <f>IF(C$7=0,0,C$7/TEL_fec!C$7)</f>
        <v>0.12035159517318221</v>
      </c>
      <c r="D83" s="337">
        <f>IF(D$7=0,0,D$7/TEL_fec!D$7)</f>
        <v>0.12035159517318221</v>
      </c>
      <c r="E83" s="337">
        <f>IF(E$7=0,0,E$7/TEL_fec!E$7)</f>
        <v>0.12035159517318215</v>
      </c>
      <c r="F83" s="337">
        <f>IF(F$7=0,0,F$7/TEL_fec!F$7)</f>
        <v>0.12035159517318214</v>
      </c>
      <c r="G83" s="337">
        <f>IF(G$7=0,0,G$7/TEL_fec!G$7)</f>
        <v>0.12035159517318217</v>
      </c>
      <c r="H83" s="337">
        <f>IF(H$7=0,0,H$7/TEL_fec!H$7)</f>
        <v>0.12035159517318222</v>
      </c>
      <c r="I83" s="337">
        <f>IF(I$7=0,0,I$7/TEL_fec!I$7)</f>
        <v>0.12035159517318222</v>
      </c>
      <c r="J83" s="337">
        <f>IF(J$7=0,0,J$7/TEL_fec!J$7)</f>
        <v>0.12035159517318224</v>
      </c>
      <c r="K83" s="337">
        <f>IF(K$7=0,0,K$7/TEL_fec!K$7)</f>
        <v>0.12035159517318221</v>
      </c>
      <c r="L83" s="337">
        <f>IF(L$7=0,0,L$7/TEL_fec!L$7)</f>
        <v>0.12035159517318224</v>
      </c>
      <c r="M83" s="337">
        <f>IF(M$7=0,0,M$7/TEL_fec!M$7)</f>
        <v>0.12035159517318218</v>
      </c>
      <c r="N83" s="337">
        <f>IF(N$7=0,0,N$7/TEL_fec!N$7)</f>
        <v>0.12035159517318221</v>
      </c>
      <c r="O83" s="337">
        <f>IF(O$7=0,0,O$7/TEL_fec!O$7)</f>
        <v>0.12035159517318218</v>
      </c>
      <c r="P83" s="337">
        <f>IF(P$7=0,0,P$7/TEL_fec!P$7)</f>
        <v>0.12035159517318225</v>
      </c>
      <c r="Q83" s="337">
        <f>IF(Q$7=0,0,Q$7/TEL_fec!Q$7)</f>
        <v>0.12035159517318215</v>
      </c>
      <c r="R83" s="337">
        <f>IF(R$7=0,0,R$7/TEL_fec!R$7)</f>
        <v>0.12035159517318215</v>
      </c>
      <c r="S83" s="337">
        <f>IF(S$7=0,0,S$7/TEL_fec!S$7)</f>
        <v>0.12035159517318214</v>
      </c>
      <c r="T83" s="337">
        <f>IF(T$7=0,0,T$7/TEL_fec!T$7)</f>
        <v>0.12035159517318221</v>
      </c>
      <c r="U83" s="337">
        <f>IF(U$7=0,0,U$7/TEL_fec!U$7)</f>
        <v>0.12035159517318221</v>
      </c>
      <c r="V83" s="337">
        <f>IF(V$7=0,0,V$7/TEL_fec!V$7)</f>
        <v>0.12035159517318214</v>
      </c>
      <c r="W83" s="337">
        <f>IF(W$7=0,0,W$7/TEL_fec!W$7)</f>
        <v>0.12035159517318222</v>
      </c>
      <c r="DA83" s="174"/>
    </row>
    <row r="84" spans="1:105" ht="12" customHeight="1" x14ac:dyDescent="0.25">
      <c r="A84" s="202" t="s">
        <v>94</v>
      </c>
      <c r="B84" s="337">
        <f>IF(B$8=0,0,B$8/TEL_fec!B$8)</f>
        <v>0.64883959823316939</v>
      </c>
      <c r="C84" s="337">
        <f>IF(C$8=0,0,C$8/TEL_fec!C$8)</f>
        <v>0.64883959823316961</v>
      </c>
      <c r="D84" s="337">
        <f>IF(D$8=0,0,D$8/TEL_fec!D$8)</f>
        <v>0.64883959823316983</v>
      </c>
      <c r="E84" s="337">
        <f>IF(E$8=0,0,E$8/TEL_fec!E$8)</f>
        <v>0.64883959823316928</v>
      </c>
      <c r="F84" s="337">
        <f>IF(F$8=0,0,F$8/TEL_fec!F$8)</f>
        <v>0.64883959823316928</v>
      </c>
      <c r="G84" s="337">
        <f>IF(G$8=0,0,G$8/TEL_fec!G$8)</f>
        <v>0.64883959823316939</v>
      </c>
      <c r="H84" s="337">
        <f>IF(H$8=0,0,H$8/TEL_fec!H$8)</f>
        <v>0.64883959823316939</v>
      </c>
      <c r="I84" s="337">
        <f>IF(I$8=0,0,I$8/TEL_fec!I$8)</f>
        <v>0.6488395982331695</v>
      </c>
      <c r="J84" s="337">
        <f>IF(J$8=0,0,J$8/TEL_fec!J$8)</f>
        <v>0.64883959823316939</v>
      </c>
      <c r="K84" s="337">
        <f>IF(K$8=0,0,K$8/TEL_fec!K$8)</f>
        <v>0.64883959823316939</v>
      </c>
      <c r="L84" s="337">
        <f>IF(L$8=0,0,L$8/TEL_fec!L$8)</f>
        <v>0.6488395982331695</v>
      </c>
      <c r="M84" s="337">
        <f>IF(M$8=0,0,M$8/TEL_fec!M$8)</f>
        <v>0.64883959823316939</v>
      </c>
      <c r="N84" s="337">
        <f>IF(N$8=0,0,N$8/TEL_fec!N$8)</f>
        <v>0.64883959823316961</v>
      </c>
      <c r="O84" s="337">
        <f>IF(O$8=0,0,O$8/TEL_fec!O$8)</f>
        <v>0.6488395982331695</v>
      </c>
      <c r="P84" s="337">
        <f>IF(P$8=0,0,P$8/TEL_fec!P$8)</f>
        <v>0.64883959823316961</v>
      </c>
      <c r="Q84" s="337">
        <f>IF(Q$8=0,0,Q$8/TEL_fec!Q$8)</f>
        <v>0.64883959823316939</v>
      </c>
      <c r="R84" s="337">
        <f>IF(R$8=0,0,R$8/TEL_fec!R$8)</f>
        <v>0.64883959823316939</v>
      </c>
      <c r="S84" s="337">
        <f>IF(S$8=0,0,S$8/TEL_fec!S$8)</f>
        <v>0.6488395982331695</v>
      </c>
      <c r="T84" s="337">
        <f>IF(T$8=0,0,T$8/TEL_fec!T$8)</f>
        <v>0.64883959823316928</v>
      </c>
      <c r="U84" s="337">
        <f>IF(U$8=0,0,U$8/TEL_fec!U$8)</f>
        <v>0.6488395982331695</v>
      </c>
      <c r="V84" s="337">
        <f>IF(V$8=0,0,V$8/TEL_fec!V$8)</f>
        <v>0.64883959823316928</v>
      </c>
      <c r="W84" s="337">
        <f>IF(W$8=0,0,W$8/TEL_fec!W$8)</f>
        <v>0.6488395982331695</v>
      </c>
      <c r="DA84" s="174"/>
    </row>
    <row r="85" spans="1:105" ht="12" customHeight="1" x14ac:dyDescent="0.25">
      <c r="A85" s="202" t="s">
        <v>95</v>
      </c>
      <c r="B85" s="337">
        <f>IF(B$9=0,0,B$9/TEL_fec!B$9)</f>
        <v>0.46642817454490898</v>
      </c>
      <c r="C85" s="337">
        <f>IF(C$9=0,0,C$9/TEL_fec!C$9)</f>
        <v>0.46642817454490898</v>
      </c>
      <c r="D85" s="337">
        <f>IF(D$9=0,0,D$9/TEL_fec!D$9)</f>
        <v>0.4664281745449092</v>
      </c>
      <c r="E85" s="337">
        <f>IF(E$9=0,0,E$9/TEL_fec!E$9)</f>
        <v>0.46642817454490892</v>
      </c>
      <c r="F85" s="337">
        <f>IF(F$9=0,0,F$9/TEL_fec!F$9)</f>
        <v>0.46642817454490915</v>
      </c>
      <c r="G85" s="337">
        <f>IF(G$9=0,0,G$9/TEL_fec!G$9)</f>
        <v>0.46642817454490904</v>
      </c>
      <c r="H85" s="337">
        <f>IF(H$9=0,0,H$9/TEL_fec!H$9)</f>
        <v>0.46642817454490887</v>
      </c>
      <c r="I85" s="337">
        <f>IF(I$9=0,0,I$9/TEL_fec!I$9)</f>
        <v>0.46642817454490887</v>
      </c>
      <c r="J85" s="337">
        <f>IF(J$9=0,0,J$9/TEL_fec!J$9)</f>
        <v>0.46642817454490909</v>
      </c>
      <c r="K85" s="337">
        <f>IF(K$9=0,0,K$9/TEL_fec!K$9)</f>
        <v>0.46642817454490887</v>
      </c>
      <c r="L85" s="337">
        <f>IF(L$9=0,0,L$9/TEL_fec!L$9)</f>
        <v>0.46642817454490904</v>
      </c>
      <c r="M85" s="337">
        <f>IF(M$9=0,0,M$9/TEL_fec!M$9)</f>
        <v>0.46642817454490898</v>
      </c>
      <c r="N85" s="337">
        <f>IF(N$9=0,0,N$9/TEL_fec!N$9)</f>
        <v>0.46642817454490904</v>
      </c>
      <c r="O85" s="337">
        <f>IF(O$9=0,0,O$9/TEL_fec!O$9)</f>
        <v>0.46642817454490909</v>
      </c>
      <c r="P85" s="337">
        <f>IF(P$9=0,0,P$9/TEL_fec!P$9)</f>
        <v>0.46642817454490892</v>
      </c>
      <c r="Q85" s="337">
        <f>IF(Q$9=0,0,Q$9/TEL_fec!Q$9)</f>
        <v>0.46642817454490881</v>
      </c>
      <c r="R85" s="337">
        <f>IF(R$9=0,0,R$9/TEL_fec!R$9)</f>
        <v>0.46642817454490904</v>
      </c>
      <c r="S85" s="337">
        <f>IF(S$9=0,0,S$9/TEL_fec!S$9)</f>
        <v>0.46642817454490887</v>
      </c>
      <c r="T85" s="337">
        <f>IF(T$9=0,0,T$9/TEL_fec!T$9)</f>
        <v>0.46642817454490915</v>
      </c>
      <c r="U85" s="337">
        <f>IF(U$9=0,0,U$9/TEL_fec!U$9)</f>
        <v>0.46642817454490887</v>
      </c>
      <c r="V85" s="337">
        <f>IF(V$9=0,0,V$9/TEL_fec!V$9)</f>
        <v>0.46642817454490915</v>
      </c>
      <c r="W85" s="337">
        <f>IF(W$9=0,0,W$9/TEL_fec!W$9)</f>
        <v>0.46642817454490898</v>
      </c>
      <c r="DA85" s="174"/>
    </row>
    <row r="86" spans="1:105" ht="12" customHeight="1" x14ac:dyDescent="0.25">
      <c r="A86" s="56" t="s">
        <v>96</v>
      </c>
      <c r="B86" s="338">
        <f>IF(B$10=0,0,B$10/TEL_fec!B$10)</f>
        <v>0.79050222039720497</v>
      </c>
      <c r="C86" s="338">
        <f>IF(C$10=0,0,C$10/TEL_fec!C$10)</f>
        <v>0.71459254477563761</v>
      </c>
      <c r="D86" s="338">
        <f>IF(D$10=0,0,D$10/TEL_fec!D$10)</f>
        <v>0.71637391312098053</v>
      </c>
      <c r="E86" s="338">
        <f>IF(E$10=0,0,E$10/TEL_fec!E$10)</f>
        <v>0.68984039642265549</v>
      </c>
      <c r="F86" s="338">
        <f>IF(F$10=0,0,F$10/TEL_fec!F$10)</f>
        <v>0.70188272769759164</v>
      </c>
      <c r="G86" s="338">
        <f>IF(G$10=0,0,G$10/TEL_fec!G$10)</f>
        <v>0.76201766677398863</v>
      </c>
      <c r="H86" s="338">
        <f>IF(H$10=0,0,H$10/TEL_fec!H$10)</f>
        <v>0.77696476552932203</v>
      </c>
      <c r="I86" s="338">
        <f>IF(I$10=0,0,I$10/TEL_fec!I$10)</f>
        <v>0.75368281443774654</v>
      </c>
      <c r="J86" s="338">
        <f>IF(J$10=0,0,J$10/TEL_fec!J$10)</f>
        <v>0.77990374777818583</v>
      </c>
      <c r="K86" s="338">
        <f>IF(K$10=0,0,K$10/TEL_fec!K$10)</f>
        <v>0.74765784984305661</v>
      </c>
      <c r="L86" s="338">
        <f>IF(L$10=0,0,L$10/TEL_fec!L$10)</f>
        <v>0.74787757354996565</v>
      </c>
      <c r="M86" s="338">
        <f>IF(M$10=0,0,M$10/TEL_fec!M$10)</f>
        <v>0.74570236126534706</v>
      </c>
      <c r="N86" s="338">
        <f>IF(N$10=0,0,N$10/TEL_fec!N$10)</f>
        <v>0.75820520110414968</v>
      </c>
      <c r="O86" s="338">
        <f>IF(O$10=0,0,O$10/TEL_fec!O$10)</f>
        <v>0.75155532159146887</v>
      </c>
      <c r="P86" s="338">
        <f>IF(P$10=0,0,P$10/TEL_fec!P$10)</f>
        <v>0.78357583489766036</v>
      </c>
      <c r="Q86" s="338">
        <f>IF(Q$10=0,0,Q$10/TEL_fec!Q$10)</f>
        <v>0.79764861138642595</v>
      </c>
      <c r="R86" s="338">
        <f>IF(R$10=0,0,R$10/TEL_fec!R$10)</f>
        <v>0.79894225243019201</v>
      </c>
      <c r="S86" s="338">
        <f>IF(S$10=0,0,S$10/TEL_fec!S$10)</f>
        <v>0.80623873318408967</v>
      </c>
      <c r="T86" s="338">
        <f>IF(T$10=0,0,T$10/TEL_fec!T$10)</f>
        <v>0.80967078949690807</v>
      </c>
      <c r="U86" s="338">
        <f>IF(U$10=0,0,U$10/TEL_fec!U$10)</f>
        <v>0.81009987756939239</v>
      </c>
      <c r="V86" s="338">
        <f>IF(V$10=0,0,V$10/TEL_fec!V$10)</f>
        <v>0.80852405474985256</v>
      </c>
      <c r="W86" s="338">
        <f>IF(W$10=0,0,W$10/TEL_fec!W$10)</f>
        <v>0.80831236092289072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0.48845565049549056</v>
      </c>
      <c r="C87" s="351">
        <f>IF(C$16=0,0,C$16/TEL_fec!C$16)</f>
        <v>0.48551679034808509</v>
      </c>
      <c r="D87" s="351">
        <f>IF(D$16=0,0,D$16/TEL_fec!D$16)</f>
        <v>0.48864445152866476</v>
      </c>
      <c r="E87" s="351">
        <f>IF(E$16=0,0,E$16/TEL_fec!E$16)</f>
        <v>0.48656895272087919</v>
      </c>
      <c r="F87" s="351">
        <f>IF(F$16=0,0,F$16/TEL_fec!F$16)</f>
        <v>0.48743274188646052</v>
      </c>
      <c r="G87" s="351">
        <f>IF(G$16=0,0,G$16/TEL_fec!G$16)</f>
        <v>0.49046893205198483</v>
      </c>
      <c r="H87" s="351">
        <f>IF(H$16=0,0,H$16/TEL_fec!H$16)</f>
        <v>0.48759636224912367</v>
      </c>
      <c r="I87" s="351">
        <f>IF(I$16=0,0,I$16/TEL_fec!I$16)</f>
        <v>0.4923541190206524</v>
      </c>
      <c r="J87" s="351">
        <f>IF(J$16=0,0,J$16/TEL_fec!J$16)</f>
        <v>0.49670035773637311</v>
      </c>
      <c r="K87" s="351">
        <f>IF(K$16=0,0,K$16/TEL_fec!K$16)</f>
        <v>0.498173232054827</v>
      </c>
      <c r="L87" s="351">
        <f>IF(L$16=0,0,L$16/TEL_fec!L$16)</f>
        <v>0.50076757789316817</v>
      </c>
      <c r="M87" s="351">
        <f>IF(M$16=0,0,M$16/TEL_fec!M$16)</f>
        <v>0.50030479922745197</v>
      </c>
      <c r="N87" s="351">
        <f>IF(N$16=0,0,N$16/TEL_fec!N$16)</f>
        <v>0.49790069391395564</v>
      </c>
      <c r="O87" s="351">
        <f>IF(O$16=0,0,O$16/TEL_fec!O$16)</f>
        <v>0.50030222111579437</v>
      </c>
      <c r="P87" s="351">
        <f>IF(P$16=0,0,P$16/TEL_fec!P$16)</f>
        <v>0.50835991428393179</v>
      </c>
      <c r="Q87" s="351">
        <f>IF(Q$16=0,0,Q$16/TEL_fec!Q$16)</f>
        <v>0.51523585189201981</v>
      </c>
      <c r="R87" s="351">
        <f>IF(R$16=0,0,R$16/TEL_fec!R$16)</f>
        <v>0.51425681217544406</v>
      </c>
      <c r="S87" s="351">
        <f>IF(S$16=0,0,S$16/TEL_fec!S$16)</f>
        <v>0.51357564507163933</v>
      </c>
      <c r="T87" s="351">
        <f>IF(T$16=0,0,T$16/TEL_fec!T$16)</f>
        <v>0.5123271506888758</v>
      </c>
      <c r="U87" s="351">
        <f>IF(U$16=0,0,U$16/TEL_fec!U$16)</f>
        <v>0.51411503167237982</v>
      </c>
      <c r="V87" s="351">
        <f>IF(V$16=0,0,V$16/TEL_fec!V$16)</f>
        <v>0.5347026942492733</v>
      </c>
      <c r="W87" s="351">
        <f>IF(W$16=0,0,W$16/TEL_fec!W$16)</f>
        <v>0.53439926274651128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0.43209538313062645</v>
      </c>
      <c r="C88" s="351">
        <f>IF(C$27=0,0,C$27/TEL_fec!C$27)</f>
        <v>0.42949562223099852</v>
      </c>
      <c r="D88" s="351">
        <f>IF(D$27=0,0,D$27/TEL_fec!D$27)</f>
        <v>0.43226239942920353</v>
      </c>
      <c r="E88" s="351">
        <f>IF(E$27=0,0,E$27/TEL_fec!E$27)</f>
        <v>0.43042638125308541</v>
      </c>
      <c r="F88" s="351">
        <f>IF(F$27=0,0,F$27/TEL_fec!F$27)</f>
        <v>0.43119050243802293</v>
      </c>
      <c r="G88" s="351">
        <f>IF(G$27=0,0,G$27/TEL_fec!G$27)</f>
        <v>0.43387636296906323</v>
      </c>
      <c r="H88" s="351">
        <f>IF(H$27=0,0,H$27/TEL_fec!H$27)</f>
        <v>0.43133524352807073</v>
      </c>
      <c r="I88" s="351">
        <f>IF(I$27=0,0,I$27/TEL_fec!I$27)</f>
        <v>0.43554402836442346</v>
      </c>
      <c r="J88" s="351">
        <f>IF(J$27=0,0,J$27/TEL_fec!J$27)</f>
        <v>0.43938877799756082</v>
      </c>
      <c r="K88" s="351">
        <f>IF(K$27=0,0,K$27/TEL_fec!K$27)</f>
        <v>0.44069170527926987</v>
      </c>
      <c r="L88" s="351">
        <f>IF(L$27=0,0,L$27/TEL_fec!L$27)</f>
        <v>0.4429867035208796</v>
      </c>
      <c r="M88" s="351">
        <f>IF(M$27=0,0,M$27/TEL_fec!M$27)</f>
        <v>0.44257732239351522</v>
      </c>
      <c r="N88" s="351">
        <f>IF(N$27=0,0,N$27/TEL_fec!N$27)</f>
        <v>0.44045061384696077</v>
      </c>
      <c r="O88" s="351">
        <f>IF(O$27=0,0,O$27/TEL_fec!O$27)</f>
        <v>0.44257504175627949</v>
      </c>
      <c r="P88" s="351">
        <f>IF(P$27=0,0,P$27/TEL_fec!P$27)</f>
        <v>0.44970300109732414</v>
      </c>
      <c r="Q88" s="351">
        <f>IF(Q$27=0,0,Q$27/TEL_fec!Q$27)</f>
        <v>0.45578556128909414</v>
      </c>
      <c r="R88" s="351">
        <f>IF(R$27=0,0,R$27/TEL_fec!R$27)</f>
        <v>0.45491948769366192</v>
      </c>
      <c r="S88" s="351">
        <f>IF(S$27=0,0,S$27/TEL_fec!S$27)</f>
        <v>0.45431691679414249</v>
      </c>
      <c r="T88" s="351">
        <f>IF(T$27=0,0,T$27/TEL_fec!T$27)</f>
        <v>0.45321247945554388</v>
      </c>
      <c r="U88" s="351">
        <f>IF(U$27=0,0,U$27/TEL_fec!U$27)</f>
        <v>0.45479406647941295</v>
      </c>
      <c r="V88" s="351">
        <f>IF(V$27=0,0,V$27/TEL_fec!V$27)</f>
        <v>0.47300622952820309</v>
      </c>
      <c r="W88" s="351">
        <f>IF(W$27=0,0,W$27/TEL_fec!W$27)</f>
        <v>0.47273780935268273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0.57256618900290224</v>
      </c>
      <c r="C89" s="351">
        <f>IF(C$38=0,0,C$38/TEL_fec!C$38)</f>
        <v>0.57256618900290235</v>
      </c>
      <c r="D89" s="351">
        <f>IF(D$38=0,0,D$38/TEL_fec!D$38)</f>
        <v>0.57256618900290224</v>
      </c>
      <c r="E89" s="351">
        <f>IF(E$38=0,0,E$38/TEL_fec!E$38)</f>
        <v>0.57256618900290246</v>
      </c>
      <c r="F89" s="351">
        <f>IF(F$38=0,0,F$38/TEL_fec!F$38)</f>
        <v>0.57256618900290224</v>
      </c>
      <c r="G89" s="351">
        <f>IF(G$38=0,0,G$38/TEL_fec!G$38)</f>
        <v>0.57256618900290224</v>
      </c>
      <c r="H89" s="351">
        <f>IF(H$38=0,0,H$38/TEL_fec!H$38)</f>
        <v>0.57256618900290224</v>
      </c>
      <c r="I89" s="351">
        <f>IF(I$38=0,0,I$38/TEL_fec!I$38)</f>
        <v>0.57256618900290213</v>
      </c>
      <c r="J89" s="351">
        <f>IF(J$38=0,0,J$38/TEL_fec!J$38)</f>
        <v>0.57256618900290235</v>
      </c>
      <c r="K89" s="351">
        <f>IF(K$38=0,0,K$38/TEL_fec!K$38)</f>
        <v>0.57256618900290213</v>
      </c>
      <c r="L89" s="351">
        <f>IF(L$38=0,0,L$38/TEL_fec!L$38)</f>
        <v>0.57256618900290224</v>
      </c>
      <c r="M89" s="351">
        <f>IF(M$38=0,0,M$38/TEL_fec!M$38)</f>
        <v>0.57256618900290213</v>
      </c>
      <c r="N89" s="351">
        <f>IF(N$38=0,0,N$38/TEL_fec!N$38)</f>
        <v>0.57256618900290224</v>
      </c>
      <c r="O89" s="351">
        <f>IF(O$38=0,0,O$38/TEL_fec!O$38)</f>
        <v>0.57256618900290257</v>
      </c>
      <c r="P89" s="351">
        <f>IF(P$38=0,0,P$38/TEL_fec!P$38)</f>
        <v>0.57256618900290213</v>
      </c>
      <c r="Q89" s="351">
        <f>IF(Q$38=0,0,Q$38/TEL_fec!Q$38)</f>
        <v>0.57256618900290224</v>
      </c>
      <c r="R89" s="351">
        <f>IF(R$38=0,0,R$38/TEL_fec!R$38)</f>
        <v>0.57256618900290224</v>
      </c>
      <c r="S89" s="351">
        <f>IF(S$38=0,0,S$38/TEL_fec!S$38)</f>
        <v>0.57256618900290224</v>
      </c>
      <c r="T89" s="351">
        <f>IF(T$38=0,0,T$38/TEL_fec!T$38)</f>
        <v>0.57256618900290202</v>
      </c>
      <c r="U89" s="351">
        <f>IF(U$38=0,0,U$38/TEL_fec!U$38)</f>
        <v>0.57256618900290224</v>
      </c>
      <c r="V89" s="351">
        <f>IF(V$38=0,0,V$38/TEL_fec!V$38)</f>
        <v>0.57256618900290213</v>
      </c>
      <c r="W89" s="351">
        <f>IF(W$38=0,0,W$38/TEL_fec!W$38)</f>
        <v>0.57256618900290213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0.39456733621385986</v>
      </c>
      <c r="C90" s="351">
        <f>IF(C$39=0,0,C$39/TEL_fec!C$39)</f>
        <v>0.39042748933922672</v>
      </c>
      <c r="D90" s="351">
        <f>IF(D$39=0,0,D$39/TEL_fec!D$39)</f>
        <v>0.39052771543467241</v>
      </c>
      <c r="E90" s="351">
        <f>IF(E$39=0,0,E$39/TEL_fec!E$39)</f>
        <v>0.38798226742370762</v>
      </c>
      <c r="F90" s="351">
        <f>IF(F$39=0,0,F$39/TEL_fec!F$39)</f>
        <v>0.38924412619121068</v>
      </c>
      <c r="G90" s="351">
        <f>IF(G$39=0,0,G$39/TEL_fec!G$39)</f>
        <v>0.39576502851225609</v>
      </c>
      <c r="H90" s="351">
        <f>IF(H$39=0,0,H$39/TEL_fec!H$39)</f>
        <v>0.3974204462772859</v>
      </c>
      <c r="I90" s="351">
        <f>IF(I$39=0,0,I$39/TEL_fec!I$39)</f>
        <v>0.3961778665913947</v>
      </c>
      <c r="J90" s="351">
        <f>IF(J$39=0,0,J$39/TEL_fec!J$39)</f>
        <v>0.40106978845728669</v>
      </c>
      <c r="K90" s="351">
        <f>IF(K$39=0,0,K$39/TEL_fec!K$39)</f>
        <v>0.39796098511215672</v>
      </c>
      <c r="L90" s="351">
        <f>IF(L$39=0,0,L$39/TEL_fec!L$39)</f>
        <v>0.39902057034148969</v>
      </c>
      <c r="M90" s="351">
        <f>IF(M$39=0,0,M$39/TEL_fec!M$39)</f>
        <v>0.39846753106870547</v>
      </c>
      <c r="N90" s="351">
        <f>IF(N$39=0,0,N$39/TEL_fec!N$39)</f>
        <v>0.3987341254624257</v>
      </c>
      <c r="O90" s="351">
        <f>IF(O$39=0,0,O$39/TEL_fec!O$39)</f>
        <v>0.39904979267624968</v>
      </c>
      <c r="P90" s="351">
        <f>IF(P$39=0,0,P$39/TEL_fec!P$39)</f>
        <v>0.40382332063856735</v>
      </c>
      <c r="Q90" s="351">
        <f>IF(Q$39=0,0,Q$39/TEL_fec!Q$39)</f>
        <v>0.40691263572630787</v>
      </c>
      <c r="R90" s="351">
        <f>IF(R$39=0,0,R$39/TEL_fec!R$39)</f>
        <v>0.40723923902384074</v>
      </c>
      <c r="S90" s="351">
        <f>IF(S$39=0,0,S$39/TEL_fec!S$39)</f>
        <v>0.40862639338197898</v>
      </c>
      <c r="T90" s="351">
        <f>IF(T$39=0,0,T$39/TEL_fec!T$39)</f>
        <v>0.40992215320988273</v>
      </c>
      <c r="U90" s="351">
        <f>IF(U$39=0,0,U$39/TEL_fec!U$39)</f>
        <v>0.41011476480497167</v>
      </c>
      <c r="V90" s="351">
        <f>IF(V$39=0,0,V$39/TEL_fec!V$39)</f>
        <v>0.40883326608600856</v>
      </c>
      <c r="W90" s="351">
        <f>IF(W$39=0,0,W$39/TEL_fec!W$39)</f>
        <v>0.40884068677014201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0.45297176033195541</v>
      </c>
      <c r="C91" s="339">
        <f>IF(C$59=0,0,C$59/TEL_fec!C$59)</f>
        <v>0.4529717603319553</v>
      </c>
      <c r="D91" s="339">
        <f>IF(D$59=0,0,D$59/TEL_fec!D$59)</f>
        <v>0.45297176033195535</v>
      </c>
      <c r="E91" s="339">
        <f>IF(E$59=0,0,E$59/TEL_fec!E$59)</f>
        <v>0.45297176033195535</v>
      </c>
      <c r="F91" s="339">
        <f>IF(F$59=0,0,F$59/TEL_fec!F$59)</f>
        <v>0.45297176033195519</v>
      </c>
      <c r="G91" s="339">
        <f>IF(G$59=0,0,G$59/TEL_fec!G$59)</f>
        <v>0.45297176033195524</v>
      </c>
      <c r="H91" s="339">
        <f>IF(H$59=0,0,H$59/TEL_fec!H$59)</f>
        <v>0.45297176033195524</v>
      </c>
      <c r="I91" s="339">
        <f>IF(I$59=0,0,I$59/TEL_fec!I$59)</f>
        <v>0.45297176033195546</v>
      </c>
      <c r="J91" s="339">
        <f>IF(J$59=0,0,J$59/TEL_fec!J$59)</f>
        <v>0.45297176033195524</v>
      </c>
      <c r="K91" s="339">
        <f>IF(K$59=0,0,K$59/TEL_fec!K$59)</f>
        <v>0.45297176033195519</v>
      </c>
      <c r="L91" s="339">
        <f>IF(L$59=0,0,L$59/TEL_fec!L$59)</f>
        <v>0.45297176033195524</v>
      </c>
      <c r="M91" s="339">
        <f>IF(M$59=0,0,M$59/TEL_fec!M$59)</f>
        <v>0.45297176033195546</v>
      </c>
      <c r="N91" s="339">
        <f>IF(N$59=0,0,N$59/TEL_fec!N$59)</f>
        <v>0.45297176033195513</v>
      </c>
      <c r="O91" s="339">
        <f>IF(O$59=0,0,O$59/TEL_fec!O$59)</f>
        <v>0.45297176033195541</v>
      </c>
      <c r="P91" s="339">
        <f>IF(P$59=0,0,P$59/TEL_fec!P$59)</f>
        <v>0.45297176033195535</v>
      </c>
      <c r="Q91" s="339">
        <f>IF(Q$59=0,0,Q$59/TEL_fec!Q$59)</f>
        <v>0.45297176033195546</v>
      </c>
      <c r="R91" s="339">
        <f>IF(R$59=0,0,R$59/TEL_fec!R$59)</f>
        <v>0.45297176033195519</v>
      </c>
      <c r="S91" s="339">
        <f>IF(S$59=0,0,S$59/TEL_fec!S$59)</f>
        <v>0.45297176033195535</v>
      </c>
      <c r="T91" s="339">
        <f>IF(T$59=0,0,T$59/TEL_fec!T$59)</f>
        <v>0.45297176033195524</v>
      </c>
      <c r="U91" s="339">
        <f>IF(U$59=0,0,U$59/TEL_fec!U$59)</f>
        <v>0.45297176033195524</v>
      </c>
      <c r="V91" s="339">
        <f>IF(V$59=0,0,V$59/TEL_fec!V$59)</f>
        <v>0.45297176033195535</v>
      </c>
      <c r="W91" s="339">
        <f>IF(W$59=0,0,W$59/TEL_fec!W$59)</f>
        <v>0.4529717603319553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SE: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61.214579998435099</v>
      </c>
      <c r="C5" s="225">
        <v>114.9752537971741</v>
      </c>
      <c r="D5" s="225">
        <v>103.07092715861771</v>
      </c>
      <c r="E5" s="225">
        <v>106.7324975985598</v>
      </c>
      <c r="F5" s="225">
        <v>100.41915131728329</v>
      </c>
      <c r="G5" s="225">
        <v>48.891813478058282</v>
      </c>
      <c r="H5" s="225">
        <v>38.949522837444952</v>
      </c>
      <c r="I5" s="225">
        <v>40.096643757311298</v>
      </c>
      <c r="J5" s="225">
        <v>35.4127150819223</v>
      </c>
      <c r="K5" s="225">
        <v>31.385453038547588</v>
      </c>
      <c r="L5" s="225">
        <v>32.707273677641787</v>
      </c>
      <c r="M5" s="225">
        <v>27.9963446374231</v>
      </c>
      <c r="N5" s="225">
        <v>24.390207718229352</v>
      </c>
      <c r="O5" s="225">
        <v>23.87029355836702</v>
      </c>
      <c r="P5" s="225">
        <v>20.498757842445059</v>
      </c>
      <c r="Q5" s="225">
        <v>16.384147201775701</v>
      </c>
      <c r="R5" s="225">
        <v>15.722793362114221</v>
      </c>
      <c r="S5" s="225">
        <v>12.0903613217938</v>
      </c>
      <c r="T5" s="225">
        <v>8.9993674824580268</v>
      </c>
      <c r="U5" s="225">
        <v>8.974768682557384</v>
      </c>
      <c r="V5" s="225">
        <v>7.791994441025488</v>
      </c>
      <c r="W5" s="225">
        <v>7.8795043209964684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1.0341651661204261</v>
      </c>
      <c r="C10" s="262">
        <v>7.2058266495249912</v>
      </c>
      <c r="D10" s="262">
        <v>6.1554221580002402</v>
      </c>
      <c r="E10" s="262">
        <v>7.9450436705006426</v>
      </c>
      <c r="F10" s="262">
        <v>6.9200341300373553</v>
      </c>
      <c r="G10" s="262">
        <v>2.0014022591138838</v>
      </c>
      <c r="H10" s="262">
        <v>1.2648277371164309</v>
      </c>
      <c r="I10" s="262">
        <v>1.958580520747319</v>
      </c>
      <c r="J10" s="262">
        <v>1.264077471118483</v>
      </c>
      <c r="K10" s="262">
        <v>1.7847775398782191</v>
      </c>
      <c r="L10" s="262">
        <v>1.917729797321464</v>
      </c>
      <c r="M10" s="262">
        <v>1.6485416898718319</v>
      </c>
      <c r="N10" s="262">
        <v>1.1978110978708989</v>
      </c>
      <c r="O10" s="262">
        <v>1.3058839155673261</v>
      </c>
      <c r="P10" s="262">
        <v>0.6906618216960958</v>
      </c>
      <c r="Q10" s="262">
        <v>0.38981006373737431</v>
      </c>
      <c r="R10" s="262">
        <v>0.35655741378464029</v>
      </c>
      <c r="S10" s="262">
        <v>0.15077375987979111</v>
      </c>
      <c r="T10" s="262">
        <v>5.4736713765835339E-2</v>
      </c>
      <c r="U10" s="262">
        <v>4.5265354219075141E-2</v>
      </c>
      <c r="V10" s="262">
        <v>9.1747970130580087E-2</v>
      </c>
      <c r="W10" s="262">
        <v>9.5890487752701689E-2</v>
      </c>
      <c r="DA10" s="68" t="s">
        <v>2820</v>
      </c>
    </row>
    <row r="11" spans="1:105" ht="12" customHeight="1" x14ac:dyDescent="0.25">
      <c r="A11" s="37" t="s">
        <v>160</v>
      </c>
      <c r="B11" s="228">
        <v>0</v>
      </c>
      <c r="C11" s="228">
        <v>6.0065578562079596</v>
      </c>
      <c r="D11" s="228">
        <v>5.2773644261792523</v>
      </c>
      <c r="E11" s="228">
        <v>5.6110862096989234</v>
      </c>
      <c r="F11" s="228">
        <v>4.6903414821064242</v>
      </c>
      <c r="G11" s="228">
        <v>0.85340776464217172</v>
      </c>
      <c r="H11" s="228">
        <v>0.59720820102782679</v>
      </c>
      <c r="I11" s="228">
        <v>0.58203676974690965</v>
      </c>
      <c r="J11" s="228">
        <v>0.43482034678987619</v>
      </c>
      <c r="K11" s="228">
        <v>0.57636125527336912</v>
      </c>
      <c r="L11" s="228">
        <v>0.75654295626049761</v>
      </c>
      <c r="M11" s="228">
        <v>0.64419894902048036</v>
      </c>
      <c r="N11" s="228">
        <v>0.59961975695068293</v>
      </c>
      <c r="O11" s="228">
        <v>0.73698678986890576</v>
      </c>
      <c r="P11" s="228">
        <v>0.35009812182521</v>
      </c>
      <c r="Q11" s="228">
        <v>0.1683352196036027</v>
      </c>
      <c r="R11" s="228">
        <v>0.17994214879320869</v>
      </c>
      <c r="S11" s="228">
        <v>7.8162439213779591E-2</v>
      </c>
      <c r="T11" s="228">
        <v>3.1622464217001559E-2</v>
      </c>
      <c r="U11" s="228">
        <v>1.975299778233644E-2</v>
      </c>
      <c r="V11" s="228">
        <v>3.2741529275752038E-2</v>
      </c>
      <c r="W11" s="228">
        <v>2.5897794888751251E-2</v>
      </c>
      <c r="DA11" s="69" t="s">
        <v>2821</v>
      </c>
    </row>
    <row r="12" spans="1:105" ht="12" customHeight="1" x14ac:dyDescent="0.25">
      <c r="A12" s="37" t="s">
        <v>162</v>
      </c>
      <c r="B12" s="228">
        <v>1.0341651661204261</v>
      </c>
      <c r="C12" s="228">
        <v>1.1992687933170321</v>
      </c>
      <c r="D12" s="228">
        <v>0.87805773182098834</v>
      </c>
      <c r="E12" s="228">
        <v>2.3339574608017188</v>
      </c>
      <c r="F12" s="228">
        <v>2.2296926479309311</v>
      </c>
      <c r="G12" s="228">
        <v>1.147994494471712</v>
      </c>
      <c r="H12" s="228">
        <v>0.66761953608860458</v>
      </c>
      <c r="I12" s="228">
        <v>1.376543751000409</v>
      </c>
      <c r="J12" s="228">
        <v>0.82925712432860688</v>
      </c>
      <c r="K12" s="228">
        <v>1.2084162846048501</v>
      </c>
      <c r="L12" s="228">
        <v>1.1611868410609669</v>
      </c>
      <c r="M12" s="228">
        <v>1.0043427408513519</v>
      </c>
      <c r="N12" s="228">
        <v>0.59819134092021586</v>
      </c>
      <c r="O12" s="228">
        <v>0.56889712569842021</v>
      </c>
      <c r="P12" s="228">
        <v>0.34056369987088581</v>
      </c>
      <c r="Q12" s="228">
        <v>0.22147484413377161</v>
      </c>
      <c r="R12" s="228">
        <v>0.1766152649914316</v>
      </c>
      <c r="S12" s="228">
        <v>7.2611320666011489E-2</v>
      </c>
      <c r="T12" s="228">
        <v>2.311424954883378E-2</v>
      </c>
      <c r="U12" s="228">
        <v>2.5512356436738701E-2</v>
      </c>
      <c r="V12" s="228">
        <v>5.9006440854828042E-2</v>
      </c>
      <c r="W12" s="228">
        <v>6.9992692863950434E-2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4.9463354656696978</v>
      </c>
      <c r="C16" s="263">
        <v>8.8577611354232122</v>
      </c>
      <c r="D16" s="263">
        <v>7.9656579452562282</v>
      </c>
      <c r="E16" s="263">
        <v>8.1195167612103418</v>
      </c>
      <c r="F16" s="263">
        <v>7.6848589468969291</v>
      </c>
      <c r="G16" s="263">
        <v>3.8540064015570752</v>
      </c>
      <c r="H16" s="263">
        <v>3.0973722000270012</v>
      </c>
      <c r="I16" s="263">
        <v>3.1347044941402999</v>
      </c>
      <c r="J16" s="263">
        <v>2.8067914828723088</v>
      </c>
      <c r="K16" s="263">
        <v>2.432952441795925</v>
      </c>
      <c r="L16" s="263">
        <v>2.5306993668114628</v>
      </c>
      <c r="M16" s="263">
        <v>2.1656295374996488</v>
      </c>
      <c r="N16" s="263">
        <v>1.9062555421012559</v>
      </c>
      <c r="O16" s="263">
        <v>1.85460901173696</v>
      </c>
      <c r="P16" s="263">
        <v>1.6280846467873711</v>
      </c>
      <c r="Q16" s="263">
        <v>1.3146276683015361</v>
      </c>
      <c r="R16" s="263">
        <v>1.2630021069008921</v>
      </c>
      <c r="S16" s="263">
        <v>0.98135959178879539</v>
      </c>
      <c r="T16" s="263">
        <v>0.73521505896907202</v>
      </c>
      <c r="U16" s="263">
        <v>0.73393178041136786</v>
      </c>
      <c r="V16" s="263">
        <v>0.56148839963596842</v>
      </c>
      <c r="W16" s="263">
        <v>0.57273741235492082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2.2078084930926831</v>
      </c>
      <c r="C19" s="231">
        <v>2.4531226224006111</v>
      </c>
      <c r="D19" s="231">
        <v>2.943750881053218</v>
      </c>
      <c r="E19" s="231">
        <v>2.2078084931184732</v>
      </c>
      <c r="F19" s="231">
        <v>2.2078084930861199</v>
      </c>
      <c r="G19" s="231">
        <v>1.146099994472406</v>
      </c>
      <c r="H19" s="231">
        <v>0.75089760652381221</v>
      </c>
      <c r="I19" s="231">
        <v>0.69190901467032406</v>
      </c>
      <c r="J19" s="231">
        <v>0.51114810814291212</v>
      </c>
      <c r="K19" s="231">
        <v>0.45919925392962951</v>
      </c>
      <c r="L19" s="231">
        <v>0.45843616586587721</v>
      </c>
      <c r="M19" s="231">
        <v>0.46159265431207691</v>
      </c>
      <c r="N19" s="231">
        <v>0.50699566463356061</v>
      </c>
      <c r="O19" s="231">
        <v>0.49159913421059892</v>
      </c>
      <c r="P19" s="231">
        <v>0.56688430579977345</v>
      </c>
      <c r="Q19" s="231">
        <v>0.51535422230894223</v>
      </c>
      <c r="R19" s="231">
        <v>0.4199356794046607</v>
      </c>
      <c r="S19" s="231">
        <v>0.42787600100826112</v>
      </c>
      <c r="T19" s="231">
        <v>0.39485603896877802</v>
      </c>
      <c r="U19" s="231">
        <v>0.45347359574643459</v>
      </c>
      <c r="V19" s="231">
        <v>0.343125425264038</v>
      </c>
      <c r="W19" s="231">
        <v>0.34867470003151918</v>
      </c>
      <c r="DA19" s="73" t="s">
        <v>2829</v>
      </c>
    </row>
    <row r="20" spans="1:105" ht="12" customHeight="1" x14ac:dyDescent="0.25">
      <c r="A20" s="46" t="s">
        <v>160</v>
      </c>
      <c r="B20" s="231">
        <v>0</v>
      </c>
      <c r="C20" s="231">
        <v>2.1251772808056431</v>
      </c>
      <c r="D20" s="231">
        <v>1.6613551342641431</v>
      </c>
      <c r="E20" s="231">
        <v>1.633925946576315</v>
      </c>
      <c r="F20" s="231">
        <v>1.447703743347156</v>
      </c>
      <c r="G20" s="231">
        <v>0.44813137932663422</v>
      </c>
      <c r="H20" s="231">
        <v>0.41865064755922943</v>
      </c>
      <c r="I20" s="231">
        <v>0.32058540490122028</v>
      </c>
      <c r="J20" s="231">
        <v>0.43638536214279072</v>
      </c>
      <c r="K20" s="231">
        <v>0.36430280541500593</v>
      </c>
      <c r="L20" s="231">
        <v>0.52986871647775091</v>
      </c>
      <c r="M20" s="231">
        <v>0.41811675906701962</v>
      </c>
      <c r="N20" s="231">
        <v>0.41655910201934471</v>
      </c>
      <c r="O20" s="231">
        <v>0.52003436463110175</v>
      </c>
      <c r="P20" s="231">
        <v>0.42766694704802599</v>
      </c>
      <c r="Q20" s="231">
        <v>0.34255156450960339</v>
      </c>
      <c r="R20" s="231">
        <v>0.42488251421862222</v>
      </c>
      <c r="S20" s="231">
        <v>0.28633100247586268</v>
      </c>
      <c r="T20" s="231">
        <v>0.19545898518098709</v>
      </c>
      <c r="U20" s="231">
        <v>0.12238697775151799</v>
      </c>
      <c r="V20" s="231">
        <v>7.7715201141442244E-2</v>
      </c>
      <c r="W20" s="231">
        <v>6.051413755380803E-2</v>
      </c>
      <c r="DA20" s="73" t="s">
        <v>2830</v>
      </c>
    </row>
    <row r="21" spans="1:105" ht="12" customHeight="1" x14ac:dyDescent="0.25">
      <c r="A21" s="46" t="s">
        <v>70</v>
      </c>
      <c r="B21" s="231">
        <v>2.3130936985693689</v>
      </c>
      <c r="C21" s="231">
        <v>3.8551485303085871</v>
      </c>
      <c r="D21" s="231">
        <v>3.084132565434746</v>
      </c>
      <c r="E21" s="231">
        <v>3.598143208714625</v>
      </c>
      <c r="F21" s="231">
        <v>3.3411378870255808</v>
      </c>
      <c r="G21" s="231">
        <v>1.6569537533550569</v>
      </c>
      <c r="H21" s="231">
        <v>1.459814044831327</v>
      </c>
      <c r="I21" s="231">
        <v>1.359359647120411</v>
      </c>
      <c r="J21" s="231">
        <v>1.0235219130132081</v>
      </c>
      <c r="K21" s="231">
        <v>0.84448530577051184</v>
      </c>
      <c r="L21" s="231">
        <v>0.72621662146389787</v>
      </c>
      <c r="M21" s="231">
        <v>0.6308649921785433</v>
      </c>
      <c r="N21" s="231">
        <v>0.56510353366524291</v>
      </c>
      <c r="O21" s="231">
        <v>0.44154897531015241</v>
      </c>
      <c r="P21" s="231">
        <v>0.21663977143037311</v>
      </c>
      <c r="Q21" s="231">
        <v>4.8776349284605511E-3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4.6511886432011804E-3</v>
      </c>
      <c r="J22" s="231">
        <v>3.4942940065079181E-3</v>
      </c>
      <c r="K22" s="231">
        <v>1.156894637166678E-3</v>
      </c>
      <c r="L22" s="231">
        <v>2.904041640154158E-3</v>
      </c>
      <c r="M22" s="231">
        <v>3.1873627757106901E-3</v>
      </c>
      <c r="N22" s="231">
        <v>2.0304681386443418E-3</v>
      </c>
      <c r="O22" s="231">
        <v>0</v>
      </c>
      <c r="P22" s="231">
        <v>8.7357350168614705E-4</v>
      </c>
      <c r="Q22" s="231">
        <v>1.1568946373532419E-3</v>
      </c>
      <c r="R22" s="231">
        <v>1.156894637384076E-3</v>
      </c>
      <c r="S22" s="231">
        <v>1.156894637398286E-3</v>
      </c>
      <c r="T22" s="231">
        <v>2.0304681393598779E-3</v>
      </c>
      <c r="U22" s="231">
        <v>0</v>
      </c>
      <c r="V22" s="231">
        <v>5.9025236600964955E-4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0.42543327400764469</v>
      </c>
      <c r="C23" s="231">
        <v>0.42431270190837139</v>
      </c>
      <c r="D23" s="231">
        <v>0.27641936450412141</v>
      </c>
      <c r="E23" s="231">
        <v>0.67963911280092892</v>
      </c>
      <c r="F23" s="231">
        <v>0.68820882343807144</v>
      </c>
      <c r="G23" s="231">
        <v>0.60282127440297784</v>
      </c>
      <c r="H23" s="231">
        <v>0.46800990111263302</v>
      </c>
      <c r="I23" s="231">
        <v>0.75819923880514284</v>
      </c>
      <c r="J23" s="231">
        <v>0.83224180556689076</v>
      </c>
      <c r="K23" s="231">
        <v>0.76380818204361034</v>
      </c>
      <c r="L23" s="231">
        <v>0.81327382136378323</v>
      </c>
      <c r="M23" s="231">
        <v>0.65186776916629852</v>
      </c>
      <c r="N23" s="231">
        <v>0.41556677364446382</v>
      </c>
      <c r="O23" s="231">
        <v>0.40142653758510732</v>
      </c>
      <c r="P23" s="231">
        <v>0.41602004900751249</v>
      </c>
      <c r="Q23" s="231">
        <v>0.45068735191717618</v>
      </c>
      <c r="R23" s="231">
        <v>0.41702701864022551</v>
      </c>
      <c r="S23" s="231">
        <v>0.26599569366727333</v>
      </c>
      <c r="T23" s="231">
        <v>0.14286956667994699</v>
      </c>
      <c r="U23" s="231">
        <v>0.1580712069134152</v>
      </c>
      <c r="V23" s="231">
        <v>0.14005752086447851</v>
      </c>
      <c r="W23" s="231">
        <v>0.16354857476959361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42.043851458192449</v>
      </c>
      <c r="C27" s="263">
        <v>75.290969651097328</v>
      </c>
      <c r="D27" s="263">
        <v>67.708092534677931</v>
      </c>
      <c r="E27" s="263">
        <v>69.015892470287895</v>
      </c>
      <c r="F27" s="263">
        <v>65.32130104862388</v>
      </c>
      <c r="G27" s="263">
        <v>32.759054413235127</v>
      </c>
      <c r="H27" s="263">
        <v>26.327663700229511</v>
      </c>
      <c r="I27" s="263">
        <v>26.64498820019255</v>
      </c>
      <c r="J27" s="263">
        <v>23.857727604414631</v>
      </c>
      <c r="K27" s="263">
        <v>20.680095755265359</v>
      </c>
      <c r="L27" s="263">
        <v>21.51094461789744</v>
      </c>
      <c r="M27" s="263">
        <v>18.407851068747028</v>
      </c>
      <c r="N27" s="263">
        <v>16.203172107860681</v>
      </c>
      <c r="O27" s="263">
        <v>15.764176599764159</v>
      </c>
      <c r="P27" s="263">
        <v>13.83871949769266</v>
      </c>
      <c r="Q27" s="263">
        <v>11.174335180563061</v>
      </c>
      <c r="R27" s="263">
        <v>10.73551790865759</v>
      </c>
      <c r="S27" s="263">
        <v>8.3415565302047625</v>
      </c>
      <c r="T27" s="263">
        <v>6.2493280012371129</v>
      </c>
      <c r="U27" s="263">
        <v>6.2384201334966267</v>
      </c>
      <c r="V27" s="263">
        <v>4.7726513969057311</v>
      </c>
      <c r="W27" s="263">
        <v>4.8682680050168274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18.766372191287811</v>
      </c>
      <c r="C30" s="231">
        <v>20.851542290405192</v>
      </c>
      <c r="D30" s="231">
        <v>25.02188248895235</v>
      </c>
      <c r="E30" s="231">
        <v>18.76637219150701</v>
      </c>
      <c r="F30" s="231">
        <v>18.766372191232019</v>
      </c>
      <c r="G30" s="231">
        <v>9.7418499530154463</v>
      </c>
      <c r="H30" s="231">
        <v>6.3826296554524022</v>
      </c>
      <c r="I30" s="231">
        <v>5.8812266246977538</v>
      </c>
      <c r="J30" s="231">
        <v>4.3447589192147538</v>
      </c>
      <c r="K30" s="231">
        <v>3.9031936584018521</v>
      </c>
      <c r="L30" s="231">
        <v>3.8967074098599568</v>
      </c>
      <c r="M30" s="231">
        <v>3.9235375616526551</v>
      </c>
      <c r="N30" s="231">
        <v>4.3094631493852651</v>
      </c>
      <c r="O30" s="231">
        <v>4.1785926407900922</v>
      </c>
      <c r="P30" s="231">
        <v>4.8185165992980759</v>
      </c>
      <c r="Q30" s="231">
        <v>4.3805108896260103</v>
      </c>
      <c r="R30" s="231">
        <v>3.5694532749396179</v>
      </c>
      <c r="S30" s="231">
        <v>3.6369460085702201</v>
      </c>
      <c r="T30" s="231">
        <v>3.3562763312346142</v>
      </c>
      <c r="U30" s="231">
        <v>3.8545255638446938</v>
      </c>
      <c r="V30" s="231">
        <v>2.9165661147443229</v>
      </c>
      <c r="W30" s="231">
        <v>2.9637349502679129</v>
      </c>
      <c r="DA30" s="73" t="s">
        <v>2840</v>
      </c>
    </row>
    <row r="31" spans="1:105" ht="12" customHeight="1" x14ac:dyDescent="0.25">
      <c r="A31" s="46" t="s">
        <v>160</v>
      </c>
      <c r="B31" s="231">
        <v>0</v>
      </c>
      <c r="C31" s="231">
        <v>18.06400688684797</v>
      </c>
      <c r="D31" s="231">
        <v>14.12151864124521</v>
      </c>
      <c r="E31" s="231">
        <v>13.88837054589867</v>
      </c>
      <c r="F31" s="231">
        <v>12.305481818450829</v>
      </c>
      <c r="G31" s="231">
        <v>3.809116724276389</v>
      </c>
      <c r="H31" s="231">
        <v>3.5585305042534499</v>
      </c>
      <c r="I31" s="231">
        <v>2.724975941660372</v>
      </c>
      <c r="J31" s="231">
        <v>3.7092755782137199</v>
      </c>
      <c r="K31" s="231">
        <v>3.09657384602755</v>
      </c>
      <c r="L31" s="231">
        <v>4.5038840900608834</v>
      </c>
      <c r="M31" s="231">
        <v>3.5539924520696689</v>
      </c>
      <c r="N31" s="231">
        <v>3.5407523671644299</v>
      </c>
      <c r="O31" s="231">
        <v>4.4202920993643664</v>
      </c>
      <c r="P31" s="231">
        <v>3.6351690499082219</v>
      </c>
      <c r="Q31" s="231">
        <v>2.9116882983316299</v>
      </c>
      <c r="R31" s="231">
        <v>3.611501370858289</v>
      </c>
      <c r="S31" s="231">
        <v>2.4338135210448328</v>
      </c>
      <c r="T31" s="231">
        <v>1.6614013740383911</v>
      </c>
      <c r="U31" s="231">
        <v>1.040289310887903</v>
      </c>
      <c r="V31" s="231">
        <v>0.66057920970225914</v>
      </c>
      <c r="W31" s="231">
        <v>0.51437016920736833</v>
      </c>
      <c r="DA31" s="73" t="s">
        <v>2841</v>
      </c>
    </row>
    <row r="32" spans="1:105" ht="12" customHeight="1" x14ac:dyDescent="0.25">
      <c r="A32" s="46" t="s">
        <v>70</v>
      </c>
      <c r="B32" s="231">
        <v>19.661296437839649</v>
      </c>
      <c r="C32" s="231">
        <v>32.768762507622988</v>
      </c>
      <c r="D32" s="231">
        <v>26.21512680619534</v>
      </c>
      <c r="E32" s="231">
        <v>30.584217274074309</v>
      </c>
      <c r="F32" s="231">
        <v>28.39967203971743</v>
      </c>
      <c r="G32" s="231">
        <v>14.084106903517981</v>
      </c>
      <c r="H32" s="231">
        <v>12.408419381066279</v>
      </c>
      <c r="I32" s="231">
        <v>11.5545570005235</v>
      </c>
      <c r="J32" s="231">
        <v>8.6999362606122688</v>
      </c>
      <c r="K32" s="231">
        <v>7.1781250990493497</v>
      </c>
      <c r="L32" s="231">
        <v>6.1728412824431311</v>
      </c>
      <c r="M32" s="231">
        <v>5.3623524335176196</v>
      </c>
      <c r="N32" s="231">
        <v>4.8033800361545653</v>
      </c>
      <c r="O32" s="231">
        <v>3.7531662901362952</v>
      </c>
      <c r="P32" s="231">
        <v>1.841438057158171</v>
      </c>
      <c r="Q32" s="231">
        <v>4.1459896891914698E-2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3.9535103467210037E-2</v>
      </c>
      <c r="J33" s="231">
        <v>2.9701499055317299E-2</v>
      </c>
      <c r="K33" s="231">
        <v>9.8336044159167656E-3</v>
      </c>
      <c r="L33" s="231">
        <v>2.4684353941310348E-2</v>
      </c>
      <c r="M33" s="231">
        <v>2.709258359354088E-2</v>
      </c>
      <c r="N33" s="231">
        <v>1.7258979178476911E-2</v>
      </c>
      <c r="O33" s="231">
        <v>0</v>
      </c>
      <c r="P33" s="231">
        <v>7.4253747643322513E-3</v>
      </c>
      <c r="Q33" s="231">
        <v>9.8336044175025561E-3</v>
      </c>
      <c r="R33" s="231">
        <v>9.8336044177646451E-3</v>
      </c>
      <c r="S33" s="231">
        <v>9.8336044178854304E-3</v>
      </c>
      <c r="T33" s="231">
        <v>1.7258979184558969E-2</v>
      </c>
      <c r="U33" s="231">
        <v>0</v>
      </c>
      <c r="V33" s="231">
        <v>5.0171451110820201E-3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3.6161828290649809</v>
      </c>
      <c r="C34" s="231">
        <v>3.606657966221158</v>
      </c>
      <c r="D34" s="231">
        <v>2.3495645982850322</v>
      </c>
      <c r="E34" s="231">
        <v>5.7769324588078943</v>
      </c>
      <c r="F34" s="231">
        <v>5.8497749992236079</v>
      </c>
      <c r="G34" s="231">
        <v>5.1239808324253104</v>
      </c>
      <c r="H34" s="231">
        <v>3.9780841594573801</v>
      </c>
      <c r="I34" s="231">
        <v>6.4446935298437147</v>
      </c>
      <c r="J34" s="231">
        <v>7.0740553473185699</v>
      </c>
      <c r="K34" s="231">
        <v>6.4923695473706866</v>
      </c>
      <c r="L34" s="231">
        <v>6.9128274815921591</v>
      </c>
      <c r="M34" s="231">
        <v>5.5408760379135398</v>
      </c>
      <c r="N34" s="231">
        <v>3.532317575977943</v>
      </c>
      <c r="O34" s="231">
        <v>3.4121255694734129</v>
      </c>
      <c r="P34" s="231">
        <v>3.536170416563857</v>
      </c>
      <c r="Q34" s="231">
        <v>3.8308424912959991</v>
      </c>
      <c r="R34" s="231">
        <v>3.5447296584419159</v>
      </c>
      <c r="S34" s="231">
        <v>2.2609633961718241</v>
      </c>
      <c r="T34" s="231">
        <v>1.2143913167795499</v>
      </c>
      <c r="U34" s="231">
        <v>1.343605258764029</v>
      </c>
      <c r="V34" s="231">
        <v>1.190488927348067</v>
      </c>
      <c r="W34" s="231">
        <v>1.3901628855415451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13.190227908452531</v>
      </c>
      <c r="C39" s="263">
        <f t="shared" si="0"/>
        <v>23.620696361128569</v>
      </c>
      <c r="D39" s="263">
        <f t="shared" si="0"/>
        <v>21.24175452068328</v>
      </c>
      <c r="E39" s="263">
        <f t="shared" si="0"/>
        <v>21.652044696560907</v>
      </c>
      <c r="F39" s="263">
        <f t="shared" si="0"/>
        <v>20.492957191725139</v>
      </c>
      <c r="G39" s="263">
        <f t="shared" si="0"/>
        <v>10.277350404152198</v>
      </c>
      <c r="H39" s="263">
        <f t="shared" si="0"/>
        <v>8.2596592000720044</v>
      </c>
      <c r="I39" s="263">
        <f t="shared" si="0"/>
        <v>8.3583705422311319</v>
      </c>
      <c r="J39" s="263">
        <f t="shared" si="0"/>
        <v>7.4841185235168748</v>
      </c>
      <c r="K39" s="263">
        <f t="shared" si="0"/>
        <v>6.4876273016080965</v>
      </c>
      <c r="L39" s="263">
        <f t="shared" si="0"/>
        <v>6.7478998956114307</v>
      </c>
      <c r="M39" s="263">
        <f t="shared" si="0"/>
        <v>5.7743223413045897</v>
      </c>
      <c r="N39" s="263">
        <f t="shared" si="0"/>
        <v>5.08296897039651</v>
      </c>
      <c r="O39" s="263">
        <f t="shared" si="0"/>
        <v>4.9456240312985624</v>
      </c>
      <c r="P39" s="263">
        <f t="shared" si="0"/>
        <v>4.3412918762689312</v>
      </c>
      <c r="Q39" s="263">
        <f t="shared" si="0"/>
        <v>3.5053742891737372</v>
      </c>
      <c r="R39" s="263">
        <f t="shared" si="0"/>
        <v>3.3677159327710959</v>
      </c>
      <c r="S39" s="263">
        <f t="shared" si="0"/>
        <v>2.6166714399204558</v>
      </c>
      <c r="T39" s="263">
        <f t="shared" si="0"/>
        <v>1.9600877084860069</v>
      </c>
      <c r="U39" s="263">
        <f t="shared" si="0"/>
        <v>1.9571514144303137</v>
      </c>
      <c r="V39" s="263">
        <f t="shared" si="0"/>
        <v>2.3661066743532078</v>
      </c>
      <c r="W39" s="263">
        <f t="shared" si="0"/>
        <v>2.3426084158720188</v>
      </c>
      <c r="DA39" s="70"/>
    </row>
    <row r="40" spans="1:105" ht="12" customHeight="1" x14ac:dyDescent="0.25">
      <c r="A40" s="60" t="s">
        <v>2736</v>
      </c>
      <c r="B40" s="331">
        <v>7.9141367450715174</v>
      </c>
      <c r="C40" s="331">
        <v>14.17241781667714</v>
      </c>
      <c r="D40" s="331">
        <v>12.74505271240997</v>
      </c>
      <c r="E40" s="331">
        <v>12.991226817936541</v>
      </c>
      <c r="F40" s="331">
        <v>12.29577431503508</v>
      </c>
      <c r="G40" s="331">
        <v>6.1664102424913194</v>
      </c>
      <c r="H40" s="331">
        <v>4.9557955200432016</v>
      </c>
      <c r="I40" s="331">
        <v>5.0146857484814777</v>
      </c>
      <c r="J40" s="331">
        <v>4.4902076084530762</v>
      </c>
      <c r="K40" s="331">
        <v>3.8924780303591091</v>
      </c>
      <c r="L40" s="331">
        <v>4.0484872376792023</v>
      </c>
      <c r="M40" s="331">
        <v>3.4643175013049632</v>
      </c>
      <c r="N40" s="331">
        <v>3.049629725488503</v>
      </c>
      <c r="O40" s="331">
        <v>2.9673744187791371</v>
      </c>
      <c r="P40" s="331">
        <v>2.6046682530290681</v>
      </c>
      <c r="Q40" s="331">
        <v>2.1031047763187649</v>
      </c>
      <c r="R40" s="331">
        <v>2.020513685410144</v>
      </c>
      <c r="S40" s="331">
        <v>1.5698878753457399</v>
      </c>
      <c r="T40" s="331">
        <v>1.1758583122523301</v>
      </c>
      <c r="U40" s="331">
        <v>1.174290848658188</v>
      </c>
      <c r="V40" s="331">
        <v>1.767185714741508</v>
      </c>
      <c r="W40" s="331">
        <v>1.7316885093601031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3.5324935889482938</v>
      </c>
      <c r="C42" s="297">
        <v>3.9249961958409778</v>
      </c>
      <c r="D42" s="297">
        <v>4.710001409685149</v>
      </c>
      <c r="E42" s="297">
        <v>3.5324935889895568</v>
      </c>
      <c r="F42" s="297">
        <v>3.5324935889377929</v>
      </c>
      <c r="G42" s="297">
        <v>1.8337599911558491</v>
      </c>
      <c r="H42" s="297">
        <v>1.2014361704380989</v>
      </c>
      <c r="I42" s="297">
        <v>1.1085134777160279</v>
      </c>
      <c r="J42" s="297">
        <v>0.81873628431037304</v>
      </c>
      <c r="K42" s="297">
        <v>0.73502190986686844</v>
      </c>
      <c r="L42" s="297">
        <v>0.73422596691953723</v>
      </c>
      <c r="M42" s="297">
        <v>0.73948960554808107</v>
      </c>
      <c r="N42" s="297">
        <v>0.81195708989527982</v>
      </c>
      <c r="O42" s="297">
        <v>0.78655861473695865</v>
      </c>
      <c r="P42" s="297">
        <v>0.90740874290858453</v>
      </c>
      <c r="Q42" s="297">
        <v>0.82517551830284408</v>
      </c>
      <c r="R42" s="297">
        <v>0.67241669499787793</v>
      </c>
      <c r="S42" s="297">
        <v>0.68528412346384393</v>
      </c>
      <c r="T42" s="297">
        <v>0.63325765621866947</v>
      </c>
      <c r="U42" s="297">
        <v>0.72555775319429539</v>
      </c>
      <c r="V42" s="297">
        <v>1.081063207005692</v>
      </c>
      <c r="W42" s="297">
        <v>1.0542282702757939</v>
      </c>
      <c r="DA42" s="122" t="s">
        <v>2851</v>
      </c>
    </row>
    <row r="43" spans="1:105" ht="12" customHeight="1" x14ac:dyDescent="0.25">
      <c r="A43" s="59" t="s">
        <v>160</v>
      </c>
      <c r="B43" s="297">
        <v>0</v>
      </c>
      <c r="C43" s="297">
        <v>3.40028364928903</v>
      </c>
      <c r="D43" s="297">
        <v>2.658168214822628</v>
      </c>
      <c r="E43" s="297">
        <v>2.6142815145221028</v>
      </c>
      <c r="F43" s="297">
        <v>2.3163259893554509</v>
      </c>
      <c r="G43" s="297">
        <v>0.71701020692261452</v>
      </c>
      <c r="H43" s="297">
        <v>0.66984103609476697</v>
      </c>
      <c r="I43" s="297">
        <v>0.5136126781949476</v>
      </c>
      <c r="J43" s="297">
        <v>0.69898435352974342</v>
      </c>
      <c r="K43" s="297">
        <v>0.58312495395959585</v>
      </c>
      <c r="L43" s="297">
        <v>0.84863149913462865</v>
      </c>
      <c r="M43" s="297">
        <v>0.66983950967831241</v>
      </c>
      <c r="N43" s="297">
        <v>0.66712230466404077</v>
      </c>
      <c r="O43" s="297">
        <v>0.83205498340976292</v>
      </c>
      <c r="P43" s="297">
        <v>0.68456424500393454</v>
      </c>
      <c r="Q43" s="297">
        <v>0.5484871425390424</v>
      </c>
      <c r="R43" s="297">
        <v>0.68033775167260468</v>
      </c>
      <c r="S43" s="297">
        <v>0.45858634181356378</v>
      </c>
      <c r="T43" s="297">
        <v>0.31347095302340988</v>
      </c>
      <c r="U43" s="297">
        <v>0.1958191644024288</v>
      </c>
      <c r="V43" s="297">
        <v>0.24485228547085869</v>
      </c>
      <c r="W43" s="297">
        <v>0.1829662850640312</v>
      </c>
      <c r="DA43" s="122" t="s">
        <v>2852</v>
      </c>
    </row>
    <row r="44" spans="1:105" ht="12" customHeight="1" x14ac:dyDescent="0.25">
      <c r="A44" s="59" t="s">
        <v>70</v>
      </c>
      <c r="B44" s="297">
        <v>3.7009499177109908</v>
      </c>
      <c r="C44" s="297">
        <v>6.1682376484937391</v>
      </c>
      <c r="D44" s="297">
        <v>4.934612104695594</v>
      </c>
      <c r="E44" s="297">
        <v>5.7570291339433997</v>
      </c>
      <c r="F44" s="297">
        <v>5.3458206192409277</v>
      </c>
      <c r="G44" s="297">
        <v>2.651126005368091</v>
      </c>
      <c r="H44" s="297">
        <v>2.3357024717301229</v>
      </c>
      <c r="I44" s="297">
        <v>2.177841967580465</v>
      </c>
      <c r="J44" s="297">
        <v>1.639435839868908</v>
      </c>
      <c r="K44" s="297">
        <v>1.35173390851604</v>
      </c>
      <c r="L44" s="297">
        <v>1.1630999925153549</v>
      </c>
      <c r="M44" s="297">
        <v>1.010670555222478</v>
      </c>
      <c r="N44" s="297">
        <v>0.90501724707252496</v>
      </c>
      <c r="O44" s="297">
        <v>0.7064783604962438</v>
      </c>
      <c r="P44" s="297">
        <v>0.34677414888086738</v>
      </c>
      <c r="Q44" s="297">
        <v>7.8099775958984131E-3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0.68069323841223173</v>
      </c>
      <c r="C45" s="297">
        <v>0.67890032305339432</v>
      </c>
      <c r="D45" s="297">
        <v>0.4422709832065943</v>
      </c>
      <c r="E45" s="297">
        <v>1.0874225804814861</v>
      </c>
      <c r="F45" s="297">
        <v>1.1011341175009151</v>
      </c>
      <c r="G45" s="297">
        <v>0.96451403904476429</v>
      </c>
      <c r="H45" s="297">
        <v>0.74881584178021265</v>
      </c>
      <c r="I45" s="297">
        <v>1.214717624990038</v>
      </c>
      <c r="J45" s="297">
        <v>1.333051130744052</v>
      </c>
      <c r="K45" s="297">
        <v>1.222597258016604</v>
      </c>
      <c r="L45" s="297">
        <v>1.3025297791096819</v>
      </c>
      <c r="M45" s="297">
        <v>1.044317830856091</v>
      </c>
      <c r="N45" s="297">
        <v>0.66553308385665755</v>
      </c>
      <c r="O45" s="297">
        <v>0.64228246013617174</v>
      </c>
      <c r="P45" s="297">
        <v>0.66592111623568173</v>
      </c>
      <c r="Q45" s="297">
        <v>0.72163213788098057</v>
      </c>
      <c r="R45" s="297">
        <v>0.66775923873966148</v>
      </c>
      <c r="S45" s="297">
        <v>0.42601741006833221</v>
      </c>
      <c r="T45" s="297">
        <v>0.22912970301025079</v>
      </c>
      <c r="U45" s="297">
        <v>0.25291393106146431</v>
      </c>
      <c r="V45" s="297">
        <v>0.44127022226495682</v>
      </c>
      <c r="W45" s="297">
        <v>0.49449395402027752</v>
      </c>
      <c r="DA45" s="122" t="s">
        <v>2854</v>
      </c>
    </row>
    <row r="46" spans="1:105" ht="12" customHeight="1" x14ac:dyDescent="0.25">
      <c r="A46" s="60" t="s">
        <v>2743</v>
      </c>
      <c r="B46" s="331">
        <v>5.2760911633810146</v>
      </c>
      <c r="C46" s="331">
        <v>9.4482785444514299</v>
      </c>
      <c r="D46" s="331">
        <v>8.4967018082733112</v>
      </c>
      <c r="E46" s="331">
        <v>8.6608178786243677</v>
      </c>
      <c r="F46" s="331">
        <v>8.197182876690059</v>
      </c>
      <c r="G46" s="331">
        <v>4.1109401616608796</v>
      </c>
      <c r="H46" s="331">
        <v>3.3038636800288019</v>
      </c>
      <c r="I46" s="331">
        <v>3.3436847937496541</v>
      </c>
      <c r="J46" s="331">
        <v>2.9939109150637981</v>
      </c>
      <c r="K46" s="331">
        <v>2.595149271248987</v>
      </c>
      <c r="L46" s="331">
        <v>2.6994126579322288</v>
      </c>
      <c r="M46" s="331">
        <v>2.3100048399996269</v>
      </c>
      <c r="N46" s="331">
        <v>2.033339244908007</v>
      </c>
      <c r="O46" s="331">
        <v>1.9782496125194251</v>
      </c>
      <c r="P46" s="331">
        <v>1.7366236232398631</v>
      </c>
      <c r="Q46" s="331">
        <v>1.402269512854972</v>
      </c>
      <c r="R46" s="331">
        <v>1.347202247360952</v>
      </c>
      <c r="S46" s="331">
        <v>1.0467835645747161</v>
      </c>
      <c r="T46" s="331">
        <v>0.78422939623367693</v>
      </c>
      <c r="U46" s="331">
        <v>0.7828605657721257</v>
      </c>
      <c r="V46" s="331">
        <v>0.59892095961169978</v>
      </c>
      <c r="W46" s="331">
        <v>0.61091990651191552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2.354995725965531</v>
      </c>
      <c r="C49" s="231">
        <v>2.6166641305606531</v>
      </c>
      <c r="D49" s="231">
        <v>3.1400009397900992</v>
      </c>
      <c r="E49" s="231">
        <v>2.3549957259930379</v>
      </c>
      <c r="F49" s="231">
        <v>2.354995725958529</v>
      </c>
      <c r="G49" s="231">
        <v>1.2225066607705659</v>
      </c>
      <c r="H49" s="231">
        <v>0.80095744695873294</v>
      </c>
      <c r="I49" s="231">
        <v>0.73803628231501228</v>
      </c>
      <c r="J49" s="231">
        <v>0.54522464868577314</v>
      </c>
      <c r="K49" s="231">
        <v>0.48981253752493831</v>
      </c>
      <c r="L49" s="231">
        <v>0.48899857692360271</v>
      </c>
      <c r="M49" s="231">
        <v>0.4923654979328822</v>
      </c>
      <c r="N49" s="231">
        <v>0.54079537560913149</v>
      </c>
      <c r="O49" s="231">
        <v>0.52437240982463917</v>
      </c>
      <c r="P49" s="231">
        <v>0.60467659285309194</v>
      </c>
      <c r="Q49" s="231">
        <v>0.5497111704628721</v>
      </c>
      <c r="R49" s="231">
        <v>0.44793139136497162</v>
      </c>
      <c r="S49" s="231">
        <v>0.45640106774214539</v>
      </c>
      <c r="T49" s="231">
        <v>0.42117977490003011</v>
      </c>
      <c r="U49" s="231">
        <v>0.4837051687961969</v>
      </c>
      <c r="V49" s="231">
        <v>0.36600045361497402</v>
      </c>
      <c r="W49" s="231">
        <v>0.37191968003362053</v>
      </c>
      <c r="DA49" s="73" t="s">
        <v>2858</v>
      </c>
    </row>
    <row r="50" spans="1:105" ht="12" customHeight="1" x14ac:dyDescent="0.25">
      <c r="A50" s="64" t="s">
        <v>160</v>
      </c>
      <c r="B50" s="231">
        <v>0</v>
      </c>
      <c r="C50" s="231">
        <v>2.2668557661926871</v>
      </c>
      <c r="D50" s="231">
        <v>1.772112143215085</v>
      </c>
      <c r="E50" s="231">
        <v>1.7428543430147361</v>
      </c>
      <c r="F50" s="231">
        <v>1.5442173262369669</v>
      </c>
      <c r="G50" s="231">
        <v>0.47800680461507639</v>
      </c>
      <c r="H50" s="231">
        <v>0.44656069072984472</v>
      </c>
      <c r="I50" s="231">
        <v>0.34195776522796839</v>
      </c>
      <c r="J50" s="231">
        <v>0.46547771961897683</v>
      </c>
      <c r="K50" s="231">
        <v>0.38858965910933979</v>
      </c>
      <c r="L50" s="231">
        <v>0.56519329757626779</v>
      </c>
      <c r="M50" s="231">
        <v>0.44599120967148792</v>
      </c>
      <c r="N50" s="231">
        <v>0.44432970882063438</v>
      </c>
      <c r="O50" s="231">
        <v>0.55470332227317543</v>
      </c>
      <c r="P50" s="231">
        <v>0.45617807685122802</v>
      </c>
      <c r="Q50" s="231">
        <v>0.36538833547691058</v>
      </c>
      <c r="R50" s="231">
        <v>0.45320801516653042</v>
      </c>
      <c r="S50" s="231">
        <v>0.30541973597425359</v>
      </c>
      <c r="T50" s="231">
        <v>0.20848958419305291</v>
      </c>
      <c r="U50" s="231">
        <v>0.13054610960161919</v>
      </c>
      <c r="V50" s="231">
        <v>8.2896214550871775E-2</v>
      </c>
      <c r="W50" s="231">
        <v>6.4548413390728587E-2</v>
      </c>
      <c r="DA50" s="73" t="s">
        <v>2859</v>
      </c>
    </row>
    <row r="51" spans="1:105" ht="12" customHeight="1" x14ac:dyDescent="0.25">
      <c r="A51" s="64" t="s">
        <v>70</v>
      </c>
      <c r="B51" s="231">
        <v>2.4672999451406619</v>
      </c>
      <c r="C51" s="231">
        <v>4.1121584323291618</v>
      </c>
      <c r="D51" s="231">
        <v>3.289741403130396</v>
      </c>
      <c r="E51" s="231">
        <v>3.838019422628935</v>
      </c>
      <c r="F51" s="231">
        <v>3.5638804128272858</v>
      </c>
      <c r="G51" s="231">
        <v>1.7674173369120609</v>
      </c>
      <c r="H51" s="231">
        <v>1.557134981153415</v>
      </c>
      <c r="I51" s="231">
        <v>1.449983623595106</v>
      </c>
      <c r="J51" s="231">
        <v>1.091756707214089</v>
      </c>
      <c r="K51" s="231">
        <v>0.90078432615521287</v>
      </c>
      <c r="L51" s="231">
        <v>0.77463106289482475</v>
      </c>
      <c r="M51" s="231">
        <v>0.67292265832377995</v>
      </c>
      <c r="N51" s="231">
        <v>0.60277710257625927</v>
      </c>
      <c r="O51" s="231">
        <v>0.47098557366416272</v>
      </c>
      <c r="P51" s="231">
        <v>0.23108242285906461</v>
      </c>
      <c r="Q51" s="231">
        <v>5.2028105903579253E-3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4.9612678860812614E-3</v>
      </c>
      <c r="J52" s="231">
        <v>3.727246940275113E-3</v>
      </c>
      <c r="K52" s="231">
        <v>1.234020946311124E-3</v>
      </c>
      <c r="L52" s="231">
        <v>3.0976444161644381E-3</v>
      </c>
      <c r="M52" s="231">
        <v>3.3998536274247372E-3</v>
      </c>
      <c r="N52" s="231">
        <v>2.1658326812206332E-3</v>
      </c>
      <c r="O52" s="231">
        <v>0</v>
      </c>
      <c r="P52" s="231">
        <v>9.3181173513189064E-4</v>
      </c>
      <c r="Q52" s="231">
        <v>1.234020946510125E-3</v>
      </c>
      <c r="R52" s="231">
        <v>1.2340209465430141E-3</v>
      </c>
      <c r="S52" s="231">
        <v>1.2340209465581721E-3</v>
      </c>
      <c r="T52" s="231">
        <v>2.1658326819838721E-3</v>
      </c>
      <c r="U52" s="231">
        <v>0</v>
      </c>
      <c r="V52" s="231">
        <v>6.2960252374362632E-4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0.45379549227482141</v>
      </c>
      <c r="C53" s="231">
        <v>0.45260021536892958</v>
      </c>
      <c r="D53" s="231">
        <v>0.29484732213772957</v>
      </c>
      <c r="E53" s="231">
        <v>0.72494838698765762</v>
      </c>
      <c r="F53" s="231">
        <v>0.73408941166727637</v>
      </c>
      <c r="G53" s="231">
        <v>0.64300935936317638</v>
      </c>
      <c r="H53" s="231">
        <v>0.49921056118680862</v>
      </c>
      <c r="I53" s="231">
        <v>0.8087458547254861</v>
      </c>
      <c r="J53" s="231">
        <v>0.88772459260468362</v>
      </c>
      <c r="K53" s="231">
        <v>0.81472872751318481</v>
      </c>
      <c r="L53" s="231">
        <v>0.86749207612136925</v>
      </c>
      <c r="M53" s="231">
        <v>0.69532562044405222</v>
      </c>
      <c r="N53" s="231">
        <v>0.44327122522076162</v>
      </c>
      <c r="O53" s="231">
        <v>0.42818830675744801</v>
      </c>
      <c r="P53" s="231">
        <v>0.44375471894134683</v>
      </c>
      <c r="Q53" s="231">
        <v>0.48073317537832161</v>
      </c>
      <c r="R53" s="231">
        <v>0.44482881988290712</v>
      </c>
      <c r="S53" s="231">
        <v>0.28372873991175829</v>
      </c>
      <c r="T53" s="231">
        <v>0.1523942044586101</v>
      </c>
      <c r="U53" s="231">
        <v>0.16860928737430961</v>
      </c>
      <c r="V53" s="231">
        <v>0.14939468892211041</v>
      </c>
      <c r="W53" s="231">
        <v>0.17445181308756649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1</v>
      </c>
      <c r="D63" s="234">
        <f t="shared" si="1"/>
        <v>0.99999999999999967</v>
      </c>
      <c r="E63" s="234">
        <f t="shared" si="1"/>
        <v>0.99999999999999989</v>
      </c>
      <c r="F63" s="234">
        <f t="shared" si="1"/>
        <v>1.0000000000000002</v>
      </c>
      <c r="G63" s="234">
        <f t="shared" si="1"/>
        <v>1</v>
      </c>
      <c r="H63" s="234">
        <f t="shared" si="1"/>
        <v>0.99999999999999978</v>
      </c>
      <c r="I63" s="234">
        <f t="shared" si="1"/>
        <v>1</v>
      </c>
      <c r="J63" s="234">
        <f t="shared" si="1"/>
        <v>1</v>
      </c>
      <c r="K63" s="234">
        <f t="shared" si="1"/>
        <v>1.0000000000000004</v>
      </c>
      <c r="L63" s="234">
        <f t="shared" si="1"/>
        <v>1.0000000000000002</v>
      </c>
      <c r="M63" s="234">
        <f t="shared" si="1"/>
        <v>1</v>
      </c>
      <c r="N63" s="234">
        <f t="shared" si="1"/>
        <v>0.99999999999999989</v>
      </c>
      <c r="O63" s="234">
        <f t="shared" si="1"/>
        <v>0.99999999999999944</v>
      </c>
      <c r="P63" s="234">
        <f t="shared" si="1"/>
        <v>1</v>
      </c>
      <c r="Q63" s="234">
        <f t="shared" si="1"/>
        <v>1.0000000000000004</v>
      </c>
      <c r="R63" s="234">
        <f t="shared" si="1"/>
        <v>0.99999999999999978</v>
      </c>
      <c r="S63" s="234">
        <f t="shared" si="1"/>
        <v>1.0000000000000004</v>
      </c>
      <c r="T63" s="234">
        <f t="shared" si="1"/>
        <v>1.0000000000000002</v>
      </c>
      <c r="U63" s="234">
        <f t="shared" si="1"/>
        <v>1</v>
      </c>
      <c r="V63" s="234">
        <f t="shared" si="1"/>
        <v>0.99999999999999989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1.689409885924013E-2</v>
      </c>
      <c r="C68" s="302">
        <f t="shared" si="6"/>
        <v>6.2672848387329227E-2</v>
      </c>
      <c r="D68" s="302">
        <f t="shared" si="6"/>
        <v>5.9720256018727283E-2</v>
      </c>
      <c r="E68" s="302">
        <f t="shared" si="6"/>
        <v>7.4438843363184348E-2</v>
      </c>
      <c r="F68" s="302">
        <f t="shared" si="6"/>
        <v>6.8911497849378237E-2</v>
      </c>
      <c r="G68" s="302">
        <f t="shared" si="6"/>
        <v>4.0935324684000012E-2</v>
      </c>
      <c r="H68" s="302">
        <f t="shared" si="6"/>
        <v>3.2473510455960246E-2</v>
      </c>
      <c r="I68" s="302">
        <f t="shared" si="6"/>
        <v>4.8846495297756379E-2</v>
      </c>
      <c r="J68" s="302">
        <f t="shared" si="6"/>
        <v>3.5695581888997178E-2</v>
      </c>
      <c r="K68" s="302">
        <f t="shared" si="6"/>
        <v>5.6866394048419713E-2</v>
      </c>
      <c r="L68" s="302">
        <f t="shared" si="6"/>
        <v>5.863312901657089E-2</v>
      </c>
      <c r="M68" s="302">
        <f t="shared" si="6"/>
        <v>5.8884176174492563E-2</v>
      </c>
      <c r="N68" s="302">
        <f t="shared" si="6"/>
        <v>4.9110327870461289E-2</v>
      </c>
      <c r="O68" s="302">
        <f t="shared" si="6"/>
        <v>5.4707492908464356E-2</v>
      </c>
      <c r="P68" s="302">
        <f t="shared" si="6"/>
        <v>3.3692862123869786E-2</v>
      </c>
      <c r="Q68" s="302">
        <f t="shared" si="6"/>
        <v>2.3791904390063526E-2</v>
      </c>
      <c r="R68" s="302">
        <f t="shared" si="6"/>
        <v>2.2677739608523009E-2</v>
      </c>
      <c r="S68" s="302">
        <f t="shared" si="6"/>
        <v>1.2470575185210542E-2</v>
      </c>
      <c r="T68" s="302">
        <f t="shared" si="6"/>
        <v>6.082284546389578E-3</v>
      </c>
      <c r="U68" s="302">
        <f t="shared" si="6"/>
        <v>5.0436234982912847E-3</v>
      </c>
      <c r="V68" s="302">
        <f t="shared" si="6"/>
        <v>1.1774645224016013E-2</v>
      </c>
      <c r="W68" s="302">
        <f t="shared" si="6"/>
        <v>1.2169609133557155E-2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8.0803224751295311E-2</v>
      </c>
      <c r="C69" s="303">
        <f t="shared" si="7"/>
        <v>7.7040587803781133E-2</v>
      </c>
      <c r="D69" s="303">
        <f t="shared" si="7"/>
        <v>7.7283266628597733E-2</v>
      </c>
      <c r="E69" s="303">
        <f t="shared" si="7"/>
        <v>7.6073519723573887E-2</v>
      </c>
      <c r="F69" s="303">
        <f t="shared" si="7"/>
        <v>7.6527822094571679E-2</v>
      </c>
      <c r="G69" s="303">
        <f t="shared" si="7"/>
        <v>7.8827233587616466E-2</v>
      </c>
      <c r="H69" s="303">
        <f t="shared" si="7"/>
        <v>7.9522725168003253E-2</v>
      </c>
      <c r="I69" s="303">
        <f t="shared" si="7"/>
        <v>7.8178725209855304E-2</v>
      </c>
      <c r="J69" s="303">
        <f t="shared" si="7"/>
        <v>7.9259426349524292E-2</v>
      </c>
      <c r="K69" s="303">
        <f t="shared" si="7"/>
        <v>7.7518474524097991E-2</v>
      </c>
      <c r="L69" s="303">
        <f t="shared" si="7"/>
        <v>7.7374207087807872E-2</v>
      </c>
      <c r="M69" s="303">
        <f t="shared" si="7"/>
        <v>7.7354010516245103E-2</v>
      </c>
      <c r="N69" s="303">
        <f t="shared" si="7"/>
        <v>7.8156593175568237E-2</v>
      </c>
      <c r="O69" s="303">
        <f t="shared" si="7"/>
        <v>7.7695274555468638E-2</v>
      </c>
      <c r="P69" s="303">
        <f t="shared" si="7"/>
        <v>7.9423575774734634E-2</v>
      </c>
      <c r="Q69" s="303">
        <f t="shared" si="7"/>
        <v>8.023778425031837E-2</v>
      </c>
      <c r="R69" s="303">
        <f t="shared" si="7"/>
        <v>8.0329371366301416E-2</v>
      </c>
      <c r="S69" s="303">
        <f t="shared" si="7"/>
        <v>8.1168756306713497E-2</v>
      </c>
      <c r="T69" s="303">
        <f t="shared" si="7"/>
        <v>8.1696303701586412E-2</v>
      </c>
      <c r="U69" s="303">
        <f t="shared" si="7"/>
        <v>8.1777236424797978E-2</v>
      </c>
      <c r="V69" s="303">
        <f t="shared" si="7"/>
        <v>7.2059650951454238E-2</v>
      </c>
      <c r="W69" s="303">
        <f t="shared" si="7"/>
        <v>7.2686984995839254E-2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0.68682741038601047</v>
      </c>
      <c r="C70" s="303">
        <f t="shared" si="8"/>
        <v>0.65484499633213988</v>
      </c>
      <c r="D70" s="303">
        <f t="shared" si="8"/>
        <v>0.65690776634308068</v>
      </c>
      <c r="E70" s="303">
        <f t="shared" si="8"/>
        <v>0.64662491765037799</v>
      </c>
      <c r="F70" s="303">
        <f t="shared" si="8"/>
        <v>0.65048648780385909</v>
      </c>
      <c r="G70" s="303">
        <f t="shared" si="8"/>
        <v>0.67003148549473968</v>
      </c>
      <c r="H70" s="303">
        <f t="shared" si="8"/>
        <v>0.67594316392802767</v>
      </c>
      <c r="I70" s="303">
        <f t="shared" si="8"/>
        <v>0.66451916428377011</v>
      </c>
      <c r="J70" s="303">
        <f t="shared" si="8"/>
        <v>0.67370512397095672</v>
      </c>
      <c r="K70" s="303">
        <f t="shared" si="8"/>
        <v>0.65890703345483281</v>
      </c>
      <c r="L70" s="303">
        <f t="shared" si="8"/>
        <v>0.65768076024636701</v>
      </c>
      <c r="M70" s="303">
        <f t="shared" si="8"/>
        <v>0.65750908938808394</v>
      </c>
      <c r="N70" s="303">
        <f t="shared" si="8"/>
        <v>0.66433104199233028</v>
      </c>
      <c r="O70" s="303">
        <f t="shared" si="8"/>
        <v>0.66040983372148332</v>
      </c>
      <c r="P70" s="303">
        <f t="shared" si="8"/>
        <v>0.67510039408524469</v>
      </c>
      <c r="Q70" s="303">
        <f t="shared" si="8"/>
        <v>0.68202116612770636</v>
      </c>
      <c r="R70" s="303">
        <f t="shared" si="8"/>
        <v>0.68279965661356246</v>
      </c>
      <c r="S70" s="303">
        <f t="shared" si="8"/>
        <v>0.68993442860706478</v>
      </c>
      <c r="T70" s="303">
        <f t="shared" si="8"/>
        <v>0.69441858146348456</v>
      </c>
      <c r="U70" s="303">
        <f t="shared" si="8"/>
        <v>0.6951065096107828</v>
      </c>
      <c r="V70" s="303">
        <f t="shared" si="8"/>
        <v>0.61250703308736099</v>
      </c>
      <c r="W70" s="303">
        <f t="shared" si="8"/>
        <v>0.61783937246463372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0.21547526600345421</v>
      </c>
      <c r="C72" s="303">
        <f t="shared" si="10"/>
        <v>0.20544156747674974</v>
      </c>
      <c r="D72" s="303">
        <f t="shared" si="10"/>
        <v>0.20608871100959403</v>
      </c>
      <c r="E72" s="303">
        <f t="shared" si="10"/>
        <v>0.20286271926286364</v>
      </c>
      <c r="F72" s="303">
        <f t="shared" si="10"/>
        <v>0.20407419225219109</v>
      </c>
      <c r="G72" s="303">
        <f t="shared" si="10"/>
        <v>0.21020595623364385</v>
      </c>
      <c r="H72" s="303">
        <f t="shared" si="10"/>
        <v>0.2120606004480087</v>
      </c>
      <c r="I72" s="303">
        <f t="shared" si="10"/>
        <v>0.20845561520861833</v>
      </c>
      <c r="J72" s="303">
        <f t="shared" si="10"/>
        <v>0.21133986779052175</v>
      </c>
      <c r="K72" s="303">
        <f t="shared" si="10"/>
        <v>0.20670809797264988</v>
      </c>
      <c r="L72" s="303">
        <f t="shared" si="10"/>
        <v>0.2063119036492545</v>
      </c>
      <c r="M72" s="303">
        <f t="shared" si="10"/>
        <v>0.20625272392117838</v>
      </c>
      <c r="N72" s="303">
        <f t="shared" si="10"/>
        <v>0.20840203696163997</v>
      </c>
      <c r="O72" s="303">
        <f t="shared" si="10"/>
        <v>0.20718739881458312</v>
      </c>
      <c r="P72" s="303">
        <f t="shared" si="10"/>
        <v>0.21178316801615082</v>
      </c>
      <c r="Q72" s="303">
        <f t="shared" si="10"/>
        <v>0.21394914523191219</v>
      </c>
      <c r="R72" s="303">
        <f t="shared" si="10"/>
        <v>0.21419323241161289</v>
      </c>
      <c r="S72" s="303">
        <f t="shared" si="10"/>
        <v>0.21642623990101154</v>
      </c>
      <c r="T72" s="303">
        <f t="shared" si="10"/>
        <v>0.21780283028853953</v>
      </c>
      <c r="U72" s="303">
        <f t="shared" si="10"/>
        <v>0.21807263046612788</v>
      </c>
      <c r="V72" s="303">
        <f t="shared" si="10"/>
        <v>0.30365867073716873</v>
      </c>
      <c r="W72" s="303">
        <f t="shared" si="10"/>
        <v>0.29730403340597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0.12928515960207251</v>
      </c>
      <c r="C73" s="304">
        <f t="shared" si="11"/>
        <v>0.12326494048604981</v>
      </c>
      <c r="D73" s="304">
        <f t="shared" si="11"/>
        <v>0.12365322660575644</v>
      </c>
      <c r="E73" s="304">
        <f t="shared" si="11"/>
        <v>0.12171763155771817</v>
      </c>
      <c r="F73" s="304">
        <f t="shared" si="11"/>
        <v>0.12244451535131462</v>
      </c>
      <c r="G73" s="304">
        <f t="shared" si="11"/>
        <v>0.12612357374018632</v>
      </c>
      <c r="H73" s="304">
        <f t="shared" si="11"/>
        <v>0.12723636026880519</v>
      </c>
      <c r="I73" s="304">
        <f t="shared" si="11"/>
        <v>0.12506497498477265</v>
      </c>
      <c r="J73" s="304">
        <f t="shared" si="11"/>
        <v>0.12679647968436245</v>
      </c>
      <c r="K73" s="304">
        <f t="shared" si="11"/>
        <v>0.12402172514694533</v>
      </c>
      <c r="L73" s="304">
        <f t="shared" si="11"/>
        <v>0.12377941608892608</v>
      </c>
      <c r="M73" s="304">
        <f t="shared" si="11"/>
        <v>0.12374177937051691</v>
      </c>
      <c r="N73" s="304">
        <f t="shared" si="11"/>
        <v>0.12503500424103384</v>
      </c>
      <c r="O73" s="304">
        <f t="shared" si="11"/>
        <v>0.12431243928874985</v>
      </c>
      <c r="P73" s="304">
        <f t="shared" si="11"/>
        <v>0.12706468718976718</v>
      </c>
      <c r="Q73" s="304">
        <f t="shared" si="11"/>
        <v>0.12836217536490591</v>
      </c>
      <c r="R73" s="304">
        <f t="shared" si="11"/>
        <v>0.12850856962089136</v>
      </c>
      <c r="S73" s="304">
        <f t="shared" si="11"/>
        <v>0.12984623317385041</v>
      </c>
      <c r="T73" s="304">
        <f t="shared" si="11"/>
        <v>0.13066010634018072</v>
      </c>
      <c r="U73" s="304">
        <f t="shared" si="11"/>
        <v>0.13084357827967669</v>
      </c>
      <c r="V73" s="304">
        <f t="shared" si="11"/>
        <v>0.22679504305561754</v>
      </c>
      <c r="W73" s="304">
        <f t="shared" si="11"/>
        <v>0.2197712494104081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8.6190106401381722E-2</v>
      </c>
      <c r="C74" s="304">
        <f t="shared" si="12"/>
        <v>8.2176626990699914E-2</v>
      </c>
      <c r="D74" s="304">
        <f t="shared" si="12"/>
        <v>8.2435484403837606E-2</v>
      </c>
      <c r="E74" s="304">
        <f t="shared" si="12"/>
        <v>8.1145087705145516E-2</v>
      </c>
      <c r="F74" s="304">
        <f t="shared" si="12"/>
        <v>8.1629676900876469E-2</v>
      </c>
      <c r="G74" s="304">
        <f t="shared" si="12"/>
        <v>8.408238249345755E-2</v>
      </c>
      <c r="H74" s="304">
        <f t="shared" si="12"/>
        <v>8.4824240179203481E-2</v>
      </c>
      <c r="I74" s="304">
        <f t="shared" si="12"/>
        <v>8.339064022384568E-2</v>
      </c>
      <c r="J74" s="304">
        <f t="shared" si="12"/>
        <v>8.4543388106159301E-2</v>
      </c>
      <c r="K74" s="304">
        <f t="shared" si="12"/>
        <v>8.2686372825704527E-2</v>
      </c>
      <c r="L74" s="304">
        <f t="shared" si="12"/>
        <v>8.2532487560328452E-2</v>
      </c>
      <c r="M74" s="304">
        <f t="shared" si="12"/>
        <v>8.2510944550661505E-2</v>
      </c>
      <c r="N74" s="304">
        <f t="shared" si="12"/>
        <v>8.3367032720606152E-2</v>
      </c>
      <c r="O74" s="304">
        <f t="shared" si="12"/>
        <v>8.287495952583325E-2</v>
      </c>
      <c r="P74" s="304">
        <f t="shared" si="12"/>
        <v>8.4718480826383641E-2</v>
      </c>
      <c r="Q74" s="304">
        <f t="shared" si="12"/>
        <v>8.5586969867006271E-2</v>
      </c>
      <c r="R74" s="304">
        <f t="shared" si="12"/>
        <v>8.5684662790721539E-2</v>
      </c>
      <c r="S74" s="304">
        <f t="shared" si="12"/>
        <v>8.6580006727161138E-2</v>
      </c>
      <c r="T74" s="304">
        <f t="shared" si="12"/>
        <v>8.7142723948358841E-2</v>
      </c>
      <c r="U74" s="304">
        <f t="shared" si="12"/>
        <v>8.7229052186451175E-2</v>
      </c>
      <c r="V74" s="304">
        <f t="shared" si="12"/>
        <v>7.6863627681551194E-2</v>
      </c>
      <c r="W74" s="304">
        <f t="shared" si="12"/>
        <v>7.7532783995561863E-2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1.2667714686508906</v>
      </c>
      <c r="C81" s="324">
        <f>IF(C$5=0,0,C$5/TEL_fec!C$5)</f>
        <v>1.5305187584971089</v>
      </c>
      <c r="D81" s="324">
        <f>IF(D$5=0,0,D$5/TEL_fec!D$5)</f>
        <v>1.5429660349016256</v>
      </c>
      <c r="E81" s="324">
        <f>IF(E$5=0,0,E$5/TEL_fec!E$5)</f>
        <v>1.6630100159445067</v>
      </c>
      <c r="F81" s="324">
        <f>IF(F$5=0,0,F$5/TEL_fec!F$5)</f>
        <v>1.6014737467535205</v>
      </c>
      <c r="G81" s="324">
        <f>IF(G$5=0,0,G$5/TEL_fec!G$5)</f>
        <v>1.251420728674058</v>
      </c>
      <c r="H81" s="324">
        <f>IF(H$5=0,0,H$5/TEL_fec!H$5)</f>
        <v>1.1358849092122598</v>
      </c>
      <c r="I81" s="324">
        <f>IF(I$5=0,0,I$5/TEL_fec!I$5)</f>
        <v>1.2470489190771044</v>
      </c>
      <c r="J81" s="324">
        <f>IF(J$5=0,0,J$5/TEL_fec!J$5)</f>
        <v>0.98512416946187475</v>
      </c>
      <c r="K81" s="324">
        <f>IF(K$5=0,0,K$5/TEL_fec!K$5)</f>
        <v>1.1994847944789768</v>
      </c>
      <c r="L81" s="324">
        <f>IF(L$5=0,0,L$5/TEL_fec!L$5)</f>
        <v>1.1627004553501044</v>
      </c>
      <c r="M81" s="324">
        <f>IF(M$5=0,0,M$5/TEL_fec!M$5)</f>
        <v>1.1920054773119293</v>
      </c>
      <c r="N81" s="324">
        <f>IF(N$5=0,0,N$5/TEL_fec!N$5)</f>
        <v>1.1522807957192662</v>
      </c>
      <c r="O81" s="324">
        <f>IF(O$5=0,0,O$5/TEL_fec!O$5)</f>
        <v>1.1611123550606606</v>
      </c>
      <c r="P81" s="324">
        <f>IF(P$5=0,0,P$5/TEL_fec!P$5)</f>
        <v>0.84079746388577348</v>
      </c>
      <c r="Q81" s="324">
        <f>IF(Q$5=0,0,Q$5/TEL_fec!Q$5)</f>
        <v>0.70473229439961627</v>
      </c>
      <c r="R81" s="324">
        <f>IF(R$5=0,0,R$5/TEL_fec!R$5)</f>
        <v>0.6696626960722063</v>
      </c>
      <c r="S81" s="324">
        <f>IF(S$5=0,0,S$5/TEL_fec!S$5)</f>
        <v>0.54865909752366337</v>
      </c>
      <c r="T81" s="324">
        <f>IF(T$5=0,0,T$5/TEL_fec!T$5)</f>
        <v>0.43700660053272383</v>
      </c>
      <c r="U81" s="324">
        <f>IF(U$5=0,0,U$5/TEL_fec!U$5)</f>
        <v>0.4319310070231136</v>
      </c>
      <c r="V81" s="324">
        <f>IF(V$5=0,0,V$5/TEL_fec!V$5)</f>
        <v>0.34082997163837653</v>
      </c>
      <c r="W81" s="324">
        <f>IF(W$5=0,0,W$5/TEL_fec!W$5)</f>
        <v>0.35253900050853842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0.31031322546649215</v>
      </c>
      <c r="C86" s="338">
        <f>IF(C$10=0,0,C$10/TEL_fec!C$10)</f>
        <v>1.3544594220784465</v>
      </c>
      <c r="D86" s="338">
        <f>IF(D$10=0,0,D$10/TEL_fec!D$10)</f>
        <v>1.3277846899401184</v>
      </c>
      <c r="E86" s="338">
        <f>IF(E$10=0,0,E$10/TEL_fec!E$10)</f>
        <v>1.7123716440653731</v>
      </c>
      <c r="F86" s="338">
        <f>IF(F$10=0,0,F$10/TEL_fec!F$10)</f>
        <v>1.545672711377841</v>
      </c>
      <c r="G86" s="338">
        <f>IF(G$10=0,0,G$10/TEL_fec!G$10)</f>
        <v>0.70946292685587442</v>
      </c>
      <c r="H86" s="338">
        <f>IF(H$10=0,0,H$10/TEL_fec!H$10)</f>
        <v>0.49457279677865917</v>
      </c>
      <c r="I86" s="338">
        <f>IF(I$10=0,0,I$10/TEL_fec!I$10)</f>
        <v>0.83479616530972622</v>
      </c>
      <c r="J86" s="338">
        <f>IF(J$10=0,0,J$10/TEL_fec!J$10)</f>
        <v>0.45571723197084457</v>
      </c>
      <c r="K86" s="338">
        <f>IF(K$10=0,0,K$10/TEL_fec!K$10)</f>
        <v>0.92008596180790225</v>
      </c>
      <c r="L86" s="338">
        <f>IF(L$10=0,0,L$10/TEL_fec!L$10)</f>
        <v>0.91311068722685718</v>
      </c>
      <c r="M86" s="338">
        <f>IF(M$10=0,0,M$10/TEL_fec!M$10)</f>
        <v>0.9445524612953059</v>
      </c>
      <c r="N86" s="338">
        <f>IF(N$10=0,0,N$10/TEL_fec!N$10)</f>
        <v>0.76059907707479857</v>
      </c>
      <c r="O86" s="338">
        <f>IF(O$10=0,0,O$10/TEL_fec!O$10)</f>
        <v>0.85199785010031226</v>
      </c>
      <c r="P86" s="338">
        <f>IF(P$10=0,0,P$10/TEL_fec!P$10)</f>
        <v>0.36019036844459523</v>
      </c>
      <c r="Q86" s="338">
        <f>IF(Q$10=0,0,Q$10/TEL_fec!Q$10)</f>
        <v>0.2002748851923157</v>
      </c>
      <c r="R86" s="338">
        <f>IF(R$10=0,0,R$10/TEL_fec!R$10)</f>
        <v>0.17894735231384504</v>
      </c>
      <c r="S86" s="338">
        <f>IF(S$10=0,0,S$10/TEL_fec!S$10)</f>
        <v>7.5520595811587862E-2</v>
      </c>
      <c r="T86" s="338">
        <f>IF(T$10=0,0,T$10/TEL_fec!T$10)</f>
        <v>2.7479900584472458E-2</v>
      </c>
      <c r="U86" s="338">
        <f>IF(U$10=0,0,U$10/TEL_fec!U$10)</f>
        <v>2.2382896477092074E-2</v>
      </c>
      <c r="V86" s="338">
        <f>IF(V$10=0,0,V$10/TEL_fec!V$10)</f>
        <v>4.5009256776970534E-2</v>
      </c>
      <c r="W86" s="338">
        <f>IF(W$10=0,0,W$10/TEL_fec!W$10)</f>
        <v>4.8285009455079748E-2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2.8581348570587393</v>
      </c>
      <c r="C87" s="351">
        <f>IF(C$16=0,0,C$16/TEL_fec!C$16)</f>
        <v>2.968558435821163</v>
      </c>
      <c r="D87" s="351">
        <f>IF(D$16=0,0,D$16/TEL_fec!D$16)</f>
        <v>2.9294362280313551</v>
      </c>
      <c r="E87" s="351">
        <f>IF(E$16=0,0,E$16/TEL_fec!E$16)</f>
        <v>2.9396645524638245</v>
      </c>
      <c r="F87" s="351">
        <f>IF(F$16=0,0,F$16/TEL_fec!F$16)</f>
        <v>2.9260371996781758</v>
      </c>
      <c r="G87" s="351">
        <f>IF(G$16=0,0,G$16/TEL_fec!G$16)</f>
        <v>2.8628101331221147</v>
      </c>
      <c r="H87" s="351">
        <f>IF(H$16=0,0,H$16/TEL_fec!H$16)</f>
        <v>2.8977005143827217</v>
      </c>
      <c r="I87" s="351">
        <f>IF(I$16=0,0,I$16/TEL_fec!I$16)</f>
        <v>2.8261691147142183</v>
      </c>
      <c r="J87" s="351">
        <f>IF(J$16=0,0,J$16/TEL_fec!J$16)</f>
        <v>2.7903797423108347</v>
      </c>
      <c r="K87" s="351">
        <f>IF(K$16=0,0,K$16/TEL_fec!K$16)</f>
        <v>2.7726242678392947</v>
      </c>
      <c r="L87" s="351">
        <f>IF(L$16=0,0,L$16/TEL_fec!L$16)</f>
        <v>2.7636274983420277</v>
      </c>
      <c r="M87" s="351">
        <f>IF(M$16=0,0,M$16/TEL_fec!M$16)</f>
        <v>2.7665138758770449</v>
      </c>
      <c r="N87" s="351">
        <f>IF(N$16=0,0,N$16/TEL_fec!N$16)</f>
        <v>2.8108081322923031</v>
      </c>
      <c r="O87" s="351">
        <f>IF(O$16=0,0,O$16/TEL_fec!O$16)</f>
        <v>2.8063329458586388</v>
      </c>
      <c r="P87" s="351">
        <f>IF(P$16=0,0,P$16/TEL_fec!P$16)</f>
        <v>2.5552084180879366</v>
      </c>
      <c r="Q87" s="351">
        <f>IF(Q$16=0,0,Q$16/TEL_fec!Q$16)</f>
        <v>2.6327403881836804</v>
      </c>
      <c r="R87" s="351">
        <f>IF(R$16=0,0,R$16/TEL_fec!R$16)</f>
        <v>2.6478673121773664</v>
      </c>
      <c r="S87" s="351">
        <f>IF(S$16=0,0,S$16/TEL_fec!S$16)</f>
        <v>2.6391133879984467</v>
      </c>
      <c r="T87" s="351">
        <f>IF(T$16=0,0,T$16/TEL_fec!T$16)</f>
        <v>2.6497894421930082</v>
      </c>
      <c r="U87" s="351">
        <f>IF(U$16=0,0,U$16/TEL_fec!U$16)</f>
        <v>2.6324580085452105</v>
      </c>
      <c r="V87" s="351">
        <f>IF(V$16=0,0,V$16/TEL_fec!V$16)</f>
        <v>1.2411598521680105</v>
      </c>
      <c r="W87" s="351">
        <f>IF(W$16=0,0,W$16/TEL_fec!W$16)</f>
        <v>1.2865253872495166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2.8581348570587406</v>
      </c>
      <c r="C88" s="351">
        <f>IF(C$27=0,0,C$27/TEL_fec!C$27)</f>
        <v>2.968558435821163</v>
      </c>
      <c r="D88" s="351">
        <f>IF(D$27=0,0,D$27/TEL_fec!D$27)</f>
        <v>2.9294362280313551</v>
      </c>
      <c r="E88" s="351">
        <f>IF(E$27=0,0,E$27/TEL_fec!E$27)</f>
        <v>2.939664552463825</v>
      </c>
      <c r="F88" s="351">
        <f>IF(F$27=0,0,F$27/TEL_fec!F$27)</f>
        <v>2.9260371996781758</v>
      </c>
      <c r="G88" s="351">
        <f>IF(G$27=0,0,G$27/TEL_fec!G$27)</f>
        <v>2.8628101331221134</v>
      </c>
      <c r="H88" s="351">
        <f>IF(H$27=0,0,H$27/TEL_fec!H$27)</f>
        <v>2.8977005143827208</v>
      </c>
      <c r="I88" s="351">
        <f>IF(I$27=0,0,I$27/TEL_fec!I$27)</f>
        <v>2.8261691147142187</v>
      </c>
      <c r="J88" s="351">
        <f>IF(J$27=0,0,J$27/TEL_fec!J$27)</f>
        <v>2.7903797423108361</v>
      </c>
      <c r="K88" s="351">
        <f>IF(K$27=0,0,K$27/TEL_fec!K$27)</f>
        <v>2.7726242678392943</v>
      </c>
      <c r="L88" s="351">
        <f>IF(L$27=0,0,L$27/TEL_fec!L$27)</f>
        <v>2.7636274983420281</v>
      </c>
      <c r="M88" s="351">
        <f>IF(M$27=0,0,M$27/TEL_fec!M$27)</f>
        <v>2.7665138758770453</v>
      </c>
      <c r="N88" s="351">
        <f>IF(N$27=0,0,N$27/TEL_fec!N$27)</f>
        <v>2.810808132292304</v>
      </c>
      <c r="O88" s="351">
        <f>IF(O$27=0,0,O$27/TEL_fec!O$27)</f>
        <v>2.8063329458586375</v>
      </c>
      <c r="P88" s="351">
        <f>IF(P$27=0,0,P$27/TEL_fec!P$27)</f>
        <v>2.5552084180879371</v>
      </c>
      <c r="Q88" s="351">
        <f>IF(Q$27=0,0,Q$27/TEL_fec!Q$27)</f>
        <v>2.6327403881836799</v>
      </c>
      <c r="R88" s="351">
        <f>IF(R$27=0,0,R$27/TEL_fec!R$27)</f>
        <v>2.6478673121773681</v>
      </c>
      <c r="S88" s="351">
        <f>IF(S$27=0,0,S$27/TEL_fec!S$27)</f>
        <v>2.6391133879984476</v>
      </c>
      <c r="T88" s="351">
        <f>IF(T$27=0,0,T$27/TEL_fec!T$27)</f>
        <v>2.6497894421930082</v>
      </c>
      <c r="U88" s="351">
        <f>IF(U$27=0,0,U$27/TEL_fec!U$27)</f>
        <v>2.6324580085452105</v>
      </c>
      <c r="V88" s="351">
        <f>IF(V$27=0,0,V$27/TEL_fec!V$27)</f>
        <v>1.2411598521680103</v>
      </c>
      <c r="W88" s="351">
        <f>IF(W$27=0,0,W$27/TEL_fec!W$27)</f>
        <v>1.2865253872495166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0.92323026487869841</v>
      </c>
      <c r="C90" s="351">
        <f>IF(C$39=0,0,C$39/TEL_fec!C$39)</f>
        <v>1.0989679268703156</v>
      </c>
      <c r="D90" s="351">
        <f>IF(D$39=0,0,D$39/TEL_fec!D$39)</f>
        <v>1.117815956612823</v>
      </c>
      <c r="E90" s="351">
        <f>IF(E$39=0,0,E$39/TEL_fec!E$39)</f>
        <v>1.2132699125906166</v>
      </c>
      <c r="F90" s="351">
        <f>IF(F$39=0,0,F$39/TEL_fec!F$39)</f>
        <v>1.163012841263787</v>
      </c>
      <c r="G90" s="351">
        <f>IF(G$39=0,0,G$39/TEL_fec!G$39)</f>
        <v>0.88453207271811274</v>
      </c>
      <c r="H90" s="351">
        <f>IF(H$39=0,0,H$39/TEL_fec!H$39)</f>
        <v>0.79280795885855215</v>
      </c>
      <c r="I90" s="351">
        <f>IF(I$39=0,0,I$39/TEL_fec!I$39)</f>
        <v>0.87527817330764701</v>
      </c>
      <c r="J90" s="351">
        <f>IF(J$39=0,0,J$39/TEL_fec!J$39)</f>
        <v>0.67168760595835186</v>
      </c>
      <c r="K90" s="351">
        <f>IF(K$39=0,0,K$39/TEL_fec!K$39)</f>
        <v>0.83010449898282868</v>
      </c>
      <c r="L90" s="351">
        <f>IF(L$39=0,0,L$39/TEL_fec!L$39)</f>
        <v>0.79776831080641575</v>
      </c>
      <c r="M90" s="351">
        <f>IF(M$39=0,0,M$39/TEL_fec!M$39)</f>
        <v>0.82203656515632262</v>
      </c>
      <c r="N90" s="351">
        <f>IF(N$39=0,0,N$39/TEL_fec!N$39)</f>
        <v>0.79530062999301698</v>
      </c>
      <c r="O90" s="351">
        <f>IF(O$39=0,0,O$39/TEL_fec!O$39)</f>
        <v>0.79751504304495879</v>
      </c>
      <c r="P90" s="351">
        <f>IF(P$39=0,0,P$39/TEL_fec!P$39)</f>
        <v>0.56796495868003383</v>
      </c>
      <c r="Q90" s="351">
        <f>IF(Q$39=0,0,Q$39/TEL_fec!Q$39)</f>
        <v>0.46833168582519907</v>
      </c>
      <c r="R90" s="351">
        <f>IF(R$39=0,0,R$39/TEL_fec!R$39)</f>
        <v>0.44257559335775021</v>
      </c>
      <c r="S90" s="351">
        <f>IF(S$39=0,0,S$39/TEL_fec!S$39)</f>
        <v>0.36035305993963829</v>
      </c>
      <c r="T90" s="351">
        <f>IF(T$39=0,0,T$39/TEL_fec!T$39)</f>
        <v>0.28437998640565576</v>
      </c>
      <c r="U90" s="351">
        <f>IF(U$39=0,0,U$39/TEL_fec!U$39)</f>
        <v>0.28152341105681244</v>
      </c>
      <c r="V90" s="351">
        <f>IF(V$39=0,0,V$39/TEL_fec!V$39)</f>
        <v>0.32109146860051518</v>
      </c>
      <c r="W90" s="351">
        <f>IF(W$39=0,0,W$39/TEL_fec!W$39)</f>
        <v>0.32525980504180874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SE: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2095.0667681450218</v>
      </c>
      <c r="C3" s="205">
        <v>2094.5312885250751</v>
      </c>
      <c r="D3" s="205">
        <v>2199.7740493245519</v>
      </c>
      <c r="E3" s="205">
        <v>2369.1985357298399</v>
      </c>
      <c r="F3" s="205">
        <v>2276.2719030394142</v>
      </c>
      <c r="G3" s="205">
        <v>2912.8072198903701</v>
      </c>
      <c r="H3" s="205">
        <v>3007.5459393995852</v>
      </c>
      <c r="I3" s="205">
        <v>3383.3012784251609</v>
      </c>
      <c r="J3" s="205">
        <v>2344.0261828465859</v>
      </c>
      <c r="K3" s="205">
        <v>2186.8273783900131</v>
      </c>
      <c r="L3" s="205">
        <v>2397.1567510733371</v>
      </c>
      <c r="M3" s="205">
        <v>1983.25741721039</v>
      </c>
      <c r="N3" s="205">
        <v>1832.9157532101469</v>
      </c>
      <c r="O3" s="205">
        <v>1927.134008303871</v>
      </c>
      <c r="P3" s="205">
        <v>2257.4324391529649</v>
      </c>
      <c r="Q3" s="205">
        <v>2417.5</v>
      </c>
      <c r="R3" s="205">
        <v>2240.6866507830491</v>
      </c>
      <c r="S3" s="205">
        <v>2479.0709697945872</v>
      </c>
      <c r="T3" s="205">
        <v>2481.8651241243001</v>
      </c>
      <c r="U3" s="205">
        <v>2256.0912174112068</v>
      </c>
      <c r="V3" s="205">
        <v>2206.7910552905419</v>
      </c>
      <c r="W3" s="205">
        <v>4066.9933863063238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6963.9432956628016</v>
      </c>
      <c r="C5" s="205">
        <v>3944.7349484010092</v>
      </c>
      <c r="D5" s="205">
        <v>4159.7876479986826</v>
      </c>
      <c r="E5" s="205">
        <v>3853.2795039659568</v>
      </c>
      <c r="F5" s="205">
        <v>3445.7518976468309</v>
      </c>
      <c r="G5" s="205">
        <v>3479.1173404317501</v>
      </c>
      <c r="H5" s="205">
        <v>3808.0101749373421</v>
      </c>
      <c r="I5" s="205">
        <v>3602.0044920160849</v>
      </c>
      <c r="J5" s="205">
        <v>3088.160488053592</v>
      </c>
      <c r="K5" s="205">
        <v>2507.3303638733018</v>
      </c>
      <c r="L5" s="205">
        <v>2614.4566052311789</v>
      </c>
      <c r="M5" s="205">
        <v>2367.8579804963988</v>
      </c>
      <c r="N5" s="205">
        <v>2080.6291203789779</v>
      </c>
      <c r="O5" s="205">
        <v>2134.548756702115</v>
      </c>
      <c r="P5" s="205">
        <v>2151.522796417913</v>
      </c>
      <c r="Q5" s="205">
        <v>2186.1362828051329</v>
      </c>
      <c r="R5" s="205">
        <v>2249.6118010320538</v>
      </c>
      <c r="S5" s="205">
        <v>2382.1871864671398</v>
      </c>
      <c r="T5" s="205">
        <v>2365.1786121387831</v>
      </c>
      <c r="U5" s="205">
        <v>2402.798137407065</v>
      </c>
      <c r="V5" s="205">
        <v>2890.426580156809</v>
      </c>
      <c r="W5" s="205">
        <v>3080.2069378113811</v>
      </c>
      <c r="DA5" s="112" t="s">
        <v>2870</v>
      </c>
    </row>
    <row r="6" spans="1:105" ht="12" customHeight="1" x14ac:dyDescent="0.25">
      <c r="A6" s="154" t="s">
        <v>2114</v>
      </c>
      <c r="B6" s="340">
        <v>8704.9291195785027</v>
      </c>
      <c r="C6" s="340">
        <v>8269.6826635995767</v>
      </c>
      <c r="D6" s="340">
        <v>7834.4362076206517</v>
      </c>
      <c r="E6" s="340">
        <v>7834.4362076206517</v>
      </c>
      <c r="F6" s="340">
        <v>7399.1897516417266</v>
      </c>
      <c r="G6" s="340">
        <v>6963.9432956628016</v>
      </c>
      <c r="H6" s="340">
        <v>6963.9432956628016</v>
      </c>
      <c r="I6" s="340">
        <v>6528.6968396838774</v>
      </c>
      <c r="J6" s="340">
        <v>6528.6968396838774</v>
      </c>
      <c r="K6" s="340">
        <v>6093.4503837049506</v>
      </c>
      <c r="L6" s="340">
        <v>5658.2039277260264</v>
      </c>
      <c r="M6" s="340">
        <v>5658.2039277260264</v>
      </c>
      <c r="N6" s="340">
        <v>5222.9574717471014</v>
      </c>
      <c r="O6" s="340">
        <v>4787.7110157681764</v>
      </c>
      <c r="P6" s="340">
        <v>4787.7110157681764</v>
      </c>
      <c r="Q6" s="340">
        <v>4352.4645597892513</v>
      </c>
      <c r="R6" s="340">
        <v>3917.2181038103258</v>
      </c>
      <c r="S6" s="340">
        <v>3917.2181038103258</v>
      </c>
      <c r="T6" s="340">
        <v>3481.9716478314008</v>
      </c>
      <c r="U6" s="340">
        <v>3046.7251918524762</v>
      </c>
      <c r="V6" s="340">
        <v>3046.7251918524762</v>
      </c>
      <c r="W6" s="340">
        <v>3481.9716478314008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435.24645597892521</v>
      </c>
      <c r="W7" s="342">
        <v>435.24645597892521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435.24645597892595</v>
      </c>
      <c r="D8" s="344">
        <f t="shared" si="0"/>
        <v>435.24645597892504</v>
      </c>
      <c r="E8" s="344">
        <f t="shared" si="0"/>
        <v>0</v>
      </c>
      <c r="F8" s="344">
        <f t="shared" si="0"/>
        <v>435.24645597892504</v>
      </c>
      <c r="G8" s="344">
        <f t="shared" si="0"/>
        <v>435.24645597892504</v>
      </c>
      <c r="H8" s="344">
        <f t="shared" si="0"/>
        <v>0</v>
      </c>
      <c r="I8" s="344">
        <f t="shared" si="0"/>
        <v>435.24645597892413</v>
      </c>
      <c r="J8" s="344">
        <f t="shared" si="0"/>
        <v>0</v>
      </c>
      <c r="K8" s="344">
        <f t="shared" si="0"/>
        <v>435.24645597892686</v>
      </c>
      <c r="L8" s="344">
        <f t="shared" si="0"/>
        <v>435.24645597892413</v>
      </c>
      <c r="M8" s="344">
        <f t="shared" si="0"/>
        <v>0</v>
      </c>
      <c r="N8" s="344">
        <f t="shared" si="0"/>
        <v>435.24645597892504</v>
      </c>
      <c r="O8" s="344">
        <f t="shared" si="0"/>
        <v>435.24645597892504</v>
      </c>
      <c r="P8" s="344">
        <f t="shared" si="0"/>
        <v>0</v>
      </c>
      <c r="Q8" s="344">
        <f t="shared" si="0"/>
        <v>435.24645597892504</v>
      </c>
      <c r="R8" s="344">
        <f t="shared" si="0"/>
        <v>435.2464559789255</v>
      </c>
      <c r="S8" s="344">
        <f t="shared" si="0"/>
        <v>0</v>
      </c>
      <c r="T8" s="344">
        <f t="shared" si="0"/>
        <v>435.24645597892504</v>
      </c>
      <c r="U8" s="344">
        <f t="shared" si="0"/>
        <v>435.24645597892459</v>
      </c>
      <c r="V8" s="344">
        <f t="shared" si="0"/>
        <v>435.24645597892504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1740.9858239157011</v>
      </c>
      <c r="C9" s="345">
        <f t="shared" si="1"/>
        <v>4324.9477151985675</v>
      </c>
      <c r="D9" s="345">
        <f t="shared" si="1"/>
        <v>3674.6485596219691</v>
      </c>
      <c r="E9" s="345">
        <f t="shared" si="1"/>
        <v>3981.1567036546949</v>
      </c>
      <c r="F9" s="345">
        <f t="shared" si="1"/>
        <v>3953.4378539948957</v>
      </c>
      <c r="G9" s="345">
        <f t="shared" si="1"/>
        <v>3484.8259552310515</v>
      </c>
      <c r="H9" s="345">
        <f t="shared" si="1"/>
        <v>3155.9331207254595</v>
      </c>
      <c r="I9" s="345">
        <f t="shared" si="1"/>
        <v>2926.6923476677925</v>
      </c>
      <c r="J9" s="345">
        <f t="shared" si="1"/>
        <v>3440.5363516302855</v>
      </c>
      <c r="K9" s="345">
        <f t="shared" si="1"/>
        <v>3586.1200198316487</v>
      </c>
      <c r="L9" s="345">
        <f t="shared" si="1"/>
        <v>3043.7473224948476</v>
      </c>
      <c r="M9" s="345">
        <f t="shared" si="1"/>
        <v>3290.3459472296277</v>
      </c>
      <c r="N9" s="345">
        <f t="shared" si="1"/>
        <v>3142.3283513681235</v>
      </c>
      <c r="O9" s="345">
        <f t="shared" si="1"/>
        <v>2653.1622590660613</v>
      </c>
      <c r="P9" s="345">
        <f t="shared" si="1"/>
        <v>2636.1882193502634</v>
      </c>
      <c r="Q9" s="345">
        <f t="shared" si="1"/>
        <v>2166.3282769841185</v>
      </c>
      <c r="R9" s="345">
        <f t="shared" si="1"/>
        <v>1667.606302778272</v>
      </c>
      <c r="S9" s="345">
        <f t="shared" si="1"/>
        <v>1535.030917343186</v>
      </c>
      <c r="T9" s="345">
        <f t="shared" si="1"/>
        <v>1116.7930356926177</v>
      </c>
      <c r="U9" s="345">
        <f t="shared" si="1"/>
        <v>643.92705444541116</v>
      </c>
      <c r="V9" s="345">
        <f t="shared" si="1"/>
        <v>156.2986116956672</v>
      </c>
      <c r="W9" s="345">
        <f t="shared" si="1"/>
        <v>401.76471002001972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1084.4248495270849</v>
      </c>
      <c r="C12" s="212">
        <v>589.20412725709366</v>
      </c>
      <c r="D12" s="212">
        <v>654.74823731728281</v>
      </c>
      <c r="E12" s="212">
        <v>667.6460017196905</v>
      </c>
      <c r="F12" s="212">
        <v>653.52055030094573</v>
      </c>
      <c r="G12" s="212">
        <v>640.3421324161651</v>
      </c>
      <c r="H12" s="212">
        <v>646.69914015477207</v>
      </c>
      <c r="I12" s="212">
        <v>629.65546001719667</v>
      </c>
      <c r="J12" s="212">
        <v>591.11650902837482</v>
      </c>
      <c r="K12" s="212">
        <v>537.65030094582971</v>
      </c>
      <c r="L12" s="212">
        <v>571.6190885640583</v>
      </c>
      <c r="M12" s="212">
        <v>532.65786758383479</v>
      </c>
      <c r="N12" s="212">
        <v>507.09836629406709</v>
      </c>
      <c r="O12" s="212">
        <v>543.14230438521054</v>
      </c>
      <c r="P12" s="212">
        <v>527.2055030094582</v>
      </c>
      <c r="Q12" s="212">
        <v>529.92992261392953</v>
      </c>
      <c r="R12" s="212">
        <v>571.60834049871028</v>
      </c>
      <c r="S12" s="212">
        <v>594.4332760103182</v>
      </c>
      <c r="T12" s="212">
        <v>589.28589853826304</v>
      </c>
      <c r="U12" s="212">
        <v>572.67214101461741</v>
      </c>
      <c r="V12" s="212">
        <v>698.19681857265698</v>
      </c>
      <c r="W12" s="212">
        <v>656.33817712811685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0.51590713671539123</v>
      </c>
      <c r="J13" s="215">
        <v>0.51590713671539123</v>
      </c>
      <c r="K13" s="215">
        <v>0.25795356835769562</v>
      </c>
      <c r="L13" s="215">
        <v>1.031814273430782</v>
      </c>
      <c r="M13" s="215">
        <v>0.51590713671539123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25.687876182287184</v>
      </c>
      <c r="C14" s="206">
        <f t="shared" si="2"/>
        <v>25.70937231298366</v>
      </c>
      <c r="D14" s="206">
        <f t="shared" si="2"/>
        <v>44.229492691315556</v>
      </c>
      <c r="E14" s="206">
        <f t="shared" si="2"/>
        <v>42.299656061908848</v>
      </c>
      <c r="F14" s="206">
        <f t="shared" si="2"/>
        <v>40.307566638005149</v>
      </c>
      <c r="G14" s="206">
        <f t="shared" si="2"/>
        <v>18.69097162510748</v>
      </c>
      <c r="H14" s="206">
        <f t="shared" si="2"/>
        <v>20.097764402407563</v>
      </c>
      <c r="I14" s="206">
        <f t="shared" si="2"/>
        <v>18.063628546861565</v>
      </c>
      <c r="J14" s="206">
        <f t="shared" si="2"/>
        <v>16.507480653482371</v>
      </c>
      <c r="K14" s="206">
        <f t="shared" si="2"/>
        <v>15.728632846087706</v>
      </c>
      <c r="L14" s="206">
        <f t="shared" si="2"/>
        <v>17.674806534823734</v>
      </c>
      <c r="M14" s="206">
        <f t="shared" si="2"/>
        <v>17.919604471195182</v>
      </c>
      <c r="N14" s="206">
        <f t="shared" si="2"/>
        <v>13.784178847807393</v>
      </c>
      <c r="O14" s="206">
        <f t="shared" si="2"/>
        <v>10.498796216680999</v>
      </c>
      <c r="P14" s="206">
        <f t="shared" si="2"/>
        <v>7.4265692175408411</v>
      </c>
      <c r="Q14" s="206">
        <f t="shared" si="2"/>
        <v>8.4759243336199486</v>
      </c>
      <c r="R14" s="206">
        <f t="shared" si="2"/>
        <v>22.466122098022357</v>
      </c>
      <c r="S14" s="206">
        <f t="shared" si="2"/>
        <v>22.718572656921754</v>
      </c>
      <c r="T14" s="206">
        <f t="shared" si="2"/>
        <v>26.888822012037828</v>
      </c>
      <c r="U14" s="206">
        <f t="shared" si="2"/>
        <v>24.281599312123817</v>
      </c>
      <c r="V14" s="206">
        <f t="shared" si="2"/>
        <v>22.747721410146173</v>
      </c>
      <c r="W14" s="206">
        <f t="shared" si="2"/>
        <v>22.138693035253649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1.129750644883921</v>
      </c>
      <c r="C16" s="206">
        <v>0</v>
      </c>
      <c r="D16" s="206">
        <v>0</v>
      </c>
      <c r="E16" s="206">
        <v>0</v>
      </c>
      <c r="F16" s="206">
        <v>0</v>
      </c>
      <c r="G16" s="206">
        <v>0.55812553740326731</v>
      </c>
      <c r="H16" s="206">
        <v>0.57162510748065343</v>
      </c>
      <c r="I16" s="206">
        <v>0.54789337919174541</v>
      </c>
      <c r="J16" s="206">
        <v>0.34686156491831471</v>
      </c>
      <c r="K16" s="206">
        <v>0.1197764402407567</v>
      </c>
      <c r="L16" s="206">
        <v>0.11865864144454</v>
      </c>
      <c r="M16" s="206">
        <v>0.1073086844368014</v>
      </c>
      <c r="N16" s="206">
        <v>8.9251934651762677E-2</v>
      </c>
      <c r="O16" s="206">
        <v>9.8280309544282018E-2</v>
      </c>
      <c r="P16" s="206">
        <v>0.1028374892519346</v>
      </c>
      <c r="Q16" s="206">
        <v>0.14909716251074809</v>
      </c>
      <c r="R16" s="206">
        <v>0.16491831470335341</v>
      </c>
      <c r="S16" s="206">
        <v>0.1363714531384351</v>
      </c>
      <c r="T16" s="206">
        <v>0.14402407566638001</v>
      </c>
      <c r="U16" s="206">
        <v>0.1506448839208942</v>
      </c>
      <c r="V16" s="206">
        <v>0.13748925193465181</v>
      </c>
      <c r="W16" s="206">
        <v>8.2459157351676693E-2</v>
      </c>
      <c r="DA16" s="71" t="s">
        <v>2876</v>
      </c>
    </row>
    <row r="17" spans="1:105" ht="12" customHeight="1" x14ac:dyDescent="0.25">
      <c r="A17" s="18" t="s">
        <v>69</v>
      </c>
      <c r="B17" s="206">
        <v>7.1892519346517627</v>
      </c>
      <c r="C17" s="206">
        <v>10.27033533963886</v>
      </c>
      <c r="D17" s="206">
        <v>13.351504729148751</v>
      </c>
      <c r="E17" s="206">
        <v>13.351504729148751</v>
      </c>
      <c r="F17" s="206">
        <v>12.32441960447119</v>
      </c>
      <c r="G17" s="206">
        <v>9.5945829750644869</v>
      </c>
      <c r="H17" s="206">
        <v>9.5883920894239036</v>
      </c>
      <c r="I17" s="206">
        <v>8.3611349957007732</v>
      </c>
      <c r="J17" s="206">
        <v>7.7746345657781593</v>
      </c>
      <c r="K17" s="206">
        <v>7.3073946689595868</v>
      </c>
      <c r="L17" s="206">
        <v>8.0786758383490973</v>
      </c>
      <c r="M17" s="206">
        <v>10.073172828890799</v>
      </c>
      <c r="N17" s="206">
        <v>7.7705932932072219</v>
      </c>
      <c r="O17" s="206">
        <v>8.5510748065348228</v>
      </c>
      <c r="P17" s="206">
        <v>5.8962166809974192</v>
      </c>
      <c r="Q17" s="206">
        <v>7.3854686156491827</v>
      </c>
      <c r="R17" s="206">
        <v>21.06457437661221</v>
      </c>
      <c r="S17" s="206">
        <v>22.14006878761823</v>
      </c>
      <c r="T17" s="206">
        <v>26.369905417024931</v>
      </c>
      <c r="U17" s="206">
        <v>23.636457437661221</v>
      </c>
      <c r="V17" s="206">
        <v>22.46603611349957</v>
      </c>
      <c r="W17" s="206">
        <v>21.82527944969905</v>
      </c>
      <c r="DA17" s="71" t="s">
        <v>2877</v>
      </c>
    </row>
    <row r="18" spans="1:105" ht="12" customHeight="1" x14ac:dyDescent="0.25">
      <c r="A18" s="18" t="s">
        <v>70</v>
      </c>
      <c r="B18" s="206">
        <v>17.368873602751499</v>
      </c>
      <c r="C18" s="206">
        <v>15.4390369733448</v>
      </c>
      <c r="D18" s="206">
        <v>30.877987962166809</v>
      </c>
      <c r="E18" s="206">
        <v>28.948151332760101</v>
      </c>
      <c r="F18" s="206">
        <v>27.98314703353396</v>
      </c>
      <c r="G18" s="206">
        <v>8.4885640584694748</v>
      </c>
      <c r="H18" s="206">
        <v>9.906018916595011</v>
      </c>
      <c r="I18" s="206">
        <v>9.1292347377472058</v>
      </c>
      <c r="J18" s="206">
        <v>8.2685296646603597</v>
      </c>
      <c r="K18" s="206">
        <v>8.2781599312123824</v>
      </c>
      <c r="L18" s="206">
        <v>9.4679277730008593</v>
      </c>
      <c r="M18" s="206">
        <v>7.7349097162510736</v>
      </c>
      <c r="N18" s="206">
        <v>5.9179707652622522</v>
      </c>
      <c r="O18" s="206">
        <v>1.8314703353396391</v>
      </c>
      <c r="P18" s="206">
        <v>1.423301805674978</v>
      </c>
      <c r="Q18" s="206">
        <v>0.93602751504729131</v>
      </c>
      <c r="R18" s="206">
        <v>1.2196904557179711</v>
      </c>
      <c r="S18" s="206">
        <v>0.42201203783319002</v>
      </c>
      <c r="T18" s="206">
        <v>0.36431642304385209</v>
      </c>
      <c r="U18" s="206">
        <v>0.4807394668959587</v>
      </c>
      <c r="V18" s="206">
        <v>0.1283748925193465</v>
      </c>
      <c r="W18" s="206">
        <v>0.21298366294067059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4.9699054170249349E-2</v>
      </c>
      <c r="H19" s="206">
        <v>3.172828890799656E-2</v>
      </c>
      <c r="I19" s="206">
        <v>2.536543422184007E-2</v>
      </c>
      <c r="J19" s="206">
        <v>0.1174548581255374</v>
      </c>
      <c r="K19" s="206">
        <v>2.3301805674978509E-2</v>
      </c>
      <c r="L19" s="206">
        <v>9.5442820292347373E-3</v>
      </c>
      <c r="M19" s="206">
        <v>4.2132416165090282E-3</v>
      </c>
      <c r="N19" s="206">
        <v>6.3628546861564913E-3</v>
      </c>
      <c r="O19" s="206">
        <v>1.7970765262252789E-2</v>
      </c>
      <c r="P19" s="206">
        <v>4.2132416165090282E-3</v>
      </c>
      <c r="Q19" s="206">
        <v>5.3310404127257091E-3</v>
      </c>
      <c r="R19" s="206">
        <v>1.6938950988822012E-2</v>
      </c>
      <c r="S19" s="206">
        <v>2.0120378331900259E-2</v>
      </c>
      <c r="T19" s="206">
        <v>1.0576096302665519E-2</v>
      </c>
      <c r="U19" s="206">
        <v>1.3757523645743759E-2</v>
      </c>
      <c r="V19" s="206">
        <v>1.5821152192605329E-2</v>
      </c>
      <c r="W19" s="206">
        <v>1.7970765262252789E-2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0.90283748925193463</v>
      </c>
      <c r="J20" s="206">
        <f t="shared" si="3"/>
        <v>0.92433361994840924</v>
      </c>
      <c r="K20" s="206">
        <f t="shared" si="3"/>
        <v>0.90283748925193463</v>
      </c>
      <c r="L20" s="206">
        <f t="shared" si="3"/>
        <v>0.55889939810834044</v>
      </c>
      <c r="M20" s="206">
        <f t="shared" si="3"/>
        <v>0.51590713671539123</v>
      </c>
      <c r="N20" s="206">
        <f t="shared" si="3"/>
        <v>0.51590713671539123</v>
      </c>
      <c r="O20" s="206">
        <f t="shared" si="3"/>
        <v>0.51590713671539123</v>
      </c>
      <c r="P20" s="206">
        <f t="shared" si="3"/>
        <v>6.4488392089423904E-2</v>
      </c>
      <c r="Q20" s="206">
        <f t="shared" si="3"/>
        <v>8.5984522785898534E-2</v>
      </c>
      <c r="R20" s="206">
        <f t="shared" si="3"/>
        <v>8.5984522785898534E-2</v>
      </c>
      <c r="S20" s="206">
        <f t="shared" si="3"/>
        <v>5.9157351676698187E-2</v>
      </c>
      <c r="T20" s="206">
        <f t="shared" si="3"/>
        <v>7.2484952708512462E-2</v>
      </c>
      <c r="U20" s="206">
        <f t="shared" si="3"/>
        <v>7.58383490971625E-2</v>
      </c>
      <c r="V20" s="206">
        <f t="shared" si="3"/>
        <v>6.921754084264832E-2</v>
      </c>
      <c r="W20" s="206">
        <f t="shared" si="3"/>
        <v>6.3542562338779016E-2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0.90283748925193463</v>
      </c>
      <c r="J21" s="206">
        <v>0.92433361994840924</v>
      </c>
      <c r="K21" s="206">
        <v>0.90283748925193463</v>
      </c>
      <c r="L21" s="206">
        <v>0.55889939810834044</v>
      </c>
      <c r="M21" s="206">
        <v>0.51590713671539123</v>
      </c>
      <c r="N21" s="206">
        <v>0.51590713671539123</v>
      </c>
      <c r="O21" s="206">
        <v>0.51590713671539123</v>
      </c>
      <c r="P21" s="206">
        <v>6.4488392089423904E-2</v>
      </c>
      <c r="Q21" s="206">
        <v>8.5984522785898534E-2</v>
      </c>
      <c r="R21" s="206">
        <v>8.5984522785898534E-2</v>
      </c>
      <c r="S21" s="206">
        <v>5.9157351676698187E-2</v>
      </c>
      <c r="T21" s="206">
        <v>7.2484952708512462E-2</v>
      </c>
      <c r="U21" s="206">
        <v>7.58383490971625E-2</v>
      </c>
      <c r="V21" s="206">
        <v>6.921754084264832E-2</v>
      </c>
      <c r="W21" s="206">
        <v>6.3542562338779016E-2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858.6509888220121</v>
      </c>
      <c r="C23" s="206">
        <f t="shared" si="4"/>
        <v>372.26517626827172</v>
      </c>
      <c r="D23" s="206">
        <f t="shared" si="4"/>
        <v>414.30206362854682</v>
      </c>
      <c r="E23" s="206">
        <f t="shared" si="4"/>
        <v>432.3110920034394</v>
      </c>
      <c r="F23" s="206">
        <f t="shared" si="4"/>
        <v>416.30842648323301</v>
      </c>
      <c r="G23" s="206">
        <f t="shared" si="4"/>
        <v>432.31324161650906</v>
      </c>
      <c r="H23" s="206">
        <f t="shared" si="4"/>
        <v>440.35889939810829</v>
      </c>
      <c r="I23" s="206">
        <f t="shared" si="4"/>
        <v>418.34161650902826</v>
      </c>
      <c r="J23" s="206">
        <f t="shared" si="4"/>
        <v>382.02519346517624</v>
      </c>
      <c r="K23" s="206">
        <f t="shared" si="4"/>
        <v>343.03086844368011</v>
      </c>
      <c r="L23" s="206">
        <f t="shared" si="4"/>
        <v>361.0380051590713</v>
      </c>
      <c r="M23" s="206">
        <f t="shared" si="4"/>
        <v>339.07188306104894</v>
      </c>
      <c r="N23" s="206">
        <f t="shared" si="4"/>
        <v>327.1061049011177</v>
      </c>
      <c r="O23" s="206">
        <f t="shared" si="4"/>
        <v>374.17403267411856</v>
      </c>
      <c r="P23" s="206">
        <f t="shared" si="4"/>
        <v>358.32149613069635</v>
      </c>
      <c r="Q23" s="206">
        <f t="shared" si="4"/>
        <v>359.80309544282034</v>
      </c>
      <c r="R23" s="206">
        <f t="shared" si="4"/>
        <v>388.17919174548575</v>
      </c>
      <c r="S23" s="206">
        <f t="shared" si="4"/>
        <v>412.49819432502153</v>
      </c>
      <c r="T23" s="206">
        <f t="shared" si="4"/>
        <v>405.40283748925191</v>
      </c>
      <c r="U23" s="206">
        <f t="shared" si="4"/>
        <v>394.74634565778155</v>
      </c>
      <c r="V23" s="206">
        <f t="shared" si="4"/>
        <v>375.48022355975917</v>
      </c>
      <c r="W23" s="206">
        <f t="shared" si="4"/>
        <v>349.96190885640573</v>
      </c>
      <c r="DA23" s="71"/>
    </row>
    <row r="24" spans="1:105" ht="12" customHeight="1" x14ac:dyDescent="0.25">
      <c r="A24" s="18" t="s">
        <v>73</v>
      </c>
      <c r="B24" s="206">
        <v>858.6509888220121</v>
      </c>
      <c r="C24" s="206">
        <v>372.26517626827172</v>
      </c>
      <c r="D24" s="206">
        <v>414.30206362854682</v>
      </c>
      <c r="E24" s="206">
        <v>432.3110920034394</v>
      </c>
      <c r="F24" s="206">
        <v>416.30842648323301</v>
      </c>
      <c r="G24" s="206">
        <v>432.3110920034394</v>
      </c>
      <c r="H24" s="206">
        <v>440.33628546861559</v>
      </c>
      <c r="I24" s="206">
        <v>418.31470335339628</v>
      </c>
      <c r="J24" s="206">
        <v>381.98624247635422</v>
      </c>
      <c r="K24" s="206">
        <v>342.98271711092002</v>
      </c>
      <c r="L24" s="206">
        <v>360.99165950128969</v>
      </c>
      <c r="M24" s="206">
        <v>338.99398108340489</v>
      </c>
      <c r="N24" s="206">
        <v>327.00395528804808</v>
      </c>
      <c r="O24" s="206">
        <v>374.00877042132407</v>
      </c>
      <c r="P24" s="206">
        <v>358.00610490111768</v>
      </c>
      <c r="Q24" s="206">
        <v>359.00928632846092</v>
      </c>
      <c r="R24" s="206">
        <v>382.98942390369729</v>
      </c>
      <c r="S24" s="206">
        <v>405.99028374892521</v>
      </c>
      <c r="T24" s="206">
        <v>397.00963026655199</v>
      </c>
      <c r="U24" s="206">
        <v>387.00197764402401</v>
      </c>
      <c r="V24" s="206">
        <v>369.70954428202919</v>
      </c>
      <c r="W24" s="206">
        <v>342.74385210662069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4.7807394668959592E-2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2.149613069647463E-3</v>
      </c>
      <c r="H26" s="206">
        <v>2.261392949269132E-2</v>
      </c>
      <c r="I26" s="206">
        <v>2.6913155631986239E-2</v>
      </c>
      <c r="J26" s="206">
        <v>3.8950988822012027E-2</v>
      </c>
      <c r="K26" s="206">
        <v>4.815133276010318E-2</v>
      </c>
      <c r="L26" s="206">
        <v>4.6345657781599311E-2</v>
      </c>
      <c r="M26" s="206">
        <v>7.7901977644024067E-2</v>
      </c>
      <c r="N26" s="206">
        <v>0.1021496130696475</v>
      </c>
      <c r="O26" s="206">
        <v>0.16526225279449699</v>
      </c>
      <c r="P26" s="206">
        <v>0.31539122957867582</v>
      </c>
      <c r="Q26" s="206">
        <v>0.79380911435941526</v>
      </c>
      <c r="R26" s="206">
        <v>5.1897678417884778</v>
      </c>
      <c r="S26" s="206">
        <v>6.5079105760963021</v>
      </c>
      <c r="T26" s="206">
        <v>8.3453998280309545</v>
      </c>
      <c r="U26" s="206">
        <v>7.7443680137575228</v>
      </c>
      <c r="V26" s="206">
        <v>5.7706792777300082</v>
      </c>
      <c r="W26" s="206">
        <v>7.2180567497850383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151.4043852106621</v>
      </c>
      <c r="W30" s="206">
        <v>139.46208082545141</v>
      </c>
      <c r="DA30" s="71" t="s">
        <v>2888</v>
      </c>
    </row>
    <row r="31" spans="1:105" ht="12" customHeight="1" x14ac:dyDescent="0.25">
      <c r="A31" s="21" t="s">
        <v>38</v>
      </c>
      <c r="B31" s="209">
        <v>200.08598452278591</v>
      </c>
      <c r="C31" s="209">
        <v>191.2295786758383</v>
      </c>
      <c r="D31" s="209">
        <v>196.21668099742041</v>
      </c>
      <c r="E31" s="209">
        <v>193.0352536543422</v>
      </c>
      <c r="F31" s="209">
        <v>196.90455717970761</v>
      </c>
      <c r="G31" s="209">
        <v>189.3379191745486</v>
      </c>
      <c r="H31" s="209">
        <v>186.24247635425621</v>
      </c>
      <c r="I31" s="209">
        <v>191.83147033533959</v>
      </c>
      <c r="J31" s="209">
        <v>191.14359415305239</v>
      </c>
      <c r="K31" s="209">
        <v>177.73000859845229</v>
      </c>
      <c r="L31" s="209">
        <v>191.3155631986242</v>
      </c>
      <c r="M31" s="209">
        <v>174.6345657781599</v>
      </c>
      <c r="N31" s="209">
        <v>165.69217540842649</v>
      </c>
      <c r="O31" s="209">
        <v>157.95356835769559</v>
      </c>
      <c r="P31" s="209">
        <v>161.39294926913149</v>
      </c>
      <c r="Q31" s="209">
        <v>161.56491831470331</v>
      </c>
      <c r="R31" s="209">
        <v>160.87704213241619</v>
      </c>
      <c r="S31" s="209">
        <v>159.1573516766982</v>
      </c>
      <c r="T31" s="209">
        <v>156.92175408426479</v>
      </c>
      <c r="U31" s="209">
        <v>153.56835769561479</v>
      </c>
      <c r="V31" s="209">
        <v>148.4952708512468</v>
      </c>
      <c r="W31" s="209">
        <v>144.71195184866721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81.574005599979159</v>
      </c>
      <c r="C33" s="205">
        <f>WWP_emi!C5</f>
        <v>81.894365280107706</v>
      </c>
      <c r="D33" s="205">
        <f>WWP_emi!D5</f>
        <v>141.48464832014989</v>
      </c>
      <c r="E33" s="205">
        <f>WWP_emi!E5</f>
        <v>135.23085216023401</v>
      </c>
      <c r="F33" s="205">
        <f>WWP_emi!F5</f>
        <v>128.91722724014861</v>
      </c>
      <c r="G33" s="205">
        <f>WWP_emi!G5</f>
        <v>58.893007680086477</v>
      </c>
      <c r="H33" s="205">
        <f>WWP_emi!H5</f>
        <v>63.450704160149968</v>
      </c>
      <c r="I33" s="205">
        <f>WWP_emi!I5</f>
        <v>61.437747240076583</v>
      </c>
      <c r="J33" s="205">
        <f>WWP_emi!J5</f>
        <v>56.615573880070173</v>
      </c>
      <c r="K33" s="205">
        <f>WWP_emi!K5</f>
        <v>53.13744756007938</v>
      </c>
      <c r="L33" s="205">
        <f>WWP_emi!L5</f>
        <v>61.943596560102712</v>
      </c>
      <c r="M33" s="205">
        <f>WWP_emi!M5</f>
        <v>60.09661944008274</v>
      </c>
      <c r="N33" s="205">
        <f>WWP_emi!N5</f>
        <v>44.751324960120591</v>
      </c>
      <c r="O33" s="205">
        <f>WWP_emi!O5</f>
        <v>33.987592440700872</v>
      </c>
      <c r="P33" s="205">
        <f>WWP_emi!P5</f>
        <v>23.340239280530419</v>
      </c>
      <c r="Q33" s="205">
        <f>WWP_emi!Q5</f>
        <v>26.557414920283659</v>
      </c>
      <c r="R33" s="205">
        <f>WWP_emi!R5</f>
        <v>69.990440399915698</v>
      </c>
      <c r="S33" s="205">
        <f>WWP_emi!S5</f>
        <v>70.612933319920359</v>
      </c>
      <c r="T33" s="205">
        <f>WWP_emi!T5</f>
        <v>83.572519319909091</v>
      </c>
      <c r="U33" s="205">
        <f>WWP_emi!U5</f>
        <v>75.504095999923464</v>
      </c>
      <c r="V33" s="205">
        <f>WWP_emi!V5</f>
        <v>70.686773279950728</v>
      </c>
      <c r="W33" s="205">
        <f>WWP_emi!W5</f>
        <v>68.820584759951018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517.60873019203962</v>
      </c>
      <c r="C35" s="286">
        <f t="shared" si="5"/>
        <v>281.30595636601777</v>
      </c>
      <c r="D35" s="286">
        <f t="shared" si="5"/>
        <v>297.643404566176</v>
      </c>
      <c r="E35" s="286">
        <f t="shared" si="5"/>
        <v>281.80247102593273</v>
      </c>
      <c r="F35" s="286">
        <f t="shared" si="5"/>
        <v>287.10126827481639</v>
      </c>
      <c r="G35" s="286">
        <f t="shared" si="5"/>
        <v>219.83677053652244</v>
      </c>
      <c r="H35" s="286">
        <f t="shared" si="5"/>
        <v>215.02552352828783</v>
      </c>
      <c r="I35" s="286">
        <f t="shared" si="5"/>
        <v>186.1068253165692</v>
      </c>
      <c r="J35" s="286">
        <f t="shared" si="5"/>
        <v>252.17999412895753</v>
      </c>
      <c r="K35" s="286">
        <f t="shared" si="5"/>
        <v>245.8585923419611</v>
      </c>
      <c r="L35" s="286">
        <f t="shared" si="5"/>
        <v>238.45711729452546</v>
      </c>
      <c r="M35" s="286">
        <f t="shared" si="5"/>
        <v>268.57727240120983</v>
      </c>
      <c r="N35" s="286">
        <f t="shared" si="5"/>
        <v>276.66212448986863</v>
      </c>
      <c r="O35" s="286">
        <f t="shared" si="5"/>
        <v>281.83940610505158</v>
      </c>
      <c r="P35" s="286">
        <f t="shared" si="5"/>
        <v>233.54209581894577</v>
      </c>
      <c r="Q35" s="286">
        <f t="shared" si="5"/>
        <v>219.20575909573091</v>
      </c>
      <c r="R35" s="286">
        <f t="shared" si="5"/>
        <v>255.10409512144466</v>
      </c>
      <c r="S35" s="286">
        <f t="shared" si="5"/>
        <v>239.78066108352363</v>
      </c>
      <c r="T35" s="286">
        <f t="shared" si="5"/>
        <v>237.43671354670667</v>
      </c>
      <c r="U35" s="286">
        <f t="shared" si="5"/>
        <v>253.83377081346055</v>
      </c>
      <c r="V35" s="286">
        <f t="shared" si="5"/>
        <v>316.38555761715907</v>
      </c>
      <c r="W35" s="286">
        <f t="shared" si="5"/>
        <v>161.38166817237155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155.71994249328154</v>
      </c>
      <c r="C36" s="346">
        <f t="shared" si="6"/>
        <v>149.36469369023803</v>
      </c>
      <c r="D36" s="346">
        <f t="shared" si="6"/>
        <v>157.39943783723891</v>
      </c>
      <c r="E36" s="346">
        <f t="shared" si="6"/>
        <v>173.26695378119373</v>
      </c>
      <c r="F36" s="346">
        <f t="shared" si="6"/>
        <v>189.65978100374761</v>
      </c>
      <c r="G36" s="346">
        <f t="shared" si="6"/>
        <v>184.05304269981883</v>
      </c>
      <c r="H36" s="346">
        <f t="shared" si="6"/>
        <v>169.82600109922581</v>
      </c>
      <c r="I36" s="346">
        <f t="shared" si="6"/>
        <v>174.8069613496709</v>
      </c>
      <c r="J36" s="346">
        <f t="shared" si="6"/>
        <v>191.41379190462479</v>
      </c>
      <c r="K36" s="346">
        <f t="shared" si="6"/>
        <v>214.43137637246664</v>
      </c>
      <c r="L36" s="346">
        <f t="shared" si="6"/>
        <v>218.63781843627649</v>
      </c>
      <c r="M36" s="346">
        <f t="shared" si="6"/>
        <v>224.9534693259636</v>
      </c>
      <c r="N36" s="346">
        <f t="shared" si="6"/>
        <v>243.72357443584238</v>
      </c>
      <c r="O36" s="346">
        <f t="shared" si="6"/>
        <v>254.45298575628095</v>
      </c>
      <c r="P36" s="346">
        <f t="shared" si="6"/>
        <v>245.03830676914356</v>
      </c>
      <c r="Q36" s="346">
        <f t="shared" si="6"/>
        <v>242.40479735048899</v>
      </c>
      <c r="R36" s="346">
        <f t="shared" si="6"/>
        <v>254.09199055431415</v>
      </c>
      <c r="S36" s="346">
        <f t="shared" si="6"/>
        <v>249.53256376627641</v>
      </c>
      <c r="T36" s="346">
        <f t="shared" si="6"/>
        <v>249.1506964902679</v>
      </c>
      <c r="U36" s="346">
        <f t="shared" si="6"/>
        <v>238.33551895150291</v>
      </c>
      <c r="V36" s="346">
        <f t="shared" si="6"/>
        <v>241.55493980226925</v>
      </c>
      <c r="W36" s="346">
        <f t="shared" si="6"/>
        <v>213.08249425425723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66.038113532333824</v>
      </c>
      <c r="C37" s="346">
        <f>IF(WWP_ued!C$5=0,"",WWP_ued!C$5/C$5*1000)</f>
        <v>65.674275976168985</v>
      </c>
      <c r="D37" s="346">
        <f>IF(WWP_ued!D$5=0,"",WWP_ued!D$5/D$5*1000)</f>
        <v>68.639902880488023</v>
      </c>
      <c r="E37" s="346">
        <f>IF(WWP_ued!E$5=0,"",WWP_ued!E$5/E$5*1000)</f>
        <v>75.351821629971909</v>
      </c>
      <c r="F37" s="346">
        <f>IF(WWP_ued!F$5=0,"",WWP_ued!F$5/F$5*1000)</f>
        <v>82.763165758975688</v>
      </c>
      <c r="G37" s="346">
        <f>IF(WWP_ued!G$5=0,"",WWP_ued!G$5/G$5*1000)</f>
        <v>80.423065157511189</v>
      </c>
      <c r="H37" s="346">
        <f>IF(WWP_ued!H$5=0,"",WWP_ued!H$5/H$5*1000)</f>
        <v>74.030968235221124</v>
      </c>
      <c r="I37" s="346">
        <f>IF(WWP_ued!I$5=0,"",WWP_ued!I$5/I$5*1000)</f>
        <v>76.554642802304144</v>
      </c>
      <c r="J37" s="346">
        <f>IF(WWP_ued!J$5=0,"",WWP_ued!J$5/J$5*1000)</f>
        <v>84.259703732691364</v>
      </c>
      <c r="K37" s="346">
        <f>IF(WWP_ued!K$5=0,"",WWP_ued!K$5/K$5*1000)</f>
        <v>94.560800361706242</v>
      </c>
      <c r="L37" s="346">
        <f>IF(WWP_ued!L$5=0,"",WWP_ued!L$5/L$5*1000)</f>
        <v>96.488508932849555</v>
      </c>
      <c r="M37" s="346">
        <f>IF(WWP_ued!M$5=0,"",WWP_ued!M$5/M$5*1000)</f>
        <v>99.08967837353498</v>
      </c>
      <c r="N37" s="346">
        <f>IF(WWP_ued!N$5=0,"",WWP_ued!N$5/N$5*1000)</f>
        <v>107.41145439125029</v>
      </c>
      <c r="O37" s="346">
        <f>IF(WWP_ued!O$5=0,"",WWP_ued!O$5/O$5*1000)</f>
        <v>111.19838140872317</v>
      </c>
      <c r="P37" s="346">
        <f>IF(WWP_ued!P$5=0,"",WWP_ued!P$5/P$5*1000)</f>
        <v>107.62651127934598</v>
      </c>
      <c r="Q37" s="346">
        <f>IF(WWP_ued!Q$5=0,"",WWP_ued!Q$5/Q$5*1000)</f>
        <v>106.3848581749196</v>
      </c>
      <c r="R37" s="346">
        <f>IF(WWP_ued!R$5=0,"",WWP_ued!R$5/R$5*1000)</f>
        <v>110.50500515456196</v>
      </c>
      <c r="S37" s="346">
        <f>IF(WWP_ued!S$5=0,"",WWP_ued!S$5/S$5*1000)</f>
        <v>108.11725246876637</v>
      </c>
      <c r="T37" s="346">
        <f>IF(WWP_ued!T$5=0,"",WWP_ued!T$5/T$5*1000)</f>
        <v>107.89693878120863</v>
      </c>
      <c r="U37" s="346">
        <f>IF(WWP_ued!U$5=0,"",WWP_ued!U$5/U$5*1000)</f>
        <v>103.26632174298818</v>
      </c>
      <c r="V37" s="346">
        <f>IF(WWP_ued!V$5=0,"",WWP_ued!V$5/V$5*1000)</f>
        <v>107.11531652271397</v>
      </c>
      <c r="W37" s="346">
        <f>IF(WWP_ued!W$5=0,"",WWP_ued!W$5/W$5*1000)</f>
        <v>94.595981556542796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7.52232906093524E-2</v>
      </c>
      <c r="C38" s="347">
        <f t="shared" si="7"/>
        <v>0.13899149970545585</v>
      </c>
      <c r="D38" s="347">
        <f t="shared" si="7"/>
        <v>0.21609015535476456</v>
      </c>
      <c r="E38" s="347">
        <f t="shared" si="7"/>
        <v>0.20254873362816952</v>
      </c>
      <c r="F38" s="347">
        <f t="shared" si="7"/>
        <v>0.19726575879026653</v>
      </c>
      <c r="G38" s="347">
        <f t="shared" si="7"/>
        <v>9.1971158383517534E-2</v>
      </c>
      <c r="H38" s="347">
        <f t="shared" si="7"/>
        <v>9.8114718607735504E-2</v>
      </c>
      <c r="I38" s="347">
        <f t="shared" si="7"/>
        <v>9.7573595627041237E-2</v>
      </c>
      <c r="J38" s="347">
        <f t="shared" si="7"/>
        <v>9.5777351867789753E-2</v>
      </c>
      <c r="K38" s="347">
        <f t="shared" si="7"/>
        <v>9.8832730990014231E-2</v>
      </c>
      <c r="L38" s="347">
        <f t="shared" si="7"/>
        <v>0.10836516449390934</v>
      </c>
      <c r="M38" s="347">
        <f t="shared" si="7"/>
        <v>0.11282405291915483</v>
      </c>
      <c r="N38" s="347">
        <f t="shared" si="7"/>
        <v>8.8249791233145553E-2</v>
      </c>
      <c r="O38" s="347">
        <f t="shared" si="7"/>
        <v>6.2575851975242194E-2</v>
      </c>
      <c r="P38" s="347">
        <f t="shared" si="7"/>
        <v>4.4271615427564477E-2</v>
      </c>
      <c r="Q38" s="347">
        <f t="shared" si="7"/>
        <v>5.0114956312122733E-2</v>
      </c>
      <c r="R38" s="347">
        <f t="shared" si="7"/>
        <v>0.12244475008683611</v>
      </c>
      <c r="S38" s="347">
        <f t="shared" si="7"/>
        <v>0.11879034396233003</v>
      </c>
      <c r="T38" s="347">
        <f t="shared" si="7"/>
        <v>0.14181998844230384</v>
      </c>
      <c r="U38" s="347">
        <f t="shared" si="7"/>
        <v>0.13184524022095956</v>
      </c>
      <c r="V38" s="347">
        <f t="shared" si="7"/>
        <v>0.10124190113678497</v>
      </c>
      <c r="W38" s="347">
        <f t="shared" si="7"/>
        <v>0.10485537358360503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1084.4248495270849</v>
      </c>
      <c r="C5" s="225">
        <v>589.20412725709377</v>
      </c>
      <c r="D5" s="225">
        <v>654.74823731728281</v>
      </c>
      <c r="E5" s="225">
        <v>667.64600171969062</v>
      </c>
      <c r="F5" s="225">
        <v>653.52055030094573</v>
      </c>
      <c r="G5" s="225">
        <v>640.34213241616533</v>
      </c>
      <c r="H5" s="225">
        <v>646.69914015477195</v>
      </c>
      <c r="I5" s="225">
        <v>629.65546001719667</v>
      </c>
      <c r="J5" s="225">
        <v>591.11650902837471</v>
      </c>
      <c r="K5" s="225">
        <v>537.6503009458296</v>
      </c>
      <c r="L5" s="225">
        <v>571.61908856405853</v>
      </c>
      <c r="M5" s="225">
        <v>532.65786758383479</v>
      </c>
      <c r="N5" s="225">
        <v>507.0983662940672</v>
      </c>
      <c r="O5" s="225">
        <v>543.14230438521054</v>
      </c>
      <c r="P5" s="225">
        <v>527.2055030094582</v>
      </c>
      <c r="Q5" s="225">
        <v>529.92992261392965</v>
      </c>
      <c r="R5" s="225">
        <v>571.60834049871039</v>
      </c>
      <c r="S5" s="225">
        <v>594.4332760103182</v>
      </c>
      <c r="T5" s="225">
        <v>589.28589853826315</v>
      </c>
      <c r="U5" s="225">
        <v>572.67214101461718</v>
      </c>
      <c r="V5" s="225">
        <v>698.19681857265641</v>
      </c>
      <c r="W5" s="225">
        <v>656.33817712811685</v>
      </c>
      <c r="DA5" s="89" t="s">
        <v>2873</v>
      </c>
    </row>
    <row r="6" spans="1:105" ht="12" customHeight="1" x14ac:dyDescent="0.25">
      <c r="A6" s="55" t="s">
        <v>92</v>
      </c>
      <c r="B6" s="261">
        <v>8.2092692567814538</v>
      </c>
      <c r="C6" s="261">
        <v>7.8508462664973688</v>
      </c>
      <c r="D6" s="261">
        <v>8.0636621908042638</v>
      </c>
      <c r="E6" s="261">
        <v>7.9335862723741277</v>
      </c>
      <c r="F6" s="261">
        <v>8.0893053846306753</v>
      </c>
      <c r="G6" s="261">
        <v>7.7714438332586084</v>
      </c>
      <c r="H6" s="261">
        <v>7.6450249268668484</v>
      </c>
      <c r="I6" s="261">
        <v>7.8731196686639384</v>
      </c>
      <c r="J6" s="261">
        <v>7.843712164795563</v>
      </c>
      <c r="K6" s="261">
        <v>7.2935004207122471</v>
      </c>
      <c r="L6" s="261">
        <v>7.8507892222727111</v>
      </c>
      <c r="M6" s="261">
        <v>7.1710112557959933</v>
      </c>
      <c r="N6" s="261">
        <v>6.8004437328453857</v>
      </c>
      <c r="O6" s="261">
        <v>6.4844440761316173</v>
      </c>
      <c r="P6" s="261">
        <v>6.6202639331068136</v>
      </c>
      <c r="Q6" s="261">
        <v>6.6305260117885041</v>
      </c>
      <c r="R6" s="261">
        <v>6.6371321367481331</v>
      </c>
      <c r="S6" s="261">
        <v>6.5720870870020658</v>
      </c>
      <c r="T6" s="261">
        <v>6.4937421810474403</v>
      </c>
      <c r="U6" s="261">
        <v>6.3492907960067893</v>
      </c>
      <c r="V6" s="261">
        <v>6.1386252874610623</v>
      </c>
      <c r="W6" s="261">
        <v>5.985424637480679</v>
      </c>
      <c r="DA6" s="67" t="s">
        <v>2890</v>
      </c>
    </row>
    <row r="7" spans="1:105" ht="12" customHeight="1" x14ac:dyDescent="0.25">
      <c r="A7" s="202" t="s">
        <v>93</v>
      </c>
      <c r="B7" s="226">
        <v>8.9231187573711477</v>
      </c>
      <c r="C7" s="226">
        <v>8.533528550540618</v>
      </c>
      <c r="D7" s="226">
        <v>8.7648502073959396</v>
      </c>
      <c r="E7" s="226">
        <v>8.6234633395370945</v>
      </c>
      <c r="F7" s="226">
        <v>8.7927232441637777</v>
      </c>
      <c r="G7" s="226">
        <v>8.4472215578897885</v>
      </c>
      <c r="H7" s="226">
        <v>8.3098097031161409</v>
      </c>
      <c r="I7" s="226">
        <v>8.5577387702868908</v>
      </c>
      <c r="J7" s="226">
        <v>8.5257740921690885</v>
      </c>
      <c r="K7" s="226">
        <v>7.9277178486002713</v>
      </c>
      <c r="L7" s="226">
        <v>8.533466545948599</v>
      </c>
      <c r="M7" s="226">
        <v>7.7945774519521667</v>
      </c>
      <c r="N7" s="226">
        <v>7.3917866661362899</v>
      </c>
      <c r="O7" s="226">
        <v>7.048308778403932</v>
      </c>
      <c r="P7" s="226">
        <v>7.1959390577247992</v>
      </c>
      <c r="Q7" s="226">
        <v>7.2070934910744624</v>
      </c>
      <c r="R7" s="226">
        <v>7.2142740616827519</v>
      </c>
      <c r="S7" s="226">
        <v>7.1435729206544201</v>
      </c>
      <c r="T7" s="226">
        <v>7.0584154141820026</v>
      </c>
      <c r="U7" s="226">
        <v>6.9014030391378141</v>
      </c>
      <c r="V7" s="226">
        <v>6.6724187907185444</v>
      </c>
      <c r="W7" s="226">
        <v>6.505896345087697</v>
      </c>
      <c r="DA7" s="174" t="s">
        <v>2891</v>
      </c>
    </row>
    <row r="8" spans="1:105" ht="12" customHeight="1" x14ac:dyDescent="0.25">
      <c r="A8" s="202" t="s">
        <v>94</v>
      </c>
      <c r="B8" s="226">
        <v>22.129334518280441</v>
      </c>
      <c r="C8" s="226">
        <v>21.163150805340731</v>
      </c>
      <c r="D8" s="226">
        <v>21.73682851434193</v>
      </c>
      <c r="E8" s="226">
        <v>21.386189082051999</v>
      </c>
      <c r="F8" s="226">
        <v>21.80595364552617</v>
      </c>
      <c r="G8" s="226">
        <v>20.949109463566678</v>
      </c>
      <c r="H8" s="226">
        <v>20.608328063728031</v>
      </c>
      <c r="I8" s="226">
        <v>21.22319215031148</v>
      </c>
      <c r="J8" s="226">
        <v>21.143919748579339</v>
      </c>
      <c r="K8" s="226">
        <v>19.66074026452867</v>
      </c>
      <c r="L8" s="226">
        <v>21.162997033952529</v>
      </c>
      <c r="M8" s="226">
        <v>19.330552080841372</v>
      </c>
      <c r="N8" s="226">
        <v>18.331630932018001</v>
      </c>
      <c r="O8" s="226">
        <v>17.47980577044175</v>
      </c>
      <c r="P8" s="226">
        <v>17.8459288631575</v>
      </c>
      <c r="Q8" s="226">
        <v>17.87359185786466</v>
      </c>
      <c r="R8" s="226">
        <v>17.891399672973229</v>
      </c>
      <c r="S8" s="226">
        <v>17.716060843222959</v>
      </c>
      <c r="T8" s="226">
        <v>17.50487022717137</v>
      </c>
      <c r="U8" s="226">
        <v>17.11547953706178</v>
      </c>
      <c r="V8" s="226">
        <v>16.547598600981988</v>
      </c>
      <c r="W8" s="226">
        <v>16.13462293581749</v>
      </c>
      <c r="DA8" s="174" t="s">
        <v>2892</v>
      </c>
    </row>
    <row r="9" spans="1:105" ht="12" customHeight="1" x14ac:dyDescent="0.25">
      <c r="A9" s="202" t="s">
        <v>95</v>
      </c>
      <c r="B9" s="226">
        <v>67.815702556020725</v>
      </c>
      <c r="C9" s="226">
        <v>64.85481698410868</v>
      </c>
      <c r="D9" s="226">
        <v>66.612861576209127</v>
      </c>
      <c r="E9" s="226">
        <v>65.538321380481918</v>
      </c>
      <c r="F9" s="226">
        <v>66.824696655644715</v>
      </c>
      <c r="G9" s="226">
        <v>64.198883839962392</v>
      </c>
      <c r="H9" s="226">
        <v>63.154553743682662</v>
      </c>
      <c r="I9" s="226">
        <v>65.038814654180356</v>
      </c>
      <c r="J9" s="226">
        <v>64.795883100485085</v>
      </c>
      <c r="K9" s="226">
        <v>60.250655649362052</v>
      </c>
      <c r="L9" s="226">
        <v>64.854345749209372</v>
      </c>
      <c r="M9" s="226">
        <v>59.23878863483646</v>
      </c>
      <c r="N9" s="226">
        <v>56.177578662635803</v>
      </c>
      <c r="O9" s="226">
        <v>53.56714671586991</v>
      </c>
      <c r="P9" s="226">
        <v>54.689136838708471</v>
      </c>
      <c r="Q9" s="226">
        <v>54.773910532165907</v>
      </c>
      <c r="R9" s="226">
        <v>54.828482868788917</v>
      </c>
      <c r="S9" s="226">
        <v>54.291154196973572</v>
      </c>
      <c r="T9" s="226">
        <v>53.643957147783212</v>
      </c>
      <c r="U9" s="226">
        <v>52.450663097447382</v>
      </c>
      <c r="V9" s="226">
        <v>50.710382809460953</v>
      </c>
      <c r="W9" s="226">
        <v>49.444812222666492</v>
      </c>
      <c r="DA9" s="174" t="s">
        <v>2893</v>
      </c>
    </row>
    <row r="10" spans="1:105" ht="12" customHeight="1" x14ac:dyDescent="0.25">
      <c r="A10" s="56" t="s">
        <v>96</v>
      </c>
      <c r="B10" s="262">
        <v>14.80826893677942</v>
      </c>
      <c r="C10" s="262">
        <v>14.04361037115595</v>
      </c>
      <c r="D10" s="262">
        <v>14.429548546329681</v>
      </c>
      <c r="E10" s="262">
        <v>14.19854280956061</v>
      </c>
      <c r="F10" s="262">
        <v>14.48416724089194</v>
      </c>
      <c r="G10" s="262">
        <v>13.89867307987087</v>
      </c>
      <c r="H10" s="262">
        <v>13.6762199744113</v>
      </c>
      <c r="I10" s="262">
        <v>14.094236163262069</v>
      </c>
      <c r="J10" s="262">
        <v>14.049215096594789</v>
      </c>
      <c r="K10" s="262">
        <v>13.059814256711981</v>
      </c>
      <c r="L10" s="262">
        <v>14.066735536219589</v>
      </c>
      <c r="M10" s="262">
        <v>12.77431871029423</v>
      </c>
      <c r="N10" s="262">
        <v>12.15169094910169</v>
      </c>
      <c r="O10" s="262">
        <v>11.540795948084339</v>
      </c>
      <c r="P10" s="262">
        <v>11.871711946051541</v>
      </c>
      <c r="Q10" s="262">
        <v>11.829267295121159</v>
      </c>
      <c r="R10" s="262">
        <v>11.524531313384459</v>
      </c>
      <c r="S10" s="262">
        <v>11.40111294900186</v>
      </c>
      <c r="T10" s="262">
        <v>11.24110193712791</v>
      </c>
      <c r="U10" s="262">
        <v>10.99671328848016</v>
      </c>
      <c r="V10" s="262">
        <v>10.734516992151031</v>
      </c>
      <c r="W10" s="262">
        <v>10.459353115208071</v>
      </c>
      <c r="DA10" s="68" t="s">
        <v>2894</v>
      </c>
    </row>
    <row r="11" spans="1:105" ht="12" customHeight="1" x14ac:dyDescent="0.25">
      <c r="A11" s="37" t="s">
        <v>160</v>
      </c>
      <c r="B11" s="228">
        <v>0.15896918164861301</v>
      </c>
      <c r="C11" s="228">
        <v>0.15440862178708861</v>
      </c>
      <c r="D11" s="228">
        <v>0.3604786194412537</v>
      </c>
      <c r="E11" s="228">
        <v>0.3726548930195373</v>
      </c>
      <c r="F11" s="228">
        <v>0.30646743265472542</v>
      </c>
      <c r="G11" s="228">
        <v>0.1075334334077416</v>
      </c>
      <c r="H11" s="228">
        <v>0.12488494731847841</v>
      </c>
      <c r="I11" s="228">
        <v>9.5943133180605947E-2</v>
      </c>
      <c r="J11" s="228">
        <v>7.5872261001595248E-2</v>
      </c>
      <c r="K11" s="228">
        <v>7.166995754175344E-2</v>
      </c>
      <c r="L11" s="228">
        <v>8.4451506903056556E-2</v>
      </c>
      <c r="M11" s="228">
        <v>0.1175685334476852</v>
      </c>
      <c r="N11" s="228">
        <v>6.8200114598489139E-2</v>
      </c>
      <c r="O11" s="228">
        <v>5.8876487984445211E-2</v>
      </c>
      <c r="P11" s="228">
        <v>2.166487686933986E-2</v>
      </c>
      <c r="Q11" s="228">
        <v>3.8874408792680067E-2</v>
      </c>
      <c r="R11" s="228">
        <v>0.56978095429926723</v>
      </c>
      <c r="S11" s="228">
        <v>0.69719658623449021</v>
      </c>
      <c r="T11" s="228">
        <v>1.001044893060888</v>
      </c>
      <c r="U11" s="228">
        <v>0.84850240635868301</v>
      </c>
      <c r="V11" s="228">
        <v>0.90057686910175849</v>
      </c>
      <c r="W11" s="228">
        <v>0.94826209246765181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1.032672391824303E-2</v>
      </c>
      <c r="J12" s="228">
        <v>8.9755568906500268E-3</v>
      </c>
      <c r="K12" s="228">
        <v>8.7969437627963224E-3</v>
      </c>
      <c r="L12" s="228">
        <v>5.8092026464100091E-3</v>
      </c>
      <c r="M12" s="228">
        <v>5.9751747095564967E-3</v>
      </c>
      <c r="N12" s="228">
        <v>4.4692080339770084E-3</v>
      </c>
      <c r="O12" s="228">
        <v>3.4848124996958809E-3</v>
      </c>
      <c r="P12" s="228">
        <v>2.2492293368038779E-4</v>
      </c>
      <c r="Q12" s="228">
        <v>4.0866658389151188E-4</v>
      </c>
      <c r="R12" s="228">
        <v>1.8660663078269571E-3</v>
      </c>
      <c r="S12" s="228">
        <v>1.439693289220499E-3</v>
      </c>
      <c r="T12" s="228">
        <v>3.4687305546211339E-3</v>
      </c>
      <c r="U12" s="228">
        <v>2.0505840996066912E-3</v>
      </c>
      <c r="V12" s="228">
        <v>2.2076121586846109E-3</v>
      </c>
      <c r="W12" s="228">
        <v>2.0746584590098549E-3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14.6492997551308</v>
      </c>
      <c r="C15" s="228">
        <v>13.88920174936886</v>
      </c>
      <c r="D15" s="228">
        <v>14.06906992688843</v>
      </c>
      <c r="E15" s="228">
        <v>13.82588791654107</v>
      </c>
      <c r="F15" s="228">
        <v>14.177699808237209</v>
      </c>
      <c r="G15" s="228">
        <v>13.791139646463121</v>
      </c>
      <c r="H15" s="228">
        <v>13.55133502709282</v>
      </c>
      <c r="I15" s="228">
        <v>13.987966306163219</v>
      </c>
      <c r="J15" s="228">
        <v>13.96436727870255</v>
      </c>
      <c r="K15" s="228">
        <v>12.97934735540743</v>
      </c>
      <c r="L15" s="228">
        <v>13.97647482667012</v>
      </c>
      <c r="M15" s="228">
        <v>12.65077500213699</v>
      </c>
      <c r="N15" s="228">
        <v>12.079021626469229</v>
      </c>
      <c r="O15" s="228">
        <v>11.478434647600199</v>
      </c>
      <c r="P15" s="228">
        <v>11.84982214624852</v>
      </c>
      <c r="Q15" s="228">
        <v>11.78998421974458</v>
      </c>
      <c r="R15" s="228">
        <v>10.952884292777361</v>
      </c>
      <c r="S15" s="228">
        <v>10.70247666947815</v>
      </c>
      <c r="T15" s="228">
        <v>10.236588313512399</v>
      </c>
      <c r="U15" s="228">
        <v>10.14616029802187</v>
      </c>
      <c r="V15" s="228">
        <v>9.8317325108905838</v>
      </c>
      <c r="W15" s="228">
        <v>9.5090163642814076</v>
      </c>
      <c r="DA15" s="69" t="s">
        <v>2899</v>
      </c>
    </row>
    <row r="16" spans="1:105" ht="12" customHeight="1" x14ac:dyDescent="0.25">
      <c r="A16" s="57" t="s">
        <v>2900</v>
      </c>
      <c r="B16" s="263">
        <v>796.430530705411</v>
      </c>
      <c r="C16" s="263">
        <v>351.05461380729918</v>
      </c>
      <c r="D16" s="263">
        <v>400.23278552542638</v>
      </c>
      <c r="E16" s="263">
        <v>415.07140650007682</v>
      </c>
      <c r="F16" s="263">
        <v>399.45605444068269</v>
      </c>
      <c r="G16" s="263">
        <v>402.66553874554268</v>
      </c>
      <c r="H16" s="263">
        <v>410.51812445177308</v>
      </c>
      <c r="I16" s="263">
        <v>390.1380792931464</v>
      </c>
      <c r="J16" s="263">
        <v>356.37590913559012</v>
      </c>
      <c r="K16" s="263">
        <v>320.25479774145089</v>
      </c>
      <c r="L16" s="263">
        <v>337.68869465397171</v>
      </c>
      <c r="M16" s="263">
        <v>317.49690133363492</v>
      </c>
      <c r="N16" s="263">
        <v>304.65800132039902</v>
      </c>
      <c r="O16" s="263">
        <v>346.91862283518748</v>
      </c>
      <c r="P16" s="263">
        <v>331.55819114451771</v>
      </c>
      <c r="Q16" s="263">
        <v>332.7258835512697</v>
      </c>
      <c r="R16" s="263">
        <v>361.70814752462871</v>
      </c>
      <c r="S16" s="263">
        <v>383.32599154255632</v>
      </c>
      <c r="T16" s="263">
        <v>378.63128576118692</v>
      </c>
      <c r="U16" s="263">
        <v>367.71383630646881</v>
      </c>
      <c r="V16" s="263">
        <v>487.53913136181029</v>
      </c>
      <c r="W16" s="263">
        <v>452.46881165502441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8.3858765776222713E-2</v>
      </c>
      <c r="J17" s="231">
        <v>8.436679062709751E-2</v>
      </c>
      <c r="K17" s="231">
        <v>4.5277332677020721E-2</v>
      </c>
      <c r="L17" s="231">
        <v>0.2009746376457815</v>
      </c>
      <c r="M17" s="231">
        <v>0.1065662664420416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9.4243558383099155E-2</v>
      </c>
      <c r="C19" s="231">
        <v>0</v>
      </c>
      <c r="D19" s="231">
        <v>0</v>
      </c>
      <c r="E19" s="231">
        <v>0</v>
      </c>
      <c r="F19" s="231">
        <v>0</v>
      </c>
      <c r="G19" s="231">
        <v>8.1517038242539572E-2</v>
      </c>
      <c r="H19" s="231">
        <v>9.0271952443081255E-2</v>
      </c>
      <c r="I19" s="231">
        <v>8.9058009254348536E-2</v>
      </c>
      <c r="J19" s="231">
        <v>5.6722605564951893E-2</v>
      </c>
      <c r="K19" s="231">
        <v>2.1023774806363291E-2</v>
      </c>
      <c r="L19" s="231">
        <v>2.3112083329264892E-2</v>
      </c>
      <c r="M19" s="231">
        <v>2.216578341994465E-2</v>
      </c>
      <c r="N19" s="231">
        <v>1.3427735575698631E-2</v>
      </c>
      <c r="O19" s="231">
        <v>8.169504396518661E-3</v>
      </c>
      <c r="P19" s="231">
        <v>5.0004920888543063E-3</v>
      </c>
      <c r="Q19" s="231">
        <v>9.8795883471120352E-3</v>
      </c>
      <c r="R19" s="231">
        <v>4.4978173566133678E-2</v>
      </c>
      <c r="S19" s="231">
        <v>3.696473561505445E-2</v>
      </c>
      <c r="T19" s="231">
        <v>4.7666535495204172E-2</v>
      </c>
      <c r="U19" s="231">
        <v>4.6790023144830363E-2</v>
      </c>
      <c r="V19" s="231">
        <v>2.7153604501677669E-2</v>
      </c>
      <c r="W19" s="231">
        <v>1.8502956745365749E-2</v>
      </c>
      <c r="DA19" s="73" t="s">
        <v>2904</v>
      </c>
    </row>
    <row r="20" spans="1:105" ht="12" customHeight="1" x14ac:dyDescent="0.25">
      <c r="A20" s="46" t="s">
        <v>160</v>
      </c>
      <c r="B20" s="231">
        <v>0.58646469119781974</v>
      </c>
      <c r="C20" s="231">
        <v>2.6475186648982341</v>
      </c>
      <c r="D20" s="231">
        <v>5.0282811021220661</v>
      </c>
      <c r="E20" s="231">
        <v>4.6926253061236674</v>
      </c>
      <c r="F20" s="231">
        <v>4.3104577873235961</v>
      </c>
      <c r="G20" s="231">
        <v>1.385945201478874</v>
      </c>
      <c r="H20" s="231">
        <v>1.498063431850823</v>
      </c>
      <c r="I20" s="231">
        <v>1.3478505006466861</v>
      </c>
      <c r="J20" s="231">
        <v>1.265355702442345</v>
      </c>
      <c r="K20" s="231">
        <v>1.2785032629325781</v>
      </c>
      <c r="L20" s="231">
        <v>1.5661254953156221</v>
      </c>
      <c r="M20" s="231">
        <v>2.072530552015841</v>
      </c>
      <c r="N20" s="231">
        <v>1.174174400866133</v>
      </c>
      <c r="O20" s="231">
        <v>0.71964732842461221</v>
      </c>
      <c r="P20" s="231">
        <v>0.3009871341245976</v>
      </c>
      <c r="Q20" s="231">
        <v>0.53940552884282644</v>
      </c>
      <c r="R20" s="231">
        <v>7.0049506422912211</v>
      </c>
      <c r="S20" s="231">
        <v>7.5763165371174619</v>
      </c>
      <c r="T20" s="231">
        <v>11.15814824936403</v>
      </c>
      <c r="U20" s="231">
        <v>9.4832832337944488</v>
      </c>
      <c r="V20" s="231">
        <v>5.3987834218914887</v>
      </c>
      <c r="W20" s="231">
        <v>6.3042354258241193</v>
      </c>
      <c r="DA20" s="73" t="s">
        <v>2905</v>
      </c>
    </row>
    <row r="21" spans="1:105" ht="12" customHeight="1" x14ac:dyDescent="0.25">
      <c r="A21" s="46" t="s">
        <v>70</v>
      </c>
      <c r="B21" s="231">
        <v>1.448907739811707</v>
      </c>
      <c r="C21" s="231">
        <v>4.0406716749789142</v>
      </c>
      <c r="D21" s="231">
        <v>11.95157349623884</v>
      </c>
      <c r="E21" s="231">
        <v>10.46647655414575</v>
      </c>
      <c r="F21" s="231">
        <v>10.03666617407538</v>
      </c>
      <c r="G21" s="231">
        <v>1.2397974194084109</v>
      </c>
      <c r="H21" s="231">
        <v>1.5643743720081309</v>
      </c>
      <c r="I21" s="231">
        <v>1.48392278979315</v>
      </c>
      <c r="J21" s="231">
        <v>1.3521606145122631</v>
      </c>
      <c r="K21" s="231">
        <v>1.4530250678267229</v>
      </c>
      <c r="L21" s="231">
        <v>1.844143275037692</v>
      </c>
      <c r="M21" s="231">
        <v>1.5977302717211219</v>
      </c>
      <c r="N21" s="231">
        <v>0.89034424733432915</v>
      </c>
      <c r="O21" s="231">
        <v>0.1522401081765945</v>
      </c>
      <c r="P21" s="231">
        <v>6.9208315674586449E-2</v>
      </c>
      <c r="Q21" s="231">
        <v>6.2023759369470348E-2</v>
      </c>
      <c r="R21" s="231">
        <v>0.33264618979958621</v>
      </c>
      <c r="S21" s="231">
        <v>0.1143902411088822</v>
      </c>
      <c r="T21" s="231">
        <v>0.120574991578018</v>
      </c>
      <c r="U21" s="231">
        <v>0.14931679189654479</v>
      </c>
      <c r="V21" s="231">
        <v>2.5353553171360069E-2</v>
      </c>
      <c r="W21" s="231">
        <v>4.7791265754192853E-2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4.5974446779811648E-2</v>
      </c>
      <c r="H22" s="231">
        <v>2.9350468618959531E-2</v>
      </c>
      <c r="I22" s="231">
        <v>2.346446678208168E-2</v>
      </c>
      <c r="J22" s="231">
        <v>0.1086524122858418</v>
      </c>
      <c r="K22" s="231">
        <v>2.1555493213375649E-2</v>
      </c>
      <c r="L22" s="231">
        <v>8.8290027552955456E-3</v>
      </c>
      <c r="M22" s="231">
        <v>3.897487702787087E-3</v>
      </c>
      <c r="N22" s="231">
        <v>5.8860018368702503E-3</v>
      </c>
      <c r="O22" s="231">
        <v>1.66239781608685E-2</v>
      </c>
      <c r="P22" s="231">
        <v>3.897487702788784E-3</v>
      </c>
      <c r="Q22" s="231">
        <v>4.9315150525089694E-3</v>
      </c>
      <c r="R22" s="231">
        <v>1.566949137646358E-2</v>
      </c>
      <c r="S22" s="231">
        <v>1.8612492294886179E-2</v>
      </c>
      <c r="T22" s="231">
        <v>9.7834895396204241E-3</v>
      </c>
      <c r="U22" s="231">
        <v>1.2726490458044091E-2</v>
      </c>
      <c r="V22" s="231">
        <v>1.463546402674736E-2</v>
      </c>
      <c r="W22" s="231">
        <v>1.662397816081946E-2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0.14507426995366829</v>
      </c>
      <c r="J23" s="231">
        <v>0.14968938508292109</v>
      </c>
      <c r="K23" s="231">
        <v>0.1569265797041566</v>
      </c>
      <c r="L23" s="231">
        <v>0.1077297576518249</v>
      </c>
      <c r="M23" s="231">
        <v>0.1053320286988069</v>
      </c>
      <c r="N23" s="231">
        <v>7.694458721272171E-2</v>
      </c>
      <c r="O23" s="231">
        <v>4.2594864118413268E-2</v>
      </c>
      <c r="P23" s="231">
        <v>3.124823169577498E-3</v>
      </c>
      <c r="Q23" s="231">
        <v>5.6704917618168342E-3</v>
      </c>
      <c r="R23" s="231">
        <v>2.294162744987923E-2</v>
      </c>
      <c r="S23" s="231">
        <v>1.5644901726225211E-2</v>
      </c>
      <c r="T23" s="231">
        <v>3.8664209801035507E-2</v>
      </c>
      <c r="U23" s="231">
        <v>2.291834373780809E-2</v>
      </c>
      <c r="V23" s="231">
        <v>1.323420613296461E-2</v>
      </c>
      <c r="W23" s="231">
        <v>1.3792743016585131E-2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794.30091471601838</v>
      </c>
      <c r="C25" s="231">
        <v>344.36642346742201</v>
      </c>
      <c r="D25" s="231">
        <v>383.25293092706539</v>
      </c>
      <c r="E25" s="231">
        <v>399.91230463980742</v>
      </c>
      <c r="F25" s="231">
        <v>385.10893047928369</v>
      </c>
      <c r="G25" s="231">
        <v>399.91230463963308</v>
      </c>
      <c r="H25" s="231">
        <v>407.3360642268521</v>
      </c>
      <c r="I25" s="231">
        <v>386.96485049094031</v>
      </c>
      <c r="J25" s="231">
        <v>353.3589616250747</v>
      </c>
      <c r="K25" s="231">
        <v>317.2784862302907</v>
      </c>
      <c r="L25" s="231">
        <v>333.93778040223623</v>
      </c>
      <c r="M25" s="231">
        <v>313.58867894363442</v>
      </c>
      <c r="N25" s="231">
        <v>302.49722434757331</v>
      </c>
      <c r="O25" s="231">
        <v>345.97934705191051</v>
      </c>
      <c r="P25" s="231">
        <v>331.17597289175728</v>
      </c>
      <c r="Q25" s="231">
        <v>332.10397266789602</v>
      </c>
      <c r="R25" s="231">
        <v>354.2869614001454</v>
      </c>
      <c r="S25" s="231">
        <v>375.56406263469381</v>
      </c>
      <c r="T25" s="231">
        <v>367.25644828540902</v>
      </c>
      <c r="U25" s="231">
        <v>357.99880142343721</v>
      </c>
      <c r="V25" s="231">
        <v>342.00231878268579</v>
      </c>
      <c r="W25" s="231">
        <v>317.05752253876648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140.05765232940021</v>
      </c>
      <c r="W26" s="231">
        <v>129.01034274675669</v>
      </c>
      <c r="DA26" s="73" t="s">
        <v>2911</v>
      </c>
    </row>
    <row r="27" spans="1:105" ht="12" customHeight="1" x14ac:dyDescent="0.25">
      <c r="A27" s="57" t="s">
        <v>2912</v>
      </c>
      <c r="B27" s="263">
        <v>41.760195784496993</v>
      </c>
      <c r="C27" s="263">
        <v>39.936913616530113</v>
      </c>
      <c r="D27" s="263">
        <v>41.019498970613007</v>
      </c>
      <c r="E27" s="263">
        <v>40.357808429033611</v>
      </c>
      <c r="F27" s="263">
        <v>41.149944782686497</v>
      </c>
      <c r="G27" s="263">
        <v>39.532996890924217</v>
      </c>
      <c r="H27" s="263">
        <v>38.889909410583549</v>
      </c>
      <c r="I27" s="263">
        <v>40.050217444942653</v>
      </c>
      <c r="J27" s="263">
        <v>39.900622751351342</v>
      </c>
      <c r="K27" s="263">
        <v>37.101719531449277</v>
      </c>
      <c r="L27" s="263">
        <v>39.936623435039458</v>
      </c>
      <c r="M27" s="263">
        <v>36.478622475136142</v>
      </c>
      <c r="N27" s="263">
        <v>34.593561597517848</v>
      </c>
      <c r="O27" s="263">
        <v>32.986085082930423</v>
      </c>
      <c r="P27" s="263">
        <v>33.676994790152072</v>
      </c>
      <c r="Q27" s="263">
        <v>33.729197538228497</v>
      </c>
      <c r="R27" s="263">
        <v>33.762802608675301</v>
      </c>
      <c r="S27" s="263">
        <v>33.431921268662677</v>
      </c>
      <c r="T27" s="263">
        <v>33.03338413837178</v>
      </c>
      <c r="U27" s="263">
        <v>32.298566223164983</v>
      </c>
      <c r="V27" s="263">
        <v>31.226919940562809</v>
      </c>
      <c r="W27" s="263">
        <v>30.447594895010429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91.318612619659049</v>
      </c>
      <c r="C28" s="263">
        <f t="shared" si="0"/>
        <v>50.178937572940001</v>
      </c>
      <c r="D28" s="263">
        <f t="shared" si="0"/>
        <v>61.444232258465789</v>
      </c>
      <c r="E28" s="263">
        <f t="shared" si="0"/>
        <v>62.616072008943988</v>
      </c>
      <c r="F28" s="263">
        <f t="shared" si="0"/>
        <v>60.370560546122562</v>
      </c>
      <c r="G28" s="263">
        <f t="shared" si="0"/>
        <v>51.610029686465111</v>
      </c>
      <c r="H28" s="263">
        <f t="shared" si="0"/>
        <v>53.137578283555726</v>
      </c>
      <c r="I28" s="263">
        <f t="shared" si="0"/>
        <v>51.002736040308903</v>
      </c>
      <c r="J28" s="263">
        <f t="shared" si="0"/>
        <v>46.92246755923636</v>
      </c>
      <c r="K28" s="263">
        <f t="shared" si="0"/>
        <v>42.756114844635462</v>
      </c>
      <c r="L28" s="263">
        <f t="shared" si="0"/>
        <v>45.93795662096111</v>
      </c>
      <c r="M28" s="263">
        <f t="shared" si="0"/>
        <v>43.520687745197321</v>
      </c>
      <c r="N28" s="263">
        <f t="shared" si="0"/>
        <v>39.632234910043039</v>
      </c>
      <c r="O28" s="263">
        <f t="shared" si="0"/>
        <v>41.027075404021105</v>
      </c>
      <c r="P28" s="263">
        <f t="shared" si="0"/>
        <v>37.110848419965173</v>
      </c>
      <c r="Q28" s="263">
        <f t="shared" si="0"/>
        <v>38.482675069855382</v>
      </c>
      <c r="R28" s="263">
        <f t="shared" si="0"/>
        <v>51.337213445103856</v>
      </c>
      <c r="S28" s="263">
        <f t="shared" si="0"/>
        <v>54.108725679149948</v>
      </c>
      <c r="T28" s="263">
        <f t="shared" si="0"/>
        <v>55.551711234256352</v>
      </c>
      <c r="U28" s="263">
        <f t="shared" si="0"/>
        <v>53.299955237176839</v>
      </c>
      <c r="V28" s="263">
        <f t="shared" si="0"/>
        <v>63.928599393786037</v>
      </c>
      <c r="W28" s="263">
        <f t="shared" si="0"/>
        <v>60.80943541084504</v>
      </c>
      <c r="DA28" s="70"/>
    </row>
    <row r="29" spans="1:105" ht="12" customHeight="1" x14ac:dyDescent="0.25">
      <c r="A29" s="60" t="s">
        <v>2915</v>
      </c>
      <c r="B29" s="331">
        <v>23.226760746959631</v>
      </c>
      <c r="C29" s="331">
        <v>18.324931417107852</v>
      </c>
      <c r="D29" s="331">
        <v>25.513541138668451</v>
      </c>
      <c r="E29" s="331">
        <v>25.539788765185119</v>
      </c>
      <c r="F29" s="331">
        <v>24.49164687069306</v>
      </c>
      <c r="G29" s="331">
        <v>15.609301181305311</v>
      </c>
      <c r="H29" s="331">
        <v>16.555639409898841</v>
      </c>
      <c r="I29" s="331">
        <v>15.97270939469702</v>
      </c>
      <c r="J29" s="331">
        <v>14.64045988274235</v>
      </c>
      <c r="K29" s="331">
        <v>13.63967175069156</v>
      </c>
      <c r="L29" s="331">
        <v>15.166811597718169</v>
      </c>
      <c r="M29" s="331">
        <v>14.680931042624429</v>
      </c>
      <c r="N29" s="331">
        <v>11.993734539235399</v>
      </c>
      <c r="O29" s="331">
        <v>10.102233348728641</v>
      </c>
      <c r="P29" s="331">
        <v>7.3713754782932179</v>
      </c>
      <c r="Q29" s="331">
        <v>8.644140069844827</v>
      </c>
      <c r="R29" s="331">
        <v>19.147815927682601</v>
      </c>
      <c r="S29" s="331">
        <v>20.196244822906941</v>
      </c>
      <c r="T29" s="331">
        <v>22.053633701678891</v>
      </c>
      <c r="U29" s="331">
        <v>20.74915687394363</v>
      </c>
      <c r="V29" s="331">
        <v>21.76178080972511</v>
      </c>
      <c r="W29" s="331">
        <v>21.55043828537347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0.42525457567644648</v>
      </c>
      <c r="J30" s="232">
        <v>0.42470539332946372</v>
      </c>
      <c r="K30" s="232">
        <v>0.20900810480133991</v>
      </c>
      <c r="L30" s="232">
        <v>0.81455772979088192</v>
      </c>
      <c r="M30" s="232">
        <v>0.4007074329763966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1.0278719700684951</v>
      </c>
      <c r="C31" s="297">
        <v>0</v>
      </c>
      <c r="D31" s="297">
        <v>0</v>
      </c>
      <c r="E31" s="297">
        <v>0</v>
      </c>
      <c r="F31" s="297">
        <v>0</v>
      </c>
      <c r="G31" s="297">
        <v>0.47000441832194628</v>
      </c>
      <c r="H31" s="297">
        <v>0.47403979718963168</v>
      </c>
      <c r="I31" s="297">
        <v>0.45162035936838618</v>
      </c>
      <c r="J31" s="297">
        <v>0.28554359278184283</v>
      </c>
      <c r="K31" s="297">
        <v>9.7049429996088829E-2</v>
      </c>
      <c r="L31" s="297">
        <v>9.3674138925951472E-2</v>
      </c>
      <c r="M31" s="297">
        <v>8.3347146059090521E-2</v>
      </c>
      <c r="N31" s="297">
        <v>7.4736354704791008E-2</v>
      </c>
      <c r="O31" s="297">
        <v>8.9448954957290244E-2</v>
      </c>
      <c r="P31" s="297">
        <v>9.7431883649226267E-2</v>
      </c>
      <c r="Q31" s="297">
        <v>0.1384171819832718</v>
      </c>
      <c r="R31" s="297">
        <v>0.1162962465518594</v>
      </c>
      <c r="S31" s="297">
        <v>9.641202944965041E-2</v>
      </c>
      <c r="T31" s="297">
        <v>9.2495848670161085E-2</v>
      </c>
      <c r="U31" s="297">
        <v>0.1000641796864189</v>
      </c>
      <c r="V31" s="297">
        <v>0.1081358054969552</v>
      </c>
      <c r="W31" s="297">
        <v>6.2457188562219552E-2</v>
      </c>
      <c r="DA31" s="122" t="s">
        <v>2918</v>
      </c>
    </row>
    <row r="32" spans="1:105" ht="12" customHeight="1" x14ac:dyDescent="0.25">
      <c r="A32" s="59" t="s">
        <v>160</v>
      </c>
      <c r="B32" s="297">
        <v>6.3963057832206971</v>
      </c>
      <c r="C32" s="297">
        <v>7.2539200432899502</v>
      </c>
      <c r="D32" s="297">
        <v>7.5553801719930167</v>
      </c>
      <c r="E32" s="297">
        <v>7.9060527580906843</v>
      </c>
      <c r="F32" s="297">
        <v>7.3582838109014581</v>
      </c>
      <c r="G32" s="297">
        <v>7.9909719770367973</v>
      </c>
      <c r="H32" s="297">
        <v>7.8666924353888321</v>
      </c>
      <c r="I32" s="297">
        <v>6.8350587731916219</v>
      </c>
      <c r="J32" s="297">
        <v>6.3698451406405514</v>
      </c>
      <c r="K32" s="297">
        <v>5.9017951846683383</v>
      </c>
      <c r="L32" s="297">
        <v>6.3475652598530283</v>
      </c>
      <c r="M32" s="297">
        <v>7.7930702180984834</v>
      </c>
      <c r="N32" s="297">
        <v>6.5352429688317777</v>
      </c>
      <c r="O32" s="297">
        <v>7.8795112091277737</v>
      </c>
      <c r="P32" s="297">
        <v>5.8645715083334604</v>
      </c>
      <c r="Q32" s="297">
        <v>7.5572979992071918</v>
      </c>
      <c r="R32" s="297">
        <v>18.112106437174148</v>
      </c>
      <c r="S32" s="297">
        <v>19.760673002053242</v>
      </c>
      <c r="T32" s="297">
        <v>21.652137735418972</v>
      </c>
      <c r="U32" s="297">
        <v>20.280754181000141</v>
      </c>
      <c r="V32" s="297">
        <v>21.499974119228789</v>
      </c>
      <c r="W32" s="297">
        <v>21.280102750601689</v>
      </c>
      <c r="DA32" s="122" t="s">
        <v>2919</v>
      </c>
    </row>
    <row r="33" spans="1:105" ht="12" customHeight="1" x14ac:dyDescent="0.25">
      <c r="A33" s="59" t="s">
        <v>70</v>
      </c>
      <c r="B33" s="297">
        <v>15.802582993670439</v>
      </c>
      <c r="C33" s="297">
        <v>11.0710113738179</v>
      </c>
      <c r="D33" s="297">
        <v>17.958160966675429</v>
      </c>
      <c r="E33" s="297">
        <v>17.633736007094431</v>
      </c>
      <c r="F33" s="297">
        <v>17.133363059791609</v>
      </c>
      <c r="G33" s="297">
        <v>7.1483247859465706</v>
      </c>
      <c r="H33" s="297">
        <v>8.2149071773203808</v>
      </c>
      <c r="I33" s="297">
        <v>7.5250923438825623</v>
      </c>
      <c r="J33" s="297">
        <v>6.8068241231235351</v>
      </c>
      <c r="K33" s="297">
        <v>6.7074184299163306</v>
      </c>
      <c r="L33" s="297">
        <v>7.474381728561136</v>
      </c>
      <c r="M33" s="297">
        <v>6.007739758042951</v>
      </c>
      <c r="N33" s="297">
        <v>4.9554955191829899</v>
      </c>
      <c r="O33" s="297">
        <v>1.666896535949504</v>
      </c>
      <c r="P33" s="297">
        <v>1.348486597028129</v>
      </c>
      <c r="Q33" s="297">
        <v>0.86897891757202783</v>
      </c>
      <c r="R33" s="297">
        <v>0.86009502468098364</v>
      </c>
      <c r="S33" s="297">
        <v>0.29835450223132681</v>
      </c>
      <c r="T33" s="297">
        <v>0.23397308108386419</v>
      </c>
      <c r="U33" s="297">
        <v>0.31932581542623761</v>
      </c>
      <c r="V33" s="297">
        <v>0.10096732808439909</v>
      </c>
      <c r="W33" s="297">
        <v>0.16132060069720311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0.73568334257800427</v>
      </c>
      <c r="J34" s="297">
        <v>0.75354163286695486</v>
      </c>
      <c r="K34" s="297">
        <v>0.72440060130945771</v>
      </c>
      <c r="L34" s="297">
        <v>0.43663274058717672</v>
      </c>
      <c r="M34" s="297">
        <v>0.39606648744751172</v>
      </c>
      <c r="N34" s="297">
        <v>0.42825969651584378</v>
      </c>
      <c r="O34" s="297">
        <v>0.46637664869407081</v>
      </c>
      <c r="P34" s="297">
        <v>6.0885489282403282E-2</v>
      </c>
      <c r="Q34" s="297">
        <v>7.9445971082335781E-2</v>
      </c>
      <c r="R34" s="297">
        <v>5.9318219275603282E-2</v>
      </c>
      <c r="S34" s="297">
        <v>4.080528917272741E-2</v>
      </c>
      <c r="T34" s="297">
        <v>7.5027036505889044E-2</v>
      </c>
      <c r="U34" s="297">
        <v>4.9012697830830662E-2</v>
      </c>
      <c r="V34" s="297">
        <v>5.2703556914974373E-2</v>
      </c>
      <c r="W34" s="297">
        <v>4.6557745512368173E-2</v>
      </c>
      <c r="DA34" s="122" t="s">
        <v>2921</v>
      </c>
    </row>
    <row r="35" spans="1:105" ht="12" customHeight="1" x14ac:dyDescent="0.25">
      <c r="A35" s="60" t="s">
        <v>2922</v>
      </c>
      <c r="B35" s="331">
        <v>64.522604369750965</v>
      </c>
      <c r="C35" s="331">
        <v>28.4405947356159</v>
      </c>
      <c r="D35" s="331">
        <v>32.424751036838963</v>
      </c>
      <c r="E35" s="331">
        <v>33.626897907944027</v>
      </c>
      <c r="F35" s="331">
        <v>32.361824377763988</v>
      </c>
      <c r="G35" s="331">
        <v>32.621839882003883</v>
      </c>
      <c r="H35" s="331">
        <v>33.25801499241043</v>
      </c>
      <c r="I35" s="331">
        <v>31.606931137497131</v>
      </c>
      <c r="J35" s="331">
        <v>28.87169803962637</v>
      </c>
      <c r="K35" s="331">
        <v>25.945355954503789</v>
      </c>
      <c r="L35" s="331">
        <v>27.3577584048635</v>
      </c>
      <c r="M35" s="331">
        <v>25.721925721792029</v>
      </c>
      <c r="N35" s="331">
        <v>24.681785704353121</v>
      </c>
      <c r="O35" s="331">
        <v>28.105518543930891</v>
      </c>
      <c r="P35" s="331">
        <v>26.86109731858204</v>
      </c>
      <c r="Q35" s="331">
        <v>26.95569760358077</v>
      </c>
      <c r="R35" s="331">
        <v>29.303687892748162</v>
      </c>
      <c r="S35" s="331">
        <v>31.055051687981241</v>
      </c>
      <c r="T35" s="331">
        <v>30.67471136690466</v>
      </c>
      <c r="U35" s="331">
        <v>29.79023714757809</v>
      </c>
      <c r="V35" s="331">
        <v>39.49785106777351</v>
      </c>
      <c r="W35" s="331">
        <v>36.656638587436497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6.7937952633764743E-3</v>
      </c>
      <c r="J36" s="231">
        <v>6.8349527594784411E-3</v>
      </c>
      <c r="K36" s="231">
        <v>3.6681308797259001E-3</v>
      </c>
      <c r="L36" s="231">
        <v>1.6281905995853E-2</v>
      </c>
      <c r="M36" s="231">
        <v>8.6334372976776749E-3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7.6351164320186691E-3</v>
      </c>
      <c r="C38" s="231">
        <v>0</v>
      </c>
      <c r="D38" s="231">
        <v>0</v>
      </c>
      <c r="E38" s="231">
        <v>0</v>
      </c>
      <c r="F38" s="231">
        <v>0</v>
      </c>
      <c r="G38" s="231">
        <v>6.6040808396165447E-3</v>
      </c>
      <c r="H38" s="231">
        <v>7.3133578493167328E-3</v>
      </c>
      <c r="I38" s="231">
        <v>7.2150105697058164E-3</v>
      </c>
      <c r="J38" s="231">
        <v>4.5953665719560052E-3</v>
      </c>
      <c r="K38" s="231">
        <v>1.70323543848606E-3</v>
      </c>
      <c r="L38" s="231">
        <v>1.872419189523097E-3</v>
      </c>
      <c r="M38" s="231">
        <v>1.7957549579169559E-3</v>
      </c>
      <c r="N38" s="231">
        <v>1.0878443715173201E-3</v>
      </c>
      <c r="O38" s="231">
        <v>6.6185019251665069E-4</v>
      </c>
      <c r="P38" s="231">
        <v>4.0511351620014439E-4</v>
      </c>
      <c r="Q38" s="231">
        <v>8.0039218196734151E-4</v>
      </c>
      <c r="R38" s="231">
        <v>3.643894585145037E-3</v>
      </c>
      <c r="S38" s="231">
        <v>2.994688073560057E-3</v>
      </c>
      <c r="T38" s="231">
        <v>3.8616915008389632E-3</v>
      </c>
      <c r="U38" s="231">
        <v>3.7906810894748001E-3</v>
      </c>
      <c r="V38" s="231">
        <v>2.1998419358969642E-3</v>
      </c>
      <c r="W38" s="231">
        <v>1.499012044018993E-3</v>
      </c>
      <c r="DA38" s="73" t="s">
        <v>2926</v>
      </c>
    </row>
    <row r="39" spans="1:105" ht="12" customHeight="1" x14ac:dyDescent="0.25">
      <c r="A39" s="64" t="s">
        <v>160</v>
      </c>
      <c r="B39" s="231">
        <v>4.7512278583129411E-2</v>
      </c>
      <c r="C39" s="231">
        <v>0.2144880096766982</v>
      </c>
      <c r="D39" s="231">
        <v>0.40736483560563369</v>
      </c>
      <c r="E39" s="231">
        <v>0.38017177193636909</v>
      </c>
      <c r="F39" s="231">
        <v>0.34921057360477592</v>
      </c>
      <c r="G39" s="231">
        <v>0.112281976224557</v>
      </c>
      <c r="H39" s="231">
        <v>0.1213652043807132</v>
      </c>
      <c r="I39" s="231">
        <v>0.1091957443240769</v>
      </c>
      <c r="J39" s="231">
        <v>0.1025124505251982</v>
      </c>
      <c r="K39" s="231">
        <v>0.1035775965878275</v>
      </c>
      <c r="L39" s="231">
        <v>0.12687923407221491</v>
      </c>
      <c r="M39" s="231">
        <v>0.16790550298655341</v>
      </c>
      <c r="N39" s="231">
        <v>9.5125422001429802E-2</v>
      </c>
      <c r="O39" s="231">
        <v>5.8302033972206707E-2</v>
      </c>
      <c r="P39" s="231">
        <v>2.4384391389799639E-2</v>
      </c>
      <c r="Q39" s="231">
        <v>4.3699793253224067E-2</v>
      </c>
      <c r="R39" s="231">
        <v>0.56750418460460816</v>
      </c>
      <c r="S39" s="231">
        <v>0.61379323827711019</v>
      </c>
      <c r="T39" s="231">
        <v>0.9039743671743361</v>
      </c>
      <c r="U39" s="231">
        <v>0.76828563023375651</v>
      </c>
      <c r="V39" s="231">
        <v>0.43738098098793571</v>
      </c>
      <c r="W39" s="231">
        <v>0.51073593057003908</v>
      </c>
      <c r="DA39" s="73" t="s">
        <v>2927</v>
      </c>
    </row>
    <row r="40" spans="1:105" ht="12" customHeight="1" x14ac:dyDescent="0.25">
      <c r="A40" s="64" t="s">
        <v>70</v>
      </c>
      <c r="B40" s="231">
        <v>0.1173828692646145</v>
      </c>
      <c r="C40" s="231">
        <v>0.32735392456866819</v>
      </c>
      <c r="D40" s="231">
        <v>0.96825349928612547</v>
      </c>
      <c r="E40" s="231">
        <v>0.84793877157154585</v>
      </c>
      <c r="F40" s="231">
        <v>0.8131177997000516</v>
      </c>
      <c r="G40" s="231">
        <v>0.10044185312719529</v>
      </c>
      <c r="H40" s="231">
        <v>0.12673736729034779</v>
      </c>
      <c r="I40" s="231">
        <v>0.1202196040830784</v>
      </c>
      <c r="J40" s="231">
        <v>0.10954492703495421</v>
      </c>
      <c r="K40" s="231">
        <v>0.1177164334818703</v>
      </c>
      <c r="L40" s="231">
        <v>0.14940276941794731</v>
      </c>
      <c r="M40" s="231">
        <v>0.12943968649786511</v>
      </c>
      <c r="N40" s="231">
        <v>7.2130998761128148E-2</v>
      </c>
      <c r="O40" s="231">
        <v>1.233369125162263E-2</v>
      </c>
      <c r="P40" s="231">
        <v>5.6068930047332719E-3</v>
      </c>
      <c r="Q40" s="231">
        <v>5.0248381158572546E-3</v>
      </c>
      <c r="R40" s="231">
        <v>2.694924123580936E-2</v>
      </c>
      <c r="S40" s="231">
        <v>9.2672944924544493E-3</v>
      </c>
      <c r="T40" s="231">
        <v>9.7683503815251885E-3</v>
      </c>
      <c r="U40" s="231">
        <v>1.209685957263334E-2</v>
      </c>
      <c r="V40" s="231">
        <v>2.0540112634735239E-3</v>
      </c>
      <c r="W40" s="231">
        <v>3.8717964890876348E-3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3.7246073905084728E-3</v>
      </c>
      <c r="H41" s="231">
        <v>2.3778202890973768E-3</v>
      </c>
      <c r="I41" s="231">
        <v>1.900967439792215E-3</v>
      </c>
      <c r="J41" s="231">
        <v>8.8024458398513368E-3</v>
      </c>
      <c r="K41" s="231">
        <v>1.7463124616400891E-3</v>
      </c>
      <c r="L41" s="231">
        <v>7.1527927395602213E-4</v>
      </c>
      <c r="M41" s="231">
        <v>3.1575391372825012E-4</v>
      </c>
      <c r="N41" s="231">
        <v>4.7685284930454569E-4</v>
      </c>
      <c r="O41" s="231">
        <v>1.3467871014124231E-3</v>
      </c>
      <c r="P41" s="231">
        <v>3.157539137283876E-4</v>
      </c>
      <c r="Q41" s="231">
        <v>3.9952536022781342E-4</v>
      </c>
      <c r="R41" s="231">
        <v>1.269459612332156E-3</v>
      </c>
      <c r="S41" s="231">
        <v>1.507886036983413E-3</v>
      </c>
      <c r="T41" s="231">
        <v>7.9260676302980531E-4</v>
      </c>
      <c r="U41" s="231">
        <v>1.031033187681149E-3</v>
      </c>
      <c r="V41" s="231">
        <v>1.1856881658330509E-3</v>
      </c>
      <c r="W41" s="231">
        <v>1.3467871014084499E-3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1.1753152803120431E-2</v>
      </c>
      <c r="J42" s="231">
        <v>1.2127045109009161E-2</v>
      </c>
      <c r="K42" s="231">
        <v>1.2713364476850651E-2</v>
      </c>
      <c r="L42" s="231">
        <v>8.7276972238385167E-3</v>
      </c>
      <c r="M42" s="231">
        <v>8.5334458602143084E-3</v>
      </c>
      <c r="N42" s="231">
        <v>6.2336449542221371E-3</v>
      </c>
      <c r="O42" s="231">
        <v>3.4508114138485381E-3</v>
      </c>
      <c r="P42" s="231">
        <v>2.5315670522763702E-4</v>
      </c>
      <c r="Q42" s="231">
        <v>4.5939335877239487E-4</v>
      </c>
      <c r="R42" s="231">
        <v>1.858609752486124E-3</v>
      </c>
      <c r="S42" s="231">
        <v>1.267467488458508E-3</v>
      </c>
      <c r="T42" s="231">
        <v>3.132370515795839E-3</v>
      </c>
      <c r="U42" s="231">
        <v>1.8567234288404269E-3</v>
      </c>
      <c r="V42" s="231">
        <v>1.0721656359766749E-3</v>
      </c>
      <c r="W42" s="231">
        <v>1.1174153507708081E-3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64.350074105471208</v>
      </c>
      <c r="C44" s="231">
        <v>27.898752801370531</v>
      </c>
      <c r="D44" s="231">
        <v>31.049132701947201</v>
      </c>
      <c r="E44" s="231">
        <v>32.39878736443611</v>
      </c>
      <c r="F44" s="231">
        <v>31.199496004459171</v>
      </c>
      <c r="G44" s="231">
        <v>32.398787364421999</v>
      </c>
      <c r="H44" s="231">
        <v>33.000221242600958</v>
      </c>
      <c r="I44" s="231">
        <v>31.349852863013979</v>
      </c>
      <c r="J44" s="231">
        <v>28.62728085178593</v>
      </c>
      <c r="K44" s="231">
        <v>25.704230881177381</v>
      </c>
      <c r="L44" s="231">
        <v>27.053879099690171</v>
      </c>
      <c r="M44" s="231">
        <v>25.405302140278071</v>
      </c>
      <c r="N44" s="231">
        <v>24.506730941415519</v>
      </c>
      <c r="O44" s="231">
        <v>28.029423369999289</v>
      </c>
      <c r="P44" s="231">
        <v>26.830132010052349</v>
      </c>
      <c r="Q44" s="231">
        <v>26.905313661310721</v>
      </c>
      <c r="R44" s="231">
        <v>28.702462502957779</v>
      </c>
      <c r="S44" s="231">
        <v>30.426221113612669</v>
      </c>
      <c r="T44" s="231">
        <v>29.753181980569131</v>
      </c>
      <c r="U44" s="231">
        <v>29.003176220065701</v>
      </c>
      <c r="V44" s="231">
        <v>27.70722549876097</v>
      </c>
      <c r="W44" s="231">
        <v>25.686329567379609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11.346732881023421</v>
      </c>
      <c r="W45" s="231">
        <v>10.45173807850157</v>
      </c>
      <c r="DA45" s="73" t="s">
        <v>2933</v>
      </c>
    </row>
    <row r="46" spans="1:105" ht="12" customHeight="1" x14ac:dyDescent="0.25">
      <c r="A46" s="60" t="s">
        <v>2934</v>
      </c>
      <c r="B46" s="331">
        <v>3.5692475029484578</v>
      </c>
      <c r="C46" s="331">
        <v>3.4134114202162471</v>
      </c>
      <c r="D46" s="331">
        <v>3.5059400829583751</v>
      </c>
      <c r="E46" s="331">
        <v>3.4493853358148372</v>
      </c>
      <c r="F46" s="331">
        <v>3.5170892976655121</v>
      </c>
      <c r="G46" s="331">
        <v>3.3788886231559161</v>
      </c>
      <c r="H46" s="331">
        <v>3.323923881246456</v>
      </c>
      <c r="I46" s="331">
        <v>3.423095508114756</v>
      </c>
      <c r="J46" s="331">
        <v>3.4103096368676349</v>
      </c>
      <c r="K46" s="331">
        <v>3.1710871394401079</v>
      </c>
      <c r="L46" s="331">
        <v>3.4133866183794401</v>
      </c>
      <c r="M46" s="331">
        <v>3.117830980780866</v>
      </c>
      <c r="N46" s="331">
        <v>2.9567146664545172</v>
      </c>
      <c r="O46" s="331">
        <v>2.8193235113615729</v>
      </c>
      <c r="P46" s="331">
        <v>2.8783756230899189</v>
      </c>
      <c r="Q46" s="331">
        <v>2.8828373964297849</v>
      </c>
      <c r="R46" s="331">
        <v>2.8857096246731011</v>
      </c>
      <c r="S46" s="331">
        <v>2.857429168261767</v>
      </c>
      <c r="T46" s="331">
        <v>2.8233661656728</v>
      </c>
      <c r="U46" s="331">
        <v>2.7605612156551249</v>
      </c>
      <c r="V46" s="331">
        <v>2.668967516287418</v>
      </c>
      <c r="W46" s="331">
        <v>2.602358538035078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33.029816392285063</v>
      </c>
      <c r="C48" s="318">
        <v>31.587709282681178</v>
      </c>
      <c r="D48" s="318">
        <v>32.443969527696829</v>
      </c>
      <c r="E48" s="318">
        <v>31.920611897630529</v>
      </c>
      <c r="F48" s="318">
        <v>32.547144360596668</v>
      </c>
      <c r="G48" s="318">
        <v>31.268235318684859</v>
      </c>
      <c r="H48" s="318">
        <v>30.75959159705473</v>
      </c>
      <c r="I48" s="318">
        <v>31.67732583209397</v>
      </c>
      <c r="J48" s="318">
        <v>31.559005379573129</v>
      </c>
      <c r="K48" s="318">
        <v>29.34524038837878</v>
      </c>
      <c r="L48" s="318">
        <v>31.587479766483352</v>
      </c>
      <c r="M48" s="318">
        <v>28.852407896146151</v>
      </c>
      <c r="N48" s="318">
        <v>27.36143752337011</v>
      </c>
      <c r="O48" s="318">
        <v>26.090019774140021</v>
      </c>
      <c r="P48" s="318">
        <v>26.636488016074129</v>
      </c>
      <c r="Q48" s="318">
        <v>26.67777726656125</v>
      </c>
      <c r="R48" s="318">
        <v>26.7043568667249</v>
      </c>
      <c r="S48" s="318">
        <v>26.44264952309441</v>
      </c>
      <c r="T48" s="318">
        <v>26.127430497136121</v>
      </c>
      <c r="U48" s="318">
        <v>25.546233489672549</v>
      </c>
      <c r="V48" s="318">
        <v>24.698625395723781</v>
      </c>
      <c r="W48" s="318">
        <v>24.082225910976639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1.0000000000000002</v>
      </c>
      <c r="D52" s="234">
        <f t="shared" si="1"/>
        <v>1.0000000000000002</v>
      </c>
      <c r="E52" s="234">
        <f t="shared" si="1"/>
        <v>1.0000000000000002</v>
      </c>
      <c r="F52" s="234">
        <f t="shared" si="1"/>
        <v>1</v>
      </c>
      <c r="G52" s="234">
        <f t="shared" si="1"/>
        <v>0.99999999999999978</v>
      </c>
      <c r="H52" s="234">
        <f t="shared" si="1"/>
        <v>1.0000000000000002</v>
      </c>
      <c r="I52" s="234">
        <f t="shared" si="1"/>
        <v>1</v>
      </c>
      <c r="J52" s="234">
        <f t="shared" si="1"/>
        <v>1</v>
      </c>
      <c r="K52" s="234">
        <f t="shared" si="1"/>
        <v>1</v>
      </c>
      <c r="L52" s="234">
        <f t="shared" si="1"/>
        <v>0.99999999999999978</v>
      </c>
      <c r="M52" s="234">
        <f t="shared" si="1"/>
        <v>1</v>
      </c>
      <c r="N52" s="234">
        <f t="shared" si="1"/>
        <v>0.99999999999999989</v>
      </c>
      <c r="O52" s="234">
        <f t="shared" si="1"/>
        <v>1</v>
      </c>
      <c r="P52" s="234">
        <f t="shared" si="1"/>
        <v>1</v>
      </c>
      <c r="Q52" s="234">
        <f t="shared" si="1"/>
        <v>0.99999999999999989</v>
      </c>
      <c r="R52" s="234">
        <f t="shared" si="1"/>
        <v>0.99999999999999967</v>
      </c>
      <c r="S52" s="234">
        <f t="shared" si="1"/>
        <v>1</v>
      </c>
      <c r="T52" s="234">
        <f t="shared" si="1"/>
        <v>0.99999999999999989</v>
      </c>
      <c r="U52" s="234">
        <f t="shared" si="1"/>
        <v>0.99999999999999989</v>
      </c>
      <c r="V52" s="234">
        <f t="shared" si="1"/>
        <v>1.0000000000000002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7.5701596660769036E-3</v>
      </c>
      <c r="C53" s="301">
        <f t="shared" si="2"/>
        <v>1.3324492995399071E-2</v>
      </c>
      <c r="D53" s="301">
        <f t="shared" si="2"/>
        <v>1.231566842217662E-2</v>
      </c>
      <c r="E53" s="301">
        <f t="shared" si="2"/>
        <v>1.1882923363487801E-2</v>
      </c>
      <c r="F53" s="301">
        <f t="shared" si="2"/>
        <v>1.237804286476616E-2</v>
      </c>
      <c r="G53" s="301">
        <f t="shared" si="2"/>
        <v>1.2136393093384433E-2</v>
      </c>
      <c r="H53" s="301">
        <f t="shared" si="2"/>
        <v>1.1821609852515336E-2</v>
      </c>
      <c r="I53" s="301">
        <f t="shared" si="2"/>
        <v>1.2503853565327478E-2</v>
      </c>
      <c r="J53" s="301">
        <f t="shared" si="2"/>
        <v>1.3269316699830235E-2</v>
      </c>
      <c r="K53" s="301">
        <f t="shared" si="2"/>
        <v>1.3565509789321398E-2</v>
      </c>
      <c r="L53" s="301">
        <f t="shared" si="2"/>
        <v>1.373430205417801E-2</v>
      </c>
      <c r="M53" s="301">
        <f t="shared" si="2"/>
        <v>1.3462696586692866E-2</v>
      </c>
      <c r="N53" s="301">
        <f t="shared" si="2"/>
        <v>1.34105021527555E-2</v>
      </c>
      <c r="O53" s="301">
        <f t="shared" si="2"/>
        <v>1.1938757161387823E-2</v>
      </c>
      <c r="P53" s="301">
        <f t="shared" si="2"/>
        <v>1.2557273957339639E-2</v>
      </c>
      <c r="Q53" s="301">
        <f t="shared" si="2"/>
        <v>1.2512080803217914E-2</v>
      </c>
      <c r="R53" s="301">
        <f t="shared" si="2"/>
        <v>1.1611328363329064E-2</v>
      </c>
      <c r="S53" s="301">
        <f t="shared" si="2"/>
        <v>1.1056055157463943E-2</v>
      </c>
      <c r="T53" s="301">
        <f t="shared" si="2"/>
        <v>1.1019680255637057E-2</v>
      </c>
      <c r="U53" s="301">
        <f t="shared" si="2"/>
        <v>1.1087130560878334E-2</v>
      </c>
      <c r="V53" s="301">
        <f t="shared" si="2"/>
        <v>8.7921129460464004E-3</v>
      </c>
      <c r="W53" s="301">
        <f t="shared" si="2"/>
        <v>9.1194217341898243E-3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8.2284344196488102E-3</v>
      </c>
      <c r="C54" s="235">
        <f t="shared" si="3"/>
        <v>1.4483144560216382E-2</v>
      </c>
      <c r="D54" s="235">
        <f t="shared" si="3"/>
        <v>1.3386596111061544E-2</v>
      </c>
      <c r="E54" s="235">
        <f t="shared" si="3"/>
        <v>1.2916221047269347E-2</v>
      </c>
      <c r="F54" s="235">
        <f t="shared" si="3"/>
        <v>1.3454394418224087E-2</v>
      </c>
      <c r="G54" s="235">
        <f t="shared" si="3"/>
        <v>1.3191731623243943E-2</v>
      </c>
      <c r="H54" s="235">
        <f t="shared" si="3"/>
        <v>1.2849575926647107E-2</v>
      </c>
      <c r="I54" s="235">
        <f t="shared" si="3"/>
        <v>1.3591145179703784E-2</v>
      </c>
      <c r="J54" s="235">
        <f t="shared" si="3"/>
        <v>1.4423170325902427E-2</v>
      </c>
      <c r="K54" s="235">
        <f t="shared" si="3"/>
        <v>1.4745119336218917E-2</v>
      </c>
      <c r="L54" s="235">
        <f t="shared" si="3"/>
        <v>1.4928589189323924E-2</v>
      </c>
      <c r="M54" s="235">
        <f t="shared" si="3"/>
        <v>1.4633365855100942E-2</v>
      </c>
      <c r="N54" s="235">
        <f t="shared" si="3"/>
        <v>1.4576632774734243E-2</v>
      </c>
      <c r="O54" s="235">
        <f t="shared" si="3"/>
        <v>1.2976909958030244E-2</v>
      </c>
      <c r="P54" s="235">
        <f t="shared" si="3"/>
        <v>1.3649210823195262E-2</v>
      </c>
      <c r="Q54" s="235">
        <f t="shared" si="3"/>
        <v>1.3600087829584693E-2</v>
      </c>
      <c r="R54" s="235">
        <f t="shared" si="3"/>
        <v>1.2621009090575067E-2</v>
      </c>
      <c r="S54" s="235">
        <f t="shared" si="3"/>
        <v>1.2017451258112983E-2</v>
      </c>
      <c r="T54" s="235">
        <f t="shared" si="3"/>
        <v>1.1977913321344631E-2</v>
      </c>
      <c r="U54" s="235">
        <f t="shared" si="3"/>
        <v>1.2051228870519928E-2</v>
      </c>
      <c r="V54" s="235">
        <f t="shared" si="3"/>
        <v>9.5566445065721727E-3</v>
      </c>
      <c r="W54" s="235">
        <f t="shared" si="3"/>
        <v>9.9124149284672038E-3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2.0406517360729046E-2</v>
      </c>
      <c r="C55" s="235">
        <f t="shared" si="4"/>
        <v>3.591819850933662E-2</v>
      </c>
      <c r="D55" s="235">
        <f t="shared" si="4"/>
        <v>3.319875835543263E-2</v>
      </c>
      <c r="E55" s="235">
        <f t="shared" si="4"/>
        <v>3.2032228197227987E-2</v>
      </c>
      <c r="F55" s="235">
        <f t="shared" si="4"/>
        <v>3.3366898157195735E-2</v>
      </c>
      <c r="G55" s="235">
        <f t="shared" si="4"/>
        <v>3.2715494425644982E-2</v>
      </c>
      <c r="H55" s="235">
        <f t="shared" si="4"/>
        <v>3.1866948298084827E-2</v>
      </c>
      <c r="I55" s="235">
        <f t="shared" si="4"/>
        <v>3.3706040045665367E-2</v>
      </c>
      <c r="J55" s="235">
        <f t="shared" si="4"/>
        <v>3.5769462408238022E-2</v>
      </c>
      <c r="K55" s="235">
        <f t="shared" si="4"/>
        <v>3.6567895953822906E-2</v>
      </c>
      <c r="L55" s="235">
        <f t="shared" si="4"/>
        <v>3.7022901189523338E-2</v>
      </c>
      <c r="M55" s="235">
        <f t="shared" si="4"/>
        <v>3.6290747320650331E-2</v>
      </c>
      <c r="N55" s="235">
        <f t="shared" si="4"/>
        <v>3.6150049281340926E-2</v>
      </c>
      <c r="O55" s="235">
        <f t="shared" si="4"/>
        <v>3.2182736695915003E-2</v>
      </c>
      <c r="P55" s="235">
        <f t="shared" si="4"/>
        <v>3.3850042841524243E-2</v>
      </c>
      <c r="Q55" s="235">
        <f t="shared" si="4"/>
        <v>3.3728217817370024E-2</v>
      </c>
      <c r="R55" s="235">
        <f t="shared" si="4"/>
        <v>3.1300102544626174E-2</v>
      </c>
      <c r="S55" s="235">
        <f t="shared" si="4"/>
        <v>2.980327912012019E-2</v>
      </c>
      <c r="T55" s="235">
        <f t="shared" si="4"/>
        <v>2.970522503693469E-2</v>
      </c>
      <c r="U55" s="235">
        <f t="shared" si="4"/>
        <v>2.9887047598889424E-2</v>
      </c>
      <c r="V55" s="235">
        <f t="shared" si="4"/>
        <v>2.3700478376298986E-2</v>
      </c>
      <c r="W55" s="235">
        <f t="shared" si="4"/>
        <v>2.4582789022598667E-2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6.2536101589330956E-2</v>
      </c>
      <c r="C56" s="235">
        <f t="shared" si="5"/>
        <v>0.11007189865764447</v>
      </c>
      <c r="D56" s="235">
        <f t="shared" si="5"/>
        <v>0.10173813044406772</v>
      </c>
      <c r="E56" s="235">
        <f t="shared" si="5"/>
        <v>9.8163279959247035E-2</v>
      </c>
      <c r="F56" s="235">
        <f t="shared" si="5"/>
        <v>0.10225339757850306</v>
      </c>
      <c r="G56" s="235">
        <f t="shared" si="5"/>
        <v>0.10025716033665397</v>
      </c>
      <c r="H56" s="235">
        <f t="shared" si="5"/>
        <v>9.7656777042518003E-2</v>
      </c>
      <c r="I56" s="235">
        <f t="shared" si="5"/>
        <v>0.10329270336574874</v>
      </c>
      <c r="J56" s="235">
        <f t="shared" si="5"/>
        <v>0.10961609447685847</v>
      </c>
      <c r="K56" s="235">
        <f t="shared" si="5"/>
        <v>0.11206290695526375</v>
      </c>
      <c r="L56" s="235">
        <f t="shared" si="5"/>
        <v>0.11345727783886186</v>
      </c>
      <c r="M56" s="235">
        <f t="shared" si="5"/>
        <v>0.11121358049876715</v>
      </c>
      <c r="N56" s="235">
        <f t="shared" si="5"/>
        <v>0.11078240908798023</v>
      </c>
      <c r="O56" s="235">
        <f t="shared" si="5"/>
        <v>9.8624515681029895E-2</v>
      </c>
      <c r="P56" s="235">
        <f t="shared" si="5"/>
        <v>0.10373400225628399</v>
      </c>
      <c r="Q56" s="235">
        <f t="shared" si="5"/>
        <v>0.10336066750484364</v>
      </c>
      <c r="R56" s="235">
        <f t="shared" si="5"/>
        <v>9.5919669088370518E-2</v>
      </c>
      <c r="S56" s="235">
        <f t="shared" si="5"/>
        <v>9.1332629561658635E-2</v>
      </c>
      <c r="T56" s="235">
        <f t="shared" si="5"/>
        <v>9.1032141242219172E-2</v>
      </c>
      <c r="U56" s="235">
        <f t="shared" si="5"/>
        <v>9.1589339415951446E-2</v>
      </c>
      <c r="V56" s="235">
        <f t="shared" si="5"/>
        <v>7.2630498249948536E-2</v>
      </c>
      <c r="W56" s="235">
        <f t="shared" si="5"/>
        <v>7.5334353456350742E-2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1.3655412768563234E-2</v>
      </c>
      <c r="C57" s="302">
        <f t="shared" si="6"/>
        <v>2.3834881192249611E-2</v>
      </c>
      <c r="D57" s="302">
        <f t="shared" si="6"/>
        <v>2.2038315987611131E-2</v>
      </c>
      <c r="E57" s="302">
        <f t="shared" si="6"/>
        <v>2.1266573562919097E-2</v>
      </c>
      <c r="F57" s="302">
        <f t="shared" si="6"/>
        <v>2.2163292698633565E-2</v>
      </c>
      <c r="G57" s="302">
        <f t="shared" si="6"/>
        <v>2.1705073547835785E-2</v>
      </c>
      <c r="H57" s="302">
        <f t="shared" si="6"/>
        <v>2.1147731804836208E-2</v>
      </c>
      <c r="I57" s="302">
        <f t="shared" si="6"/>
        <v>2.2384045018647401E-2</v>
      </c>
      <c r="J57" s="302">
        <f t="shared" si="6"/>
        <v>2.3767252110227226E-2</v>
      </c>
      <c r="K57" s="302">
        <f t="shared" si="6"/>
        <v>2.4290536495073605E-2</v>
      </c>
      <c r="L57" s="302">
        <f t="shared" si="6"/>
        <v>2.4608582564231846E-2</v>
      </c>
      <c r="M57" s="302">
        <f t="shared" si="6"/>
        <v>2.3982221023485933E-2</v>
      </c>
      <c r="N57" s="302">
        <f t="shared" si="6"/>
        <v>2.3963182997231158E-2</v>
      </c>
      <c r="O57" s="302">
        <f t="shared" si="6"/>
        <v>2.1248199329911354E-2</v>
      </c>
      <c r="P57" s="302">
        <f t="shared" si="6"/>
        <v>2.2518186700032528E-2</v>
      </c>
      <c r="Q57" s="302">
        <f t="shared" si="6"/>
        <v>2.2322323745698629E-2</v>
      </c>
      <c r="R57" s="302">
        <f t="shared" si="6"/>
        <v>2.0161587046350071E-2</v>
      </c>
      <c r="S57" s="302">
        <f t="shared" si="6"/>
        <v>1.9179802694632389E-2</v>
      </c>
      <c r="T57" s="302">
        <f t="shared" si="6"/>
        <v>1.9075803383403055E-2</v>
      </c>
      <c r="U57" s="302">
        <f t="shared" si="6"/>
        <v>1.9202458965433548E-2</v>
      </c>
      <c r="V57" s="302">
        <f t="shared" si="6"/>
        <v>1.537462891065002E-2</v>
      </c>
      <c r="W57" s="302">
        <f t="shared" si="6"/>
        <v>1.5935920657509477E-2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0.73442666963296943</v>
      </c>
      <c r="C58" s="303">
        <f t="shared" si="7"/>
        <v>0.59581153214515714</v>
      </c>
      <c r="D58" s="303">
        <f t="shared" si="7"/>
        <v>0.61127737764565915</v>
      </c>
      <c r="E58" s="303">
        <f t="shared" si="7"/>
        <v>0.62169383989562699</v>
      </c>
      <c r="F58" s="303">
        <f t="shared" si="7"/>
        <v>0.61123717418944745</v>
      </c>
      <c r="G58" s="303">
        <f t="shared" si="7"/>
        <v>0.62882874382509935</v>
      </c>
      <c r="H58" s="303">
        <f t="shared" si="7"/>
        <v>0.63478996485680406</v>
      </c>
      <c r="I58" s="303">
        <f t="shared" si="7"/>
        <v>0.61960564795625095</v>
      </c>
      <c r="J58" s="303">
        <f t="shared" si="7"/>
        <v>0.60288607016131135</v>
      </c>
      <c r="K58" s="303">
        <f t="shared" si="7"/>
        <v>0.59565631634179594</v>
      </c>
      <c r="L58" s="303">
        <f t="shared" si="7"/>
        <v>0.59075825389642955</v>
      </c>
      <c r="M58" s="303">
        <f t="shared" si="7"/>
        <v>0.59606160099318206</v>
      </c>
      <c r="N58" s="303">
        <f t="shared" si="7"/>
        <v>0.60078679319532124</v>
      </c>
      <c r="O58" s="303">
        <f t="shared" si="7"/>
        <v>0.63872510028079832</v>
      </c>
      <c r="P58" s="303">
        <f t="shared" si="7"/>
        <v>0.62889743990128544</v>
      </c>
      <c r="Q58" s="303">
        <f t="shared" si="7"/>
        <v>0.62786770354477761</v>
      </c>
      <c r="R58" s="303">
        <f t="shared" si="7"/>
        <v>0.63279018498759076</v>
      </c>
      <c r="S58" s="303">
        <f t="shared" si="7"/>
        <v>0.64485957804270455</v>
      </c>
      <c r="T58" s="303">
        <f t="shared" si="7"/>
        <v>0.64252561736228597</v>
      </c>
      <c r="U58" s="303">
        <f t="shared" si="7"/>
        <v>0.64210184147421812</v>
      </c>
      <c r="V58" s="303">
        <f t="shared" si="7"/>
        <v>0.69828323245370894</v>
      </c>
      <c r="W58" s="303">
        <f t="shared" si="7"/>
        <v>0.68938365529010326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3.8509073083956451E-2</v>
      </c>
      <c r="C59" s="303">
        <f t="shared" si="8"/>
        <v>6.7781116541812694E-2</v>
      </c>
      <c r="D59" s="303">
        <f t="shared" si="8"/>
        <v>6.2649269799768051E-2</v>
      </c>
      <c r="E59" s="303">
        <f t="shared" si="8"/>
        <v>6.0447914501220557E-2</v>
      </c>
      <c r="F59" s="303">
        <f t="shared" si="8"/>
        <v>6.2966565877288758E-2</v>
      </c>
      <c r="G59" s="303">
        <f t="shared" si="8"/>
        <v>6.1737303996781664E-2</v>
      </c>
      <c r="H59" s="303">
        <f t="shared" si="8"/>
        <v>6.0136015336708475E-2</v>
      </c>
      <c r="I59" s="303">
        <f t="shared" si="8"/>
        <v>6.3606559441013719E-2</v>
      </c>
      <c r="J59" s="303">
        <f t="shared" si="8"/>
        <v>6.750043712522337E-2</v>
      </c>
      <c r="K59" s="303">
        <f t="shared" si="8"/>
        <v>6.9007158493504542E-2</v>
      </c>
      <c r="L59" s="303">
        <f t="shared" si="8"/>
        <v>6.986579740603599E-2</v>
      </c>
      <c r="M59" s="303">
        <f t="shared" si="8"/>
        <v>6.8484152201872414E-2</v>
      </c>
      <c r="N59" s="303">
        <f t="shared" si="8"/>
        <v>6.8218641385756271E-2</v>
      </c>
      <c r="O59" s="303">
        <f t="shared" si="8"/>
        <v>6.0731938603581573E-2</v>
      </c>
      <c r="P59" s="303">
        <f t="shared" si="8"/>
        <v>6.3878306652553854E-2</v>
      </c>
      <c r="Q59" s="303">
        <f t="shared" si="8"/>
        <v>6.3648411042456388E-2</v>
      </c>
      <c r="R59" s="303">
        <f t="shared" si="8"/>
        <v>5.9066322543891353E-2</v>
      </c>
      <c r="S59" s="303">
        <f t="shared" si="8"/>
        <v>5.624167188796874E-2</v>
      </c>
      <c r="T59" s="303">
        <f t="shared" si="8"/>
        <v>5.605663434389288E-2</v>
      </c>
      <c r="U59" s="303">
        <f t="shared" si="8"/>
        <v>5.6399751114033288E-2</v>
      </c>
      <c r="V59" s="303">
        <f t="shared" si="8"/>
        <v>4.4725096290757799E-2</v>
      </c>
      <c r="W59" s="303">
        <f t="shared" si="8"/>
        <v>4.6390101865226518E-2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8.4209258630953424E-2</v>
      </c>
      <c r="C60" s="303">
        <f t="shared" si="9"/>
        <v>8.5163927494087091E-2</v>
      </c>
      <c r="D60" s="303">
        <f t="shared" si="9"/>
        <v>9.3844059069517857E-2</v>
      </c>
      <c r="E60" s="303">
        <f t="shared" si="9"/>
        <v>9.3786335644429092E-2</v>
      </c>
      <c r="F60" s="303">
        <f t="shared" si="9"/>
        <v>9.2377447837442853E-2</v>
      </c>
      <c r="G60" s="303">
        <f t="shared" si="9"/>
        <v>8.0597585374755865E-2</v>
      </c>
      <c r="H60" s="303">
        <f t="shared" si="9"/>
        <v>8.2167386631809225E-2</v>
      </c>
      <c r="I60" s="303">
        <f t="shared" si="9"/>
        <v>8.1001022430451014E-2</v>
      </c>
      <c r="J60" s="303">
        <f t="shared" si="9"/>
        <v>7.9379389414048651E-2</v>
      </c>
      <c r="K60" s="303">
        <f t="shared" si="9"/>
        <v>7.9524022900050992E-2</v>
      </c>
      <c r="L60" s="303">
        <f t="shared" si="9"/>
        <v>8.0364630118213889E-2</v>
      </c>
      <c r="M60" s="303">
        <f t="shared" si="9"/>
        <v>8.170476847100662E-2</v>
      </c>
      <c r="N60" s="303">
        <f t="shared" si="9"/>
        <v>7.8154925245924059E-2</v>
      </c>
      <c r="O60" s="303">
        <f t="shared" si="9"/>
        <v>7.5536512388701071E-2</v>
      </c>
      <c r="P60" s="303">
        <f t="shared" si="9"/>
        <v>7.0391618084645433E-2</v>
      </c>
      <c r="Q60" s="303">
        <f t="shared" si="9"/>
        <v>7.2618422602060168E-2</v>
      </c>
      <c r="R60" s="303">
        <f t="shared" si="9"/>
        <v>8.9811869085594076E-2</v>
      </c>
      <c r="S60" s="303">
        <f t="shared" si="9"/>
        <v>9.1025734700307601E-2</v>
      </c>
      <c r="T60" s="303">
        <f t="shared" si="9"/>
        <v>9.4269541103993174E-2</v>
      </c>
      <c r="U60" s="303">
        <f t="shared" si="9"/>
        <v>9.3072373212959178E-2</v>
      </c>
      <c r="V60" s="303">
        <f t="shared" si="9"/>
        <v>9.1562432960489687E-2</v>
      </c>
      <c r="W60" s="303">
        <f t="shared" si="9"/>
        <v>9.2649547946340283E-2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2.1418506554039929E-2</v>
      </c>
      <c r="C61" s="304">
        <f t="shared" si="10"/>
        <v>3.1101159291628547E-2</v>
      </c>
      <c r="D61" s="304">
        <f t="shared" si="10"/>
        <v>3.8966948950035746E-2</v>
      </c>
      <c r="E61" s="304">
        <f t="shared" si="10"/>
        <v>3.8253488674238972E-2</v>
      </c>
      <c r="F61" s="304">
        <f t="shared" si="10"/>
        <v>3.7476475467243801E-2</v>
      </c>
      <c r="G61" s="304">
        <f t="shared" si="10"/>
        <v>2.4376501859104057E-2</v>
      </c>
      <c r="H61" s="304">
        <f t="shared" si="10"/>
        <v>2.5600218682734981E-2</v>
      </c>
      <c r="I61" s="304">
        <f t="shared" si="10"/>
        <v>2.5367380113341328E-2</v>
      </c>
      <c r="J61" s="304">
        <f t="shared" si="10"/>
        <v>2.4767469118409585E-2</v>
      </c>
      <c r="K61" s="304">
        <f t="shared" si="10"/>
        <v>2.5369039553584872E-2</v>
      </c>
      <c r="L61" s="304">
        <f t="shared" si="10"/>
        <v>2.6533074036799768E-2</v>
      </c>
      <c r="M61" s="304">
        <f t="shared" si="10"/>
        <v>2.7561652490402395E-2</v>
      </c>
      <c r="N61" s="304">
        <f t="shared" si="10"/>
        <v>2.3651692327244084E-2</v>
      </c>
      <c r="O61" s="304">
        <f t="shared" si="10"/>
        <v>1.859960689337849E-2</v>
      </c>
      <c r="P61" s="304">
        <f t="shared" si="10"/>
        <v>1.3981977494952237E-2</v>
      </c>
      <c r="Q61" s="304">
        <f t="shared" si="10"/>
        <v>1.6311855022654288E-2</v>
      </c>
      <c r="R61" s="304">
        <f t="shared" si="10"/>
        <v>3.3498139497014218E-2</v>
      </c>
      <c r="S61" s="304">
        <f t="shared" si="10"/>
        <v>3.3975629625681278E-2</v>
      </c>
      <c r="T61" s="304">
        <f t="shared" si="10"/>
        <v>3.7424336398314335E-2</v>
      </c>
      <c r="U61" s="304">
        <f t="shared" si="10"/>
        <v>3.6232174376741713E-2</v>
      </c>
      <c r="V61" s="304">
        <f t="shared" si="10"/>
        <v>3.1168547651381936E-2</v>
      </c>
      <c r="W61" s="304">
        <f t="shared" si="10"/>
        <v>3.2834351309061267E-2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5.9499378309053982E-2</v>
      </c>
      <c r="C62" s="304">
        <f t="shared" si="11"/>
        <v>4.8269510378371995E-2</v>
      </c>
      <c r="D62" s="304">
        <f t="shared" si="11"/>
        <v>4.9522471675057494E-2</v>
      </c>
      <c r="E62" s="304">
        <f t="shared" si="11"/>
        <v>5.0366358551282374E-2</v>
      </c>
      <c r="F62" s="304">
        <f t="shared" si="11"/>
        <v>4.9519214602909416E-2</v>
      </c>
      <c r="G62" s="304">
        <f t="shared" si="11"/>
        <v>5.0944390866354231E-2</v>
      </c>
      <c r="H62" s="304">
        <f t="shared" si="11"/>
        <v>5.1427337578415395E-2</v>
      </c>
      <c r="I62" s="304">
        <f t="shared" si="11"/>
        <v>5.0197184245228184E-2</v>
      </c>
      <c r="J62" s="304">
        <f t="shared" si="11"/>
        <v>4.884265216527809E-2</v>
      </c>
      <c r="K62" s="304">
        <f t="shared" si="11"/>
        <v>4.8256935611978552E-2</v>
      </c>
      <c r="L62" s="304">
        <f t="shared" si="11"/>
        <v>4.7860120405684548E-2</v>
      </c>
      <c r="M62" s="304">
        <f t="shared" si="11"/>
        <v>4.8289769638563851E-2</v>
      </c>
      <c r="N62" s="304">
        <f t="shared" si="11"/>
        <v>4.8672579808786275E-2</v>
      </c>
      <c r="O62" s="304">
        <f t="shared" si="11"/>
        <v>5.1746141512110481E-2</v>
      </c>
      <c r="P62" s="304">
        <f t="shared" si="11"/>
        <v>5.0949956260415104E-2</v>
      </c>
      <c r="Q62" s="304">
        <f t="shared" si="11"/>
        <v>5.0866532447571999E-2</v>
      </c>
      <c r="R62" s="304">
        <f t="shared" si="11"/>
        <v>5.1265325952349838E-2</v>
      </c>
      <c r="S62" s="304">
        <f t="shared" si="11"/>
        <v>5.2243124571381139E-2</v>
      </c>
      <c r="T62" s="304">
        <f t="shared" si="11"/>
        <v>5.2054039377140988E-2</v>
      </c>
      <c r="U62" s="304">
        <f t="shared" si="11"/>
        <v>5.201970728800951E-2</v>
      </c>
      <c r="V62" s="304">
        <f t="shared" si="11"/>
        <v>5.6571227506478888E-2</v>
      </c>
      <c r="W62" s="304">
        <f t="shared" si="11"/>
        <v>5.5850230665892134E-2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3.2913737678595231E-3</v>
      </c>
      <c r="C63" s="304">
        <f t="shared" si="12"/>
        <v>5.793257824086552E-3</v>
      </c>
      <c r="D63" s="304">
        <f t="shared" si="12"/>
        <v>5.354638444424617E-3</v>
      </c>
      <c r="E63" s="304">
        <f t="shared" si="12"/>
        <v>5.1664884189077378E-3</v>
      </c>
      <c r="F63" s="304">
        <f t="shared" si="12"/>
        <v>5.3817577672896364E-3</v>
      </c>
      <c r="G63" s="304">
        <f t="shared" si="12"/>
        <v>5.2766926492975779E-3</v>
      </c>
      <c r="H63" s="304">
        <f t="shared" si="12"/>
        <v>5.1398303706588419E-3</v>
      </c>
      <c r="I63" s="304">
        <f t="shared" si="12"/>
        <v>5.4364580718815128E-3</v>
      </c>
      <c r="J63" s="304">
        <f t="shared" si="12"/>
        <v>5.7692681303609704E-3</v>
      </c>
      <c r="K63" s="304">
        <f t="shared" si="12"/>
        <v>5.8980477344875654E-3</v>
      </c>
      <c r="L63" s="304">
        <f t="shared" si="12"/>
        <v>5.971435675729571E-3</v>
      </c>
      <c r="M63" s="304">
        <f t="shared" si="12"/>
        <v>5.8533463420403749E-3</v>
      </c>
      <c r="N63" s="304">
        <f t="shared" si="12"/>
        <v>5.8306531098936991E-3</v>
      </c>
      <c r="O63" s="304">
        <f t="shared" si="12"/>
        <v>5.1907639832120978E-3</v>
      </c>
      <c r="P63" s="304">
        <f t="shared" si="12"/>
        <v>5.4596843292781033E-3</v>
      </c>
      <c r="Q63" s="304">
        <f t="shared" si="12"/>
        <v>5.4400351318338765E-3</v>
      </c>
      <c r="R63" s="304">
        <f t="shared" si="12"/>
        <v>5.0484036362300269E-3</v>
      </c>
      <c r="S63" s="304">
        <f t="shared" si="12"/>
        <v>4.8069805032451909E-3</v>
      </c>
      <c r="T63" s="304">
        <f t="shared" si="12"/>
        <v>4.7911653285378506E-3</v>
      </c>
      <c r="U63" s="304">
        <f t="shared" si="12"/>
        <v>4.82049154820797E-3</v>
      </c>
      <c r="V63" s="304">
        <f t="shared" si="12"/>
        <v>3.8226578026288693E-3</v>
      </c>
      <c r="W63" s="304">
        <f t="shared" si="12"/>
        <v>3.9649659713868798E-3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3.0458372847772058E-2</v>
      </c>
      <c r="C65" s="237">
        <f t="shared" si="14"/>
        <v>5.3610807904097002E-2</v>
      </c>
      <c r="D65" s="237">
        <f t="shared" si="14"/>
        <v>4.9551824164705445E-2</v>
      </c>
      <c r="E65" s="237">
        <f t="shared" si="14"/>
        <v>4.7810683828572245E-2</v>
      </c>
      <c r="F65" s="237">
        <f t="shared" si="14"/>
        <v>4.9802786378498325E-2</v>
      </c>
      <c r="G65" s="237">
        <f t="shared" si="14"/>
        <v>4.8830513776599804E-2</v>
      </c>
      <c r="H65" s="237">
        <f t="shared" si="14"/>
        <v>4.7563990250076967E-2</v>
      </c>
      <c r="I65" s="237">
        <f t="shared" si="14"/>
        <v>5.0308982997191547E-2</v>
      </c>
      <c r="J65" s="237">
        <f t="shared" si="14"/>
        <v>5.3388807278360477E-2</v>
      </c>
      <c r="K65" s="237">
        <f t="shared" si="14"/>
        <v>5.4580533734947971E-2</v>
      </c>
      <c r="L65" s="237">
        <f t="shared" si="14"/>
        <v>5.5259665743201472E-2</v>
      </c>
      <c r="M65" s="237">
        <f t="shared" si="14"/>
        <v>5.4166867049241667E-2</v>
      </c>
      <c r="N65" s="237">
        <f t="shared" si="14"/>
        <v>5.3956863878956311E-2</v>
      </c>
      <c r="O65" s="237">
        <f t="shared" si="14"/>
        <v>4.8035329900644796E-2</v>
      </c>
      <c r="P65" s="237">
        <f t="shared" si="14"/>
        <v>5.0523918783139603E-2</v>
      </c>
      <c r="Q65" s="237">
        <f t="shared" si="14"/>
        <v>5.0342085109990733E-2</v>
      </c>
      <c r="R65" s="237">
        <f t="shared" si="14"/>
        <v>4.6717927249672712E-2</v>
      </c>
      <c r="S65" s="237">
        <f t="shared" si="14"/>
        <v>4.4483797577031033E-2</v>
      </c>
      <c r="T65" s="237">
        <f t="shared" si="14"/>
        <v>4.4337443950289317E-2</v>
      </c>
      <c r="U65" s="237">
        <f t="shared" si="14"/>
        <v>4.4608828787116597E-2</v>
      </c>
      <c r="V65" s="237">
        <f t="shared" si="14"/>
        <v>3.5374875305527576E-2</v>
      </c>
      <c r="W65" s="237">
        <f t="shared" si="14"/>
        <v>3.6691795099214233E-2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149.36469369023806</v>
      </c>
      <c r="D69" s="324">
        <f t="shared" si="15"/>
        <v>157.39943783723893</v>
      </c>
      <c r="E69" s="324">
        <f t="shared" si="15"/>
        <v>173.26695378119376</v>
      </c>
      <c r="F69" s="324">
        <f t="shared" si="15"/>
        <v>189.65978100374764</v>
      </c>
      <c r="G69" s="324">
        <f t="shared" si="15"/>
        <v>184.05304269981892</v>
      </c>
      <c r="H69" s="324">
        <f t="shared" si="15"/>
        <v>169.82600109922581</v>
      </c>
      <c r="I69" s="324">
        <f t="shared" si="15"/>
        <v>174.80696134967087</v>
      </c>
      <c r="J69" s="324">
        <f t="shared" si="15"/>
        <v>191.41379190462482</v>
      </c>
      <c r="K69" s="324">
        <f t="shared" si="15"/>
        <v>214.43137637246656</v>
      </c>
      <c r="L69" s="324">
        <f t="shared" si="15"/>
        <v>218.63781843627652</v>
      </c>
      <c r="M69" s="324">
        <f t="shared" si="15"/>
        <v>224.9534693259636</v>
      </c>
      <c r="N69" s="324">
        <f t="shared" si="15"/>
        <v>243.72357443584247</v>
      </c>
      <c r="O69" s="324">
        <f t="shared" si="15"/>
        <v>254.45298575628101</v>
      </c>
      <c r="P69" s="324">
        <f t="shared" si="15"/>
        <v>245.03830676914359</v>
      </c>
      <c r="Q69" s="324">
        <f t="shared" si="15"/>
        <v>242.40479735048902</v>
      </c>
      <c r="R69" s="324">
        <f t="shared" si="15"/>
        <v>254.09199055431415</v>
      </c>
      <c r="S69" s="324">
        <f t="shared" si="15"/>
        <v>249.53256376627647</v>
      </c>
      <c r="T69" s="324">
        <f t="shared" si="15"/>
        <v>249.15069649026796</v>
      </c>
      <c r="U69" s="324">
        <f t="shared" si="15"/>
        <v>238.33551895150279</v>
      </c>
      <c r="V69" s="324">
        <f t="shared" si="15"/>
        <v>241.55493980226908</v>
      </c>
      <c r="W69" s="324">
        <f t="shared" si="15"/>
        <v>213.08249425425726</v>
      </c>
      <c r="DA69" s="95"/>
    </row>
    <row r="70" spans="1:105" ht="12" customHeight="1" x14ac:dyDescent="0.25">
      <c r="A70" s="55" t="s">
        <v>92</v>
      </c>
      <c r="B70" s="336">
        <f>IF(B$6=0,0,B$6/WWP!B$5*1000)</f>
        <v>1.1788248278664548</v>
      </c>
      <c r="C70" s="336">
        <f>IF(C$6=0,0,C$6/WWP!C$5*1000)</f>
        <v>1.9902088148355048</v>
      </c>
      <c r="D70" s="336">
        <f>IF(D$6=0,0,D$6/WWP!D$5*1000)</f>
        <v>1.938479286240435</v>
      </c>
      <c r="E70" s="336">
        <f>IF(E$6=0,0,E$6/WWP!E$5*1000)</f>
        <v>2.0589179332069079</v>
      </c>
      <c r="F70" s="336">
        <f>IF(F$6=0,0,F$6/WWP!F$5*1000)</f>
        <v>2.3476168989865505</v>
      </c>
      <c r="G70" s="336">
        <f>IF(G$6=0,0,G$6/WWP!G$5*1000)</f>
        <v>2.233740076238472</v>
      </c>
      <c r="H70" s="336">
        <f>IF(H$6=0,0,H$6/WWP!H$5*1000)</f>
        <v>2.0076167278078874</v>
      </c>
      <c r="I70" s="336">
        <f>IF(I$6=0,0,I$6/WWP!I$5*1000)</f>
        <v>2.1857606469161448</v>
      </c>
      <c r="J70" s="336">
        <f>IF(J$6=0,0,J$6/WWP!J$5*1000)</f>
        <v>2.5399302254978671</v>
      </c>
      <c r="K70" s="336">
        <f>IF(K$6=0,0,K$6/WWP!K$5*1000)</f>
        <v>2.9088709353183568</v>
      </c>
      <c r="L70" s="336">
        <f>IF(L$6=0,0,L$6/WWP!L$5*1000)</f>
        <v>3.0028378388703523</v>
      </c>
      <c r="M70" s="336">
        <f>IF(M$6=0,0,M$6/WWP!M$5*1000)</f>
        <v>3.0284803036593684</v>
      </c>
      <c r="N70" s="336">
        <f>IF(N$6=0,0,N$6/WWP!N$5*1000)</f>
        <v>3.2684555196491307</v>
      </c>
      <c r="O70" s="336">
        <f>IF(O$6=0,0,O$6/WWP!O$5*1000)</f>
        <v>3.0378524059343133</v>
      </c>
      <c r="P70" s="336">
        <f>IF(P$6=0,0,P$6/WWP!P$5*1000)</f>
        <v>3.0770131481427674</v>
      </c>
      <c r="Q70" s="336">
        <f>IF(Q$6=0,0,Q$6/WWP!Q$5*1000)</f>
        <v>3.0329884115369827</v>
      </c>
      <c r="R70" s="336">
        <f>IF(R$6=0,0,R$6/WWP!R$5*1000)</f>
        <v>2.9503455368180491</v>
      </c>
      <c r="S70" s="336">
        <f>IF(S$6=0,0,S$6/WWP!S$5*1000)</f>
        <v>2.7588457885833408</v>
      </c>
      <c r="T70" s="336">
        <f>IF(T$6=0,0,T$6/WWP!T$5*1000)</f>
        <v>2.7455610107920267</v>
      </c>
      <c r="U70" s="336">
        <f>IF(U$6=0,0,U$6/WWP!U$5*1000)</f>
        <v>2.6424570159100043</v>
      </c>
      <c r="V70" s="336">
        <f>IF(V$6=0,0,V$6/WWP!V$5*1000)</f>
        <v>2.123778313416989</v>
      </c>
      <c r="W70" s="336">
        <f>IF(W$6=0,0,W$6/WWP!W$5*1000)</f>
        <v>1.9431891292776515</v>
      </c>
      <c r="DA70" s="67"/>
    </row>
    <row r="71" spans="1:105" ht="12" customHeight="1" x14ac:dyDescent="0.25">
      <c r="A71" s="202" t="s">
        <v>93</v>
      </c>
      <c r="B71" s="337">
        <f>IF(B$7=0,0,B$7/WWP!B$5*1000)</f>
        <v>1.2813313346374511</v>
      </c>
      <c r="C71" s="337">
        <f>IF(C$7=0,0,C$7/WWP!C$5*1000)</f>
        <v>2.1632704509081573</v>
      </c>
      <c r="D71" s="337">
        <f>IF(D$7=0,0,D$7/WWP!D$5*1000)</f>
        <v>2.1070427024352552</v>
      </c>
      <c r="E71" s="337">
        <f>IF(E$7=0,0,E$7/WWP!E$5*1000)</f>
        <v>2.2379542752249</v>
      </c>
      <c r="F71" s="337">
        <f>IF(F$7=0,0,F$7/WWP!F$5*1000)</f>
        <v>2.5517574988984246</v>
      </c>
      <c r="G71" s="337">
        <f>IF(G$7=0,0,G$7/WWP!G$5*1000)</f>
        <v>2.4279783437374691</v>
      </c>
      <c r="H71" s="337">
        <f>IF(H$7=0,0,H$7/WWP!H$5*1000)</f>
        <v>2.1821920954433565</v>
      </c>
      <c r="I71" s="337">
        <f>IF(I$7=0,0,I$7/WWP!I$5*1000)</f>
        <v>2.3758267901262449</v>
      </c>
      <c r="J71" s="337">
        <f>IF(J$7=0,0,J$7/WWP!J$5*1000)</f>
        <v>2.7607937233672466</v>
      </c>
      <c r="K71" s="337">
        <f>IF(K$7=0,0,K$7/WWP!K$5*1000)</f>
        <v>3.1618162340416931</v>
      </c>
      <c r="L71" s="337">
        <f>IF(L$7=0,0,L$7/WWP!L$5*1000)</f>
        <v>3.2639541726851657</v>
      </c>
      <c r="M71" s="337">
        <f>IF(M$7=0,0,M$7/WWP!M$5*1000)</f>
        <v>3.2918264170210532</v>
      </c>
      <c r="N71" s="337">
        <f>IF(N$7=0,0,N$7/WWP!N$5*1000)</f>
        <v>3.5526690430968815</v>
      </c>
      <c r="O71" s="337">
        <f>IF(O$7=0,0,O$7/WWP!O$5*1000)</f>
        <v>3.3020134847112104</v>
      </c>
      <c r="P71" s="337">
        <f>IF(P$7=0,0,P$7/WWP!P$5*1000)</f>
        <v>3.3445795088508357</v>
      </c>
      <c r="Q71" s="337">
        <f>IF(Q$7=0,0,Q$7/WWP!Q$5*1000)</f>
        <v>3.2967265342793297</v>
      </c>
      <c r="R71" s="337">
        <f>IF(R$7=0,0,R$7/WWP!R$5*1000)</f>
        <v>3.2068973226283135</v>
      </c>
      <c r="S71" s="337">
        <f>IF(S$7=0,0,S$7/WWP!S$5*1000)</f>
        <v>2.9987454223731964</v>
      </c>
      <c r="T71" s="337">
        <f>IF(T$7=0,0,T$7/WWP!T$5*1000)</f>
        <v>2.9843054465130736</v>
      </c>
      <c r="U71" s="337">
        <f>IF(U$7=0,0,U$7/WWP!U$5*1000)</f>
        <v>2.8722358868587001</v>
      </c>
      <c r="V71" s="337">
        <f>IF(V$7=0,0,V$7/WWP!V$5*1000)</f>
        <v>2.3084546884967265</v>
      </c>
      <c r="W71" s="337">
        <f>IF(W$7=0,0,W$7/WWP!W$5*1000)</f>
        <v>2.1121620970409265</v>
      </c>
      <c r="DA71" s="174"/>
    </row>
    <row r="72" spans="1:105" ht="12" customHeight="1" x14ac:dyDescent="0.25">
      <c r="A72" s="202" t="s">
        <v>94</v>
      </c>
      <c r="B72" s="337">
        <f>IF(B$8=0,0,B$8/WWP!B$5*1000)</f>
        <v>3.177701709900878</v>
      </c>
      <c r="C72" s="337">
        <f>IF(C$8=0,0,C$8/WWP!C$5*1000)</f>
        <v>5.3649107182522302</v>
      </c>
      <c r="D72" s="337">
        <f>IF(D$8=0,0,D$8/WWP!D$5*1000)</f>
        <v>5.2254659020394341</v>
      </c>
      <c r="E72" s="337">
        <f>IF(E$8=0,0,E$8/WWP!E$5*1000)</f>
        <v>5.5501266025577527</v>
      </c>
      <c r="F72" s="337">
        <f>IF(F$8=0,0,F$8/WWP!F$5*1000)</f>
        <v>6.3283585972680934</v>
      </c>
      <c r="G72" s="337">
        <f>IF(G$8=0,0,G$8/WWP!G$5*1000)</f>
        <v>6.0213862924689243</v>
      </c>
      <c r="H72" s="337">
        <f>IF(H$8=0,0,H$8/WWP!H$5*1000)</f>
        <v>5.4118363966995249</v>
      </c>
      <c r="I72" s="337">
        <f>IF(I$8=0,0,I$8/WWP!I$5*1000)</f>
        <v>5.8920504395130848</v>
      </c>
      <c r="J72" s="337">
        <f>IF(J$8=0,0,J$8/WWP!J$5*1000)</f>
        <v>6.8467684339507704</v>
      </c>
      <c r="K72" s="337">
        <f>IF(K$8=0,0,K$8/WWP!K$5*1000)</f>
        <v>7.8413042604233985</v>
      </c>
      <c r="L72" s="337">
        <f>IF(L$8=0,0,L$8/WWP!L$5*1000)</f>
        <v>8.0946063482592123</v>
      </c>
      <c r="M72" s="337">
        <f>IF(M$8=0,0,M$8/WWP!M$5*1000)</f>
        <v>8.1637295142122106</v>
      </c>
      <c r="N72" s="337">
        <f>IF(N$8=0,0,N$8/WWP!N$5*1000)</f>
        <v>8.8106192268802666</v>
      </c>
      <c r="O72" s="337">
        <f>IF(O$8=0,0,O$8/WWP!O$5*1000)</f>
        <v>8.1889934420838006</v>
      </c>
      <c r="P72" s="337">
        <f>IF(P$8=0,0,P$8/WWP!P$5*1000)</f>
        <v>8.2945571819500703</v>
      </c>
      <c r="Q72" s="337">
        <f>IF(Q$8=0,0,Q$8/WWP!Q$5*1000)</f>
        <v>8.1758818050127342</v>
      </c>
      <c r="R72" s="337">
        <f>IF(R$8=0,0,R$8/WWP!R$5*1000)</f>
        <v>7.9531053601182204</v>
      </c>
      <c r="S72" s="337">
        <f>IF(S$8=0,0,S$8/WWP!S$5*1000)</f>
        <v>7.4368886474855262</v>
      </c>
      <c r="T72" s="337">
        <f>IF(T$8=0,0,T$8/WWP!T$5*1000)</f>
        <v>7.401077507352424</v>
      </c>
      <c r="U72" s="337">
        <f>IF(U$8=0,0,U$8/WWP!U$5*1000)</f>
        <v>7.1231449994095764</v>
      </c>
      <c r="V72" s="337">
        <f>IF(V$8=0,0,V$8/WWP!V$5*1000)</f>
        <v>5.724967627471881</v>
      </c>
      <c r="W72" s="337">
        <f>IF(W$8=0,0,W$8/WWP!W$5*1000)</f>
        <v>5.2381620006614984</v>
      </c>
      <c r="DA72" s="174"/>
    </row>
    <row r="73" spans="1:105" ht="12" customHeight="1" x14ac:dyDescent="0.25">
      <c r="A73" s="202" t="s">
        <v>95</v>
      </c>
      <c r="B73" s="337">
        <f>IF(B$9=0,0,B$9/WWP!B$5*1000)</f>
        <v>9.7381181432446287</v>
      </c>
      <c r="C73" s="337">
        <f>IF(C$9=0,0,C$9/WWP!C$5*1000)</f>
        <v>16.44085542690199</v>
      </c>
      <c r="D73" s="337">
        <f>IF(D$9=0,0,D$9/WWP!D$5*1000)</f>
        <v>16.013524538507937</v>
      </c>
      <c r="E73" s="337">
        <f>IF(E$9=0,0,E$9/WWP!E$5*1000)</f>
        <v>17.008452491709239</v>
      </c>
      <c r="F73" s="337">
        <f>IF(F$9=0,0,F$9/WWP!F$5*1000)</f>
        <v>19.393356991628028</v>
      </c>
      <c r="G73" s="337">
        <f>IF(G$9=0,0,G$9/WWP!G$5*1000)</f>
        <v>18.452635412404764</v>
      </c>
      <c r="H73" s="337">
        <f>IF(H$9=0,0,H$9/WWP!H$5*1000)</f>
        <v>16.584659925369508</v>
      </c>
      <c r="I73" s="337">
        <f>IF(I$9=0,0,I$9/WWP!I$5*1000)</f>
        <v>18.056283604959457</v>
      </c>
      <c r="J73" s="337">
        <f>IF(J$9=0,0,J$9/WWP!J$5*1000)</f>
        <v>20.982032297591076</v>
      </c>
      <c r="K73" s="337">
        <f>IF(K$9=0,0,K$9/WWP!K$5*1000)</f>
        <v>24.029803378716863</v>
      </c>
      <c r="L73" s="337">
        <f>IF(L$9=0,0,L$9/WWP!L$5*1000)</f>
        <v>24.806051712407267</v>
      </c>
      <c r="M73" s="337">
        <f>IF(M$9=0,0,M$9/WWP!M$5*1000)</f>
        <v>25.017880769359998</v>
      </c>
      <c r="N73" s="337">
        <f>IF(N$9=0,0,N$9/WWP!N$5*1000)</f>
        <v>27.0002847275363</v>
      </c>
      <c r="O73" s="337">
        <f>IF(O$9=0,0,O$9/WWP!O$5*1000)</f>
        <v>25.095302483805209</v>
      </c>
      <c r="P73" s="337">
        <f>IF(P$9=0,0,P$9/WWP!P$5*1000)</f>
        <v>25.418804267266349</v>
      </c>
      <c r="Q73" s="337">
        <f>IF(Q$9=0,0,Q$9/WWP!Q$5*1000)</f>
        <v>25.055121660522904</v>
      </c>
      <c r="R73" s="337">
        <f>IF(R$9=0,0,R$9/WWP!R$5*1000)</f>
        <v>24.372419651975186</v>
      </c>
      <c r="S73" s="337">
        <f>IF(S$9=0,0,S$9/WWP!S$5*1000)</f>
        <v>22.790465210036285</v>
      </c>
      <c r="T73" s="337">
        <f>IF(T$9=0,0,T$9/WWP!T$5*1000)</f>
        <v>22.680721393499354</v>
      </c>
      <c r="U73" s="337">
        <f>IF(U$9=0,0,U$9/WWP!U$5*1000)</f>
        <v>21.828992740126118</v>
      </c>
      <c r="V73" s="337">
        <f>IF(V$9=0,0,V$9/WWP!V$5*1000)</f>
        <v>17.544255632575126</v>
      </c>
      <c r="W73" s="337">
        <f>IF(W$9=0,0,W$9/WWP!W$5*1000)</f>
        <v>16.052431937511042</v>
      </c>
      <c r="DA73" s="174"/>
    </row>
    <row r="74" spans="1:105" ht="12" customHeight="1" x14ac:dyDescent="0.25">
      <c r="A74" s="56" t="s">
        <v>96</v>
      </c>
      <c r="B74" s="338">
        <f>IF(B$10=0,0,B$10/WWP!B$5*1000)</f>
        <v>2.1264200910426894</v>
      </c>
      <c r="C74" s="338">
        <f>IF(C$10=0,0,C$10/WWP!C$5*1000)</f>
        <v>3.5600897284235788</v>
      </c>
      <c r="D74" s="338">
        <f>IF(D$10=0,0,D$10/WWP!D$5*1000)</f>
        <v>3.4688185473294264</v>
      </c>
      <c r="E74" s="338">
        <f>IF(E$10=0,0,E$10/WWP!E$5*1000)</f>
        <v>3.68479441861066</v>
      </c>
      <c r="F74" s="338">
        <f>IF(F$10=0,0,F$10/WWP!F$5*1000)</f>
        <v>4.2034852395448006</v>
      </c>
      <c r="G74" s="338">
        <f>IF(G$10=0,0,G$10/WWP!G$5*1000)</f>
        <v>3.9948848285025296</v>
      </c>
      <c r="H74" s="338">
        <f>IF(H$10=0,0,H$10/WWP!H$5*1000)</f>
        <v>3.591434724734246</v>
      </c>
      <c r="I74" s="338">
        <f>IF(I$10=0,0,I$10/WWP!I$5*1000)</f>
        <v>3.9128868924239897</v>
      </c>
      <c r="J74" s="338">
        <f>IF(J$10=0,0,J$10/WWP!J$5*1000)</f>
        <v>4.5493798495717881</v>
      </c>
      <c r="K74" s="338">
        <f>IF(K$10=0,0,K$10/WWP!K$5*1000)</f>
        <v>5.2086531734642634</v>
      </c>
      <c r="L74" s="338">
        <f>IF(L$10=0,0,L$10/WWP!L$5*1000)</f>
        <v>5.3803668066526429</v>
      </c>
      <c r="M74" s="338">
        <f>IF(M$10=0,0,M$10/WWP!M$5*1000)</f>
        <v>5.394883821375223</v>
      </c>
      <c r="N74" s="338">
        <f>IF(N$10=0,0,N$10/WWP!N$5*1000)</f>
        <v>5.8403926149453822</v>
      </c>
      <c r="O74" s="338">
        <f>IF(O$10=0,0,O$10/WWP!O$5*1000)</f>
        <v>5.4066677614405529</v>
      </c>
      <c r="P74" s="338">
        <f>IF(P$10=0,0,P$10/WWP!P$5*1000)</f>
        <v>5.5178183404874197</v>
      </c>
      <c r="Q74" s="338">
        <f>IF(Q$10=0,0,Q$10/WWP!Q$5*1000)</f>
        <v>5.4110383639680864</v>
      </c>
      <c r="R74" s="338">
        <f>IF(R$10=0,0,R$10/WWP!R$5*1000)</f>
        <v>5.1228977853411655</v>
      </c>
      <c r="S74" s="338">
        <f>IF(S$10=0,0,S$10/WWP!S$5*1000)</f>
        <v>4.7859853389229565</v>
      </c>
      <c r="T74" s="338">
        <f>IF(T$10=0,0,T$10/WWP!T$5*1000)</f>
        <v>4.7527496990862819</v>
      </c>
      <c r="U74" s="338">
        <f>IF(U$10=0,0,U$10/WWP!U$5*1000)</f>
        <v>4.5766280226715415</v>
      </c>
      <c r="V74" s="338">
        <f>IF(V$10=0,0,V$10/WWP!V$5*1000)</f>
        <v>3.7138175609942912</v>
      </c>
      <c r="W74" s="338">
        <f>IF(W$10=0,0,W$10/WWP!W$5*1000)</f>
        <v>3.3956657219400621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114.36487876077828</v>
      </c>
      <c r="C75" s="351">
        <f>IF(C$16=0,0,C$16/WWP!C$5*1000)</f>
        <v>88.993206995972827</v>
      </c>
      <c r="D75" s="351">
        <f>IF(D$16=0,0,D$16/WWP!D$5*1000)</f>
        <v>96.214715604048337</v>
      </c>
      <c r="E75" s="351">
        <f>IF(E$16=0,0,E$16/WWP!E$5*1000)</f>
        <v>107.71899782324847</v>
      </c>
      <c r="F75" s="351">
        <f>IF(F$16=0,0,F$16/WWP!F$5*1000)</f>
        <v>115.92710859812014</v>
      </c>
      <c r="G75" s="351">
        <f>IF(G$16=0,0,G$16/WWP!G$5*1000)</f>
        <v>115.7378436381145</v>
      </c>
      <c r="H75" s="351">
        <f>IF(H$16=0,0,H$16/WWP!H$5*1000)</f>
        <v>107.80384126954908</v>
      </c>
      <c r="I75" s="351">
        <f>IF(I$16=0,0,I$16/WWP!I$5*1000)</f>
        <v>108.31138055432613</v>
      </c>
      <c r="J75" s="351">
        <f>IF(J$16=0,0,J$16/WWP!J$5*1000)</f>
        <v>115.40070877605426</v>
      </c>
      <c r="K75" s="351">
        <f>IF(K$16=0,0,K$16/WWP!K$5*1000)</f>
        <v>127.72740375812467</v>
      </c>
      <c r="L75" s="351">
        <f>IF(L$16=0,0,L$16/WWP!L$5*1000)</f>
        <v>129.16209585513931</v>
      </c>
      <c r="M75" s="351">
        <f>IF(M$16=0,0,M$16/WWP!M$5*1000)</f>
        <v>134.08612507540454</v>
      </c>
      <c r="N75" s="351">
        <f>IF(N$16=0,0,N$16/WWP!N$5*1000)</f>
        <v>146.42590471141096</v>
      </c>
      <c r="O75" s="351">
        <f>IF(O$16=0,0,O$16/WWP!O$5*1000)</f>
        <v>162.52550884392912</v>
      </c>
      <c r="P75" s="351">
        <f>IF(P$16=0,0,P$16/WWP!P$5*1000)</f>
        <v>154.10396380486023</v>
      </c>
      <c r="Q75" s="351">
        <f>IF(Q$16=0,0,Q$16/WWP!Q$5*1000)</f>
        <v>152.19814344068874</v>
      </c>
      <c r="R75" s="351">
        <f>IF(R$16=0,0,R$16/WWP!R$5*1000)</f>
        <v>160.78691770672964</v>
      </c>
      <c r="S75" s="351">
        <f>IF(S$16=0,0,S$16/WWP!S$5*1000)</f>
        <v>160.9134637782353</v>
      </c>
      <c r="T75" s="351">
        <f>IF(T$16=0,0,T$16/WWP!T$5*1000)</f>
        <v>160.08570507865295</v>
      </c>
      <c r="U75" s="351">
        <f>IF(U$16=0,0,U$16/WWP!U$5*1000)</f>
        <v>153.03567560747337</v>
      </c>
      <c r="V75" s="351">
        <f>IF(V$16=0,0,V$16/WWP!V$5*1000)</f>
        <v>168.67376418028951</v>
      </c>
      <c r="W75" s="351">
        <f>IF(W$16=0,0,W$16/WWP!W$5*1000)</f>
        <v>146.89558876733227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5.9966306461032746</v>
      </c>
      <c r="C76" s="351">
        <f>IF(C$27=0,0,C$27/WWP!C$5*1000)</f>
        <v>10.124105710250181</v>
      </c>
      <c r="D76" s="351">
        <f>IF(D$27=0,0,D$27/WWP!D$5*1000)</f>
        <v>9.8609598473969982</v>
      </c>
      <c r="E76" s="351">
        <f>IF(E$27=0,0,E$27/WWP!E$5*1000)</f>
        <v>10.473626008052534</v>
      </c>
      <c r="F76" s="351">
        <f>IF(F$27=0,0,F$27/WWP!F$5*1000)</f>
        <v>11.942225094844632</v>
      </c>
      <c r="G76" s="351">
        <f>IF(G$27=0,0,G$27/WWP!G$5*1000)</f>
        <v>11.362938648691356</v>
      </c>
      <c r="H76" s="351">
        <f>IF(H$27=0,0,H$27/WWP!H$5*1000)</f>
        <v>10.212659006674912</v>
      </c>
      <c r="I76" s="351">
        <f>IF(I$27=0,0,I$27/WWP!I$5*1000)</f>
        <v>11.118869377790828</v>
      </c>
      <c r="J76" s="351">
        <f>IF(J$27=0,0,J$27/WWP!J$5*1000)</f>
        <v>12.920514625358715</v>
      </c>
      <c r="K76" s="351">
        <f>IF(K$27=0,0,K$27/WWP!K$5*1000)</f>
        <v>14.797299975315127</v>
      </c>
      <c r="L76" s="351">
        <f>IF(L$27=0,0,L$27/WWP!L$5*1000)</f>
        <v>15.275305528166582</v>
      </c>
      <c r="M76" s="351">
        <f>IF(M$27=0,0,M$27/WWP!M$5*1000)</f>
        <v>15.405747631658528</v>
      </c>
      <c r="N76" s="351">
        <f>IF(N$27=0,0,N$27/WWP!N$5*1000)</f>
        <v>16.626491121693412</v>
      </c>
      <c r="O76" s="351">
        <f>IF(O$27=0,0,O$27/WWP!O$5*1000)</f>
        <v>15.453423108448474</v>
      </c>
      <c r="P76" s="351">
        <f>IF(P$27=0,0,P$27/WWP!P$5*1000)</f>
        <v>15.652632101421915</v>
      </c>
      <c r="Q76" s="351">
        <f>IF(Q$27=0,0,Q$27/WWP!Q$5*1000)</f>
        <v>15.42868018042727</v>
      </c>
      <c r="R76" s="351">
        <f>IF(R$27=0,0,R$27/WWP!R$5*1000)</f>
        <v>15.008279469900517</v>
      </c>
      <c r="S76" s="351">
        <f>IF(S$27=0,0,S$27/WWP!S$5*1000)</f>
        <v>14.034128576706557</v>
      </c>
      <c r="T76" s="351">
        <f>IF(T$27=0,0,T$27/WWP!T$5*1000)</f>
        <v>13.966549489681187</v>
      </c>
      <c r="U76" s="351">
        <f>IF(U$27=0,0,U$27/WWP!U$5*1000)</f>
        <v>13.442063950498722</v>
      </c>
      <c r="V76" s="351">
        <f>IF(V$27=0,0,V$27/WWP!V$5*1000)</f>
        <v>10.803567942164687</v>
      </c>
      <c r="W76" s="351">
        <f>IF(W$27=0,0,W$27/WWP!W$5*1000)</f>
        <v>9.8849186141515375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13.113060911413941</v>
      </c>
      <c r="C77" s="351">
        <f>IF(C$28=0,0,C$28/WWP!C$5*1000)</f>
        <v>12.720483943611962</v>
      </c>
      <c r="D77" s="351">
        <f>IF(D$28=0,0,D$28/WWP!D$5*1000)</f>
        <v>14.771002141906752</v>
      </c>
      <c r="E77" s="351">
        <f>IF(E$28=0,0,E$28/WWP!E$5*1000)</f>
        <v>16.250072683410817</v>
      </c>
      <c r="F77" s="351">
        <f>IF(F$28=0,0,F$28/WWP!F$5*1000)</f>
        <v>17.52028652653453</v>
      </c>
      <c r="G77" s="351">
        <f>IF(G$28=0,0,G$28/WWP!G$5*1000)</f>
        <v>14.834230822482242</v>
      </c>
      <c r="H77" s="351">
        <f>IF(H$28=0,0,H$28/WWP!H$5*1000)</f>
        <v>13.95415869245414</v>
      </c>
      <c r="I77" s="351">
        <f>IF(I$28=0,0,I$28/WWP!I$5*1000)</f>
        <v>14.159542597283677</v>
      </c>
      <c r="J77" s="351">
        <f>IF(J$28=0,0,J$28/WWP!J$5*1000)</f>
        <v>15.194309926816882</v>
      </c>
      <c r="K77" s="351">
        <f>IF(K$28=0,0,K$28/WWP!K$5*1000)</f>
        <v>17.052445685133488</v>
      </c>
      <c r="L77" s="351">
        <f>IF(L$28=0,0,L$28/WWP!L$5*1000)</f>
        <v>17.570747408484575</v>
      </c>
      <c r="M77" s="351">
        <f>IF(M$28=0,0,M$28/WWP!M$5*1000)</f>
        <v>18.379771128027546</v>
      </c>
      <c r="N77" s="351">
        <f>IF(N$28=0,0,N$28/WWP!N$5*1000)</f>
        <v>19.048197740702676</v>
      </c>
      <c r="O77" s="351">
        <f>IF(O$28=0,0,O$28/WWP!O$5*1000)</f>
        <v>19.220491110921294</v>
      </c>
      <c r="P77" s="351">
        <f>IF(P$28=0,0,P$28/WWP!P$5*1000)</f>
        <v>17.248642906201745</v>
      </c>
      <c r="Q77" s="351">
        <f>IF(Q$28=0,0,Q$28/WWP!Q$5*1000)</f>
        <v>17.603054014764567</v>
      </c>
      <c r="R77" s="351">
        <f>IF(R$28=0,0,R$28/WWP!R$5*1000)</f>
        <v>22.820476591362073</v>
      </c>
      <c r="S77" s="351">
        <f>IF(S$28=0,0,S$28/WWP!S$5*1000)</f>
        <v>22.713884948476668</v>
      </c>
      <c r="T77" s="351">
        <f>IF(T$28=0,0,T$28/WWP!T$5*1000)</f>
        <v>23.487321823877842</v>
      </c>
      <c r="U77" s="351">
        <f>IF(U$28=0,0,U$28/WWP!U$5*1000)</f>
        <v>22.182452369758572</v>
      </c>
      <c r="V77" s="351">
        <f>IF(V$28=0,0,V$28/WWP!V$5*1000)</f>
        <v>22.117357981920382</v>
      </c>
      <c r="W77" s="351">
        <f>IF(W$28=0,0,W$28/WWP!W$5*1000)</f>
        <v>19.741996767935582</v>
      </c>
      <c r="DA77" s="175"/>
    </row>
    <row r="78" spans="1:105" ht="12" customHeight="1" x14ac:dyDescent="0.25">
      <c r="A78" s="41" t="s">
        <v>2938</v>
      </c>
      <c r="B78" s="339">
        <f>IF(B$48=0,0,B$48/WWP!B$5*1000)</f>
        <v>4.7429760682939923</v>
      </c>
      <c r="C78" s="339">
        <f>IF(C$48=0,0,C$48/WWP!C$5*1000)</f>
        <v>8.0075619010816421</v>
      </c>
      <c r="D78" s="339">
        <f>IF(D$48=0,0,D$48/WWP!D$5*1000)</f>
        <v>7.7994292673343466</v>
      </c>
      <c r="E78" s="339">
        <f>IF(E$48=0,0,E$48/WWP!E$5*1000)</f>
        <v>8.2840115451724952</v>
      </c>
      <c r="F78" s="339">
        <f>IF(F$48=0,0,F$48/WWP!F$5*1000)</f>
        <v>9.4455855579224171</v>
      </c>
      <c r="G78" s="339">
        <f>IF(G$48=0,0,G$48/WWP!G$5*1000)</f>
        <v>8.9874046371786207</v>
      </c>
      <c r="H78" s="339">
        <f>IF(H$48=0,0,H$48/WWP!H$5*1000)</f>
        <v>8.0776022604931335</v>
      </c>
      <c r="I78" s="339">
        <f>IF(I$48=0,0,I$48/WWP!I$5*1000)</f>
        <v>8.7943604463313125</v>
      </c>
      <c r="J78" s="339">
        <f>IF(J$48=0,0,J$48/WWP!J$5*1000)</f>
        <v>10.219354046416209</v>
      </c>
      <c r="K78" s="339">
        <f>IF(K$48=0,0,K$48/WWP!K$5*1000)</f>
        <v>11.703778971928736</v>
      </c>
      <c r="L78" s="339">
        <f>IF(L$48=0,0,L$48/WWP!L$5*1000)</f>
        <v>12.081852765611416</v>
      </c>
      <c r="M78" s="339">
        <f>IF(M$48=0,0,M$48/WWP!M$5*1000)</f>
        <v>12.185024665245134</v>
      </c>
      <c r="N78" s="339">
        <f>IF(N$48=0,0,N$48/WWP!N$5*1000)</f>
        <v>13.150559729927426</v>
      </c>
      <c r="O78" s="339">
        <f>IF(O$48=0,0,O$48/WWP!O$5*1000)</f>
        <v>12.222733115007028</v>
      </c>
      <c r="P78" s="339">
        <f>IF(P$48=0,0,P$48/WWP!P$5*1000)</f>
        <v>12.380295509962258</v>
      </c>
      <c r="Q78" s="339">
        <f>IF(Q$48=0,0,Q$48/WWP!Q$5*1000)</f>
        <v>12.203162939288376</v>
      </c>
      <c r="R78" s="339">
        <f>IF(R$48=0,0,R$48/WWP!R$5*1000)</f>
        <v>11.870651129440978</v>
      </c>
      <c r="S78" s="339">
        <f>IF(S$48=0,0,S$48/WWP!S$5*1000)</f>
        <v>11.10015605545663</v>
      </c>
      <c r="T78" s="339">
        <f>IF(T$48=0,0,T$48/WWP!T$5*1000)</f>
        <v>11.046705040812801</v>
      </c>
      <c r="U78" s="339">
        <f>IF(U$48=0,0,U$48/WWP!U$5*1000)</f>
        <v>10.63186835879617</v>
      </c>
      <c r="V78" s="339">
        <f>IF(V$48=0,0,V$48/WWP!V$5*1000)</f>
        <v>8.5449758749394888</v>
      </c>
      <c r="W78" s="339">
        <f>IF(W$48=0,0,W$48/WWP!W$5*1000)</f>
        <v>7.8183792184066991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459.88567799171511</v>
      </c>
      <c r="C5" s="225">
        <v>259.06761165412661</v>
      </c>
      <c r="D5" s="225">
        <v>285.52742016208327</v>
      </c>
      <c r="E5" s="225">
        <v>290.35162987326942</v>
      </c>
      <c r="F5" s="225">
        <v>285.18133546924969</v>
      </c>
      <c r="G5" s="225">
        <v>279.80128056016969</v>
      </c>
      <c r="H5" s="225">
        <v>281.91068030018522</v>
      </c>
      <c r="I5" s="225">
        <v>275.75016725858637</v>
      </c>
      <c r="J5" s="225">
        <v>260.20748780239921</v>
      </c>
      <c r="K5" s="225">
        <v>237.09516597906759</v>
      </c>
      <c r="L5" s="225">
        <v>252.26501950839611</v>
      </c>
      <c r="M5" s="225">
        <v>234.63028572159621</v>
      </c>
      <c r="N5" s="225">
        <v>223.48339986869379</v>
      </c>
      <c r="O5" s="225">
        <v>237.3583667832776</v>
      </c>
      <c r="P5" s="225">
        <v>231.56089251644249</v>
      </c>
      <c r="Q5" s="225">
        <v>232.57179839726999</v>
      </c>
      <c r="R5" s="225">
        <v>248.5933636688105</v>
      </c>
      <c r="S5" s="225">
        <v>257.55553346712799</v>
      </c>
      <c r="T5" s="225">
        <v>255.1955319205623</v>
      </c>
      <c r="U5" s="225">
        <v>248.12812554093071</v>
      </c>
      <c r="V5" s="225">
        <v>309.60895801916229</v>
      </c>
      <c r="W5" s="225">
        <v>291.37519867954057</v>
      </c>
      <c r="DA5" s="89" t="s">
        <v>2940</v>
      </c>
    </row>
    <row r="6" spans="1:105" ht="12" customHeight="1" x14ac:dyDescent="0.25">
      <c r="A6" s="55" t="s">
        <v>92</v>
      </c>
      <c r="B6" s="261">
        <v>3.950201093705513</v>
      </c>
      <c r="C6" s="261">
        <v>3.7777322851011661</v>
      </c>
      <c r="D6" s="261">
        <v>3.880136734347436</v>
      </c>
      <c r="E6" s="261">
        <v>3.8175457753746862</v>
      </c>
      <c r="F6" s="261">
        <v>3.8924759291199211</v>
      </c>
      <c r="G6" s="261">
        <v>3.7395247944206118</v>
      </c>
      <c r="H6" s="261">
        <v>3.6786935454173881</v>
      </c>
      <c r="I6" s="261">
        <v>3.788449976876989</v>
      </c>
      <c r="J6" s="261">
        <v>3.7742994416331799</v>
      </c>
      <c r="K6" s="261">
        <v>3.5095442039544902</v>
      </c>
      <c r="L6" s="261">
        <v>3.777704836110082</v>
      </c>
      <c r="M6" s="261">
        <v>3.45060389902789</v>
      </c>
      <c r="N6" s="261">
        <v>3.2722912881652348</v>
      </c>
      <c r="O6" s="261">
        <v>3.1202360746600699</v>
      </c>
      <c r="P6" s="261">
        <v>3.1855909474006792</v>
      </c>
      <c r="Q6" s="261">
        <v>3.1905289355655349</v>
      </c>
      <c r="R6" s="261">
        <v>3.1937077230098772</v>
      </c>
      <c r="S6" s="261">
        <v>3.1624088316457288</v>
      </c>
      <c r="T6" s="261">
        <v>3.1247102103058859</v>
      </c>
      <c r="U6" s="261">
        <v>3.055201950639109</v>
      </c>
      <c r="V6" s="261">
        <v>2.9538322554526681</v>
      </c>
      <c r="W6" s="261">
        <v>2.8801139552995831</v>
      </c>
      <c r="DA6" s="67" t="s">
        <v>2941</v>
      </c>
    </row>
    <row r="7" spans="1:105" ht="12" customHeight="1" x14ac:dyDescent="0.25">
      <c r="A7" s="202" t="s">
        <v>93</v>
      </c>
      <c r="B7" s="226">
        <v>1.113925180961864</v>
      </c>
      <c r="C7" s="226">
        <v>1.06529035344865</v>
      </c>
      <c r="D7" s="226">
        <v>1.094167590822646</v>
      </c>
      <c r="E7" s="226">
        <v>1.076517439945164</v>
      </c>
      <c r="F7" s="226">
        <v>1.097647145266536</v>
      </c>
      <c r="G7" s="226">
        <v>1.0545161460195009</v>
      </c>
      <c r="H7" s="226">
        <v>1.0373622193087759</v>
      </c>
      <c r="I7" s="226">
        <v>1.06831265698907</v>
      </c>
      <c r="J7" s="226">
        <v>1.064322318988991</v>
      </c>
      <c r="K7" s="226">
        <v>0.98966345503602082</v>
      </c>
      <c r="L7" s="226">
        <v>1.065282613052241</v>
      </c>
      <c r="M7" s="226">
        <v>0.97304275946284358</v>
      </c>
      <c r="N7" s="226">
        <v>0.92276002635351662</v>
      </c>
      <c r="O7" s="226">
        <v>0.87988166973267667</v>
      </c>
      <c r="P7" s="226">
        <v>0.89831122223326421</v>
      </c>
      <c r="Q7" s="226">
        <v>0.89970369548453477</v>
      </c>
      <c r="R7" s="226">
        <v>0.90060008817320547</v>
      </c>
      <c r="S7" s="226">
        <v>0.89177405061216375</v>
      </c>
      <c r="T7" s="226">
        <v>0.88114334027569219</v>
      </c>
      <c r="U7" s="226">
        <v>0.86154256581106115</v>
      </c>
      <c r="V7" s="226">
        <v>0.83295712082332707</v>
      </c>
      <c r="W7" s="226">
        <v>0.81216914854285926</v>
      </c>
      <c r="DA7" s="174" t="s">
        <v>2942</v>
      </c>
    </row>
    <row r="8" spans="1:105" ht="12" customHeight="1" x14ac:dyDescent="0.25">
      <c r="A8" s="202" t="s">
        <v>94</v>
      </c>
      <c r="B8" s="226">
        <v>15.111502503428211</v>
      </c>
      <c r="C8" s="226">
        <v>14.451722717244451</v>
      </c>
      <c r="D8" s="226">
        <v>14.843471150916111</v>
      </c>
      <c r="E8" s="226">
        <v>14.60402930712849</v>
      </c>
      <c r="F8" s="226">
        <v>14.890674766193269</v>
      </c>
      <c r="G8" s="226">
        <v>14.30555988214501</v>
      </c>
      <c r="H8" s="226">
        <v>14.07284981250738</v>
      </c>
      <c r="I8" s="226">
        <v>14.49272326943391</v>
      </c>
      <c r="J8" s="226">
        <v>14.43859036741471</v>
      </c>
      <c r="K8" s="226">
        <v>13.425768654780279</v>
      </c>
      <c r="L8" s="226">
        <v>14.45161771107195</v>
      </c>
      <c r="M8" s="226">
        <v>13.20029239564238</v>
      </c>
      <c r="N8" s="226">
        <v>12.518157131759869</v>
      </c>
      <c r="O8" s="226">
        <v>11.936469596104009</v>
      </c>
      <c r="P8" s="226">
        <v>12.186484797761629</v>
      </c>
      <c r="Q8" s="226">
        <v>12.205375081761099</v>
      </c>
      <c r="R8" s="226">
        <v>12.217535539743761</v>
      </c>
      <c r="S8" s="226">
        <v>12.09780156570443</v>
      </c>
      <c r="T8" s="226">
        <v>11.953585411326729</v>
      </c>
      <c r="U8" s="226">
        <v>11.687681419340811</v>
      </c>
      <c r="V8" s="226">
        <v>11.299891439478101</v>
      </c>
      <c r="W8" s="226">
        <v>11.0178819288517</v>
      </c>
      <c r="DA8" s="174" t="s">
        <v>2943</v>
      </c>
    </row>
    <row r="9" spans="1:105" ht="12" customHeight="1" x14ac:dyDescent="0.25">
      <c r="A9" s="202" t="s">
        <v>95</v>
      </c>
      <c r="B9" s="226">
        <v>34.474350874325722</v>
      </c>
      <c r="C9" s="226">
        <v>32.969174281625783</v>
      </c>
      <c r="D9" s="226">
        <v>33.862882432340797</v>
      </c>
      <c r="E9" s="226">
        <v>33.316636145126353</v>
      </c>
      <c r="F9" s="226">
        <v>33.970569539908851</v>
      </c>
      <c r="G9" s="226">
        <v>32.63572836115155</v>
      </c>
      <c r="H9" s="226">
        <v>32.104839484227718</v>
      </c>
      <c r="I9" s="226">
        <v>33.062710144250943</v>
      </c>
      <c r="J9" s="226">
        <v>32.939215034639453</v>
      </c>
      <c r="K9" s="226">
        <v>30.62863267616294</v>
      </c>
      <c r="L9" s="226">
        <v>32.96893472770757</v>
      </c>
      <c r="M9" s="226">
        <v>30.114246521008148</v>
      </c>
      <c r="N9" s="226">
        <v>28.55806966662178</v>
      </c>
      <c r="O9" s="226">
        <v>27.231047406666349</v>
      </c>
      <c r="P9" s="226">
        <v>27.801415031189769</v>
      </c>
      <c r="Q9" s="226">
        <v>27.844510036373119</v>
      </c>
      <c r="R9" s="226">
        <v>27.872252075603921</v>
      </c>
      <c r="S9" s="226">
        <v>27.599099155722339</v>
      </c>
      <c r="T9" s="226">
        <v>27.27009425984021</v>
      </c>
      <c r="U9" s="226">
        <v>26.663479033026931</v>
      </c>
      <c r="V9" s="226">
        <v>25.778801428778021</v>
      </c>
      <c r="W9" s="226">
        <v>25.135444170489091</v>
      </c>
      <c r="DA9" s="174" t="s">
        <v>2944</v>
      </c>
    </row>
    <row r="10" spans="1:105" ht="12" customHeight="1" x14ac:dyDescent="0.25">
      <c r="A10" s="56" t="s">
        <v>96</v>
      </c>
      <c r="B10" s="262">
        <v>12.503517499141431</v>
      </c>
      <c r="C10" s="262">
        <v>11.85701545540306</v>
      </c>
      <c r="D10" s="262">
        <v>12.13558708065079</v>
      </c>
      <c r="E10" s="262">
        <v>11.93710190257568</v>
      </c>
      <c r="F10" s="262">
        <v>12.194493867319601</v>
      </c>
      <c r="G10" s="262">
        <v>11.745251708762961</v>
      </c>
      <c r="H10" s="262">
        <v>11.55279729364737</v>
      </c>
      <c r="I10" s="262">
        <v>11.9118574306769</v>
      </c>
      <c r="J10" s="262">
        <v>11.878657532442091</v>
      </c>
      <c r="K10" s="262">
        <v>11.041772797297019</v>
      </c>
      <c r="L10" s="262">
        <v>11.89201499068567</v>
      </c>
      <c r="M10" s="262">
        <v>10.789714266225401</v>
      </c>
      <c r="N10" s="262">
        <v>10.27424217080671</v>
      </c>
      <c r="O10" s="262">
        <v>9.7592389607471866</v>
      </c>
      <c r="P10" s="262">
        <v>10.0487450019773</v>
      </c>
      <c r="Q10" s="262">
        <v>10.008737801707779</v>
      </c>
      <c r="R10" s="262">
        <v>9.6260613138385978</v>
      </c>
      <c r="S10" s="262">
        <v>9.4917668434939841</v>
      </c>
      <c r="T10" s="262">
        <v>9.2847448423094647</v>
      </c>
      <c r="U10" s="262">
        <v>9.1137468343404198</v>
      </c>
      <c r="V10" s="262">
        <v>8.8794751447068236</v>
      </c>
      <c r="W10" s="262">
        <v>8.6352981555354802</v>
      </c>
      <c r="DA10" s="68" t="s">
        <v>2945</v>
      </c>
    </row>
    <row r="11" spans="1:105" ht="12" customHeight="1" x14ac:dyDescent="0.25">
      <c r="A11" s="37" t="s">
        <v>160</v>
      </c>
      <c r="B11" s="228">
        <v>9.7390122539993962E-2</v>
      </c>
      <c r="C11" s="228">
        <v>9.459616286077388E-2</v>
      </c>
      <c r="D11" s="228">
        <v>0.2208419050557392</v>
      </c>
      <c r="E11" s="228">
        <v>0.22830151932544551</v>
      </c>
      <c r="F11" s="228">
        <v>0.18775274874808701</v>
      </c>
      <c r="G11" s="228">
        <v>6.587877064043253E-2</v>
      </c>
      <c r="H11" s="228">
        <v>7.6508919506370357E-2</v>
      </c>
      <c r="I11" s="228">
        <v>5.8778144294559222E-2</v>
      </c>
      <c r="J11" s="228">
        <v>4.6482020726916387E-2</v>
      </c>
      <c r="K11" s="228">
        <v>4.3907541543845088E-2</v>
      </c>
      <c r="L11" s="228">
        <v>5.1737969087340921E-2</v>
      </c>
      <c r="M11" s="228">
        <v>7.2026626548450517E-2</v>
      </c>
      <c r="N11" s="228">
        <v>4.1781793484161403E-2</v>
      </c>
      <c r="O11" s="228">
        <v>3.60698112682247E-2</v>
      </c>
      <c r="P11" s="228">
        <v>1.327266701153895E-2</v>
      </c>
      <c r="Q11" s="228">
        <v>2.3815832708741651E-2</v>
      </c>
      <c r="R11" s="228">
        <v>0.34906789092503632</v>
      </c>
      <c r="S11" s="228">
        <v>0.42712719700557678</v>
      </c>
      <c r="T11" s="228">
        <v>0.6132753769767274</v>
      </c>
      <c r="U11" s="228">
        <v>0.51982247422906613</v>
      </c>
      <c r="V11" s="228">
        <v>0.55172512514012539</v>
      </c>
      <c r="W11" s="228">
        <v>0.5809387733377781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7.0187487044118761E-3</v>
      </c>
      <c r="J12" s="228">
        <v>6.100403070361464E-3</v>
      </c>
      <c r="K12" s="228">
        <v>5.9790053580144236E-3</v>
      </c>
      <c r="L12" s="228">
        <v>3.948331907675651E-3</v>
      </c>
      <c r="M12" s="228">
        <v>4.0611378868420011E-3</v>
      </c>
      <c r="N12" s="228">
        <v>3.0375798120068462E-3</v>
      </c>
      <c r="O12" s="228">
        <v>2.3685171997432641E-3</v>
      </c>
      <c r="P12" s="228">
        <v>1.5287302748288569E-4</v>
      </c>
      <c r="Q12" s="228">
        <v>2.7775779414009809E-4</v>
      </c>
      <c r="R12" s="228">
        <v>1.268306442982305E-3</v>
      </c>
      <c r="S12" s="228">
        <v>9.7851414334954642E-4</v>
      </c>
      <c r="T12" s="228">
        <v>2.3575868086481359E-3</v>
      </c>
      <c r="U12" s="228">
        <v>1.3937173692594249E-3</v>
      </c>
      <c r="V12" s="228">
        <v>1.5004443908139019E-3</v>
      </c>
      <c r="W12" s="228">
        <v>1.410079952418252E-3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12.406127376601431</v>
      </c>
      <c r="C15" s="228">
        <v>11.76241929254228</v>
      </c>
      <c r="D15" s="228">
        <v>11.91474517559505</v>
      </c>
      <c r="E15" s="228">
        <v>11.708800383250241</v>
      </c>
      <c r="F15" s="228">
        <v>12.00674111857151</v>
      </c>
      <c r="G15" s="228">
        <v>11.679372938122521</v>
      </c>
      <c r="H15" s="228">
        <v>11.476288374140999</v>
      </c>
      <c r="I15" s="228">
        <v>11.84606053767793</v>
      </c>
      <c r="J15" s="228">
        <v>11.82607510864481</v>
      </c>
      <c r="K15" s="228">
        <v>10.99188625039516</v>
      </c>
      <c r="L15" s="228">
        <v>11.836328689690649</v>
      </c>
      <c r="M15" s="228">
        <v>10.71362650179011</v>
      </c>
      <c r="N15" s="228">
        <v>10.229422797510541</v>
      </c>
      <c r="O15" s="228">
        <v>9.720800632279218</v>
      </c>
      <c r="P15" s="228">
        <v>10.035319461938281</v>
      </c>
      <c r="Q15" s="228">
        <v>9.9846442112049036</v>
      </c>
      <c r="R15" s="228">
        <v>9.2757251164705785</v>
      </c>
      <c r="S15" s="228">
        <v>9.0636611323450573</v>
      </c>
      <c r="T15" s="228">
        <v>8.6691118785240899</v>
      </c>
      <c r="U15" s="228">
        <v>8.5925306427420942</v>
      </c>
      <c r="V15" s="228">
        <v>8.3262495751758845</v>
      </c>
      <c r="W15" s="228">
        <v>8.0529493022452847</v>
      </c>
      <c r="DA15" s="69" t="s">
        <v>2950</v>
      </c>
    </row>
    <row r="16" spans="1:105" ht="12" customHeight="1" x14ac:dyDescent="0.25">
      <c r="A16" s="57" t="s">
        <v>2900</v>
      </c>
      <c r="B16" s="263">
        <v>331.19642132471898</v>
      </c>
      <c r="C16" s="263">
        <v>146.12123988582559</v>
      </c>
      <c r="D16" s="263">
        <v>166.72998211971151</v>
      </c>
      <c r="E16" s="263">
        <v>172.87526347020571</v>
      </c>
      <c r="F16" s="263">
        <v>166.36105797331859</v>
      </c>
      <c r="G16" s="263">
        <v>167.50873992128609</v>
      </c>
      <c r="H16" s="263">
        <v>170.78148164362241</v>
      </c>
      <c r="I16" s="263">
        <v>162.3100982380077</v>
      </c>
      <c r="J16" s="263">
        <v>148.2664257115415</v>
      </c>
      <c r="K16" s="263">
        <v>133.24614429901459</v>
      </c>
      <c r="L16" s="263">
        <v>140.5064804025177</v>
      </c>
      <c r="M16" s="263">
        <v>132.1352903629755</v>
      </c>
      <c r="N16" s="263">
        <v>126.7463179861537</v>
      </c>
      <c r="O16" s="263">
        <v>144.28866380818931</v>
      </c>
      <c r="P16" s="263">
        <v>137.8770067791281</v>
      </c>
      <c r="Q16" s="263">
        <v>138.37494773754119</v>
      </c>
      <c r="R16" s="263">
        <v>150.7545536313296</v>
      </c>
      <c r="S16" s="263">
        <v>159.76962886128351</v>
      </c>
      <c r="T16" s="263">
        <v>157.99934269300411</v>
      </c>
      <c r="U16" s="263">
        <v>153.37492705317669</v>
      </c>
      <c r="V16" s="263">
        <v>213.9754575545719</v>
      </c>
      <c r="W16" s="263">
        <v>198.5718683685443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3.4214146389296443E-2</v>
      </c>
      <c r="J17" s="231">
        <v>3.4421419134803011E-2</v>
      </c>
      <c r="K17" s="231">
        <v>1.8473027524186392E-2</v>
      </c>
      <c r="L17" s="231">
        <v>8.1997100831386699E-2</v>
      </c>
      <c r="M17" s="231">
        <v>4.3478744368100217E-2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4.5073176827143492E-2</v>
      </c>
      <c r="C19" s="231">
        <v>0</v>
      </c>
      <c r="D19" s="231">
        <v>0</v>
      </c>
      <c r="E19" s="231">
        <v>0</v>
      </c>
      <c r="F19" s="231">
        <v>0</v>
      </c>
      <c r="G19" s="231">
        <v>3.8986557194660321E-2</v>
      </c>
      <c r="H19" s="231">
        <v>4.317370592543502E-2</v>
      </c>
      <c r="I19" s="231">
        <v>4.2593122202339219E-2</v>
      </c>
      <c r="J19" s="231">
        <v>2.7128305367381811E-2</v>
      </c>
      <c r="K19" s="231">
        <v>1.005488688753918E-2</v>
      </c>
      <c r="L19" s="231">
        <v>1.1053646918858779E-2</v>
      </c>
      <c r="M19" s="231">
        <v>1.060106698792156E-2</v>
      </c>
      <c r="N19" s="231">
        <v>6.4219848059146149E-3</v>
      </c>
      <c r="O19" s="231">
        <v>3.9071690688670582E-3</v>
      </c>
      <c r="P19" s="231">
        <v>2.391548748907187E-3</v>
      </c>
      <c r="Q19" s="231">
        <v>4.7250384025039546E-3</v>
      </c>
      <c r="R19" s="231">
        <v>2.151138184179445E-2</v>
      </c>
      <c r="S19" s="231">
        <v>1.7678853529417941E-2</v>
      </c>
      <c r="T19" s="231">
        <v>2.2797125023432261E-2</v>
      </c>
      <c r="U19" s="231">
        <v>2.2377921877483789E-2</v>
      </c>
      <c r="V19" s="231">
        <v>1.298655566700165E-2</v>
      </c>
      <c r="W19" s="231">
        <v>8.8492736853028019E-3</v>
      </c>
      <c r="DA19" s="73" t="s">
        <v>2954</v>
      </c>
    </row>
    <row r="20" spans="1:105" ht="12" customHeight="1" x14ac:dyDescent="0.25">
      <c r="A20" s="46" t="s">
        <v>160</v>
      </c>
      <c r="B20" s="231">
        <v>0.27321884169327088</v>
      </c>
      <c r="C20" s="231">
        <v>1.2334109688810191</v>
      </c>
      <c r="D20" s="231">
        <v>2.3425470604615688</v>
      </c>
      <c r="E20" s="231">
        <v>2.1861736433288042</v>
      </c>
      <c r="F20" s="231">
        <v>2.008131608767294</v>
      </c>
      <c r="G20" s="231">
        <v>0.64567628415105638</v>
      </c>
      <c r="H20" s="231">
        <v>0.69790928895882665</v>
      </c>
      <c r="I20" s="231">
        <v>0.62792894114432907</v>
      </c>
      <c r="J20" s="231">
        <v>0.58949673277885128</v>
      </c>
      <c r="K20" s="231">
        <v>0.59562184363743831</v>
      </c>
      <c r="L20" s="231">
        <v>0.72961765678080948</v>
      </c>
      <c r="M20" s="231">
        <v>0.96553877035485625</v>
      </c>
      <c r="N20" s="231">
        <v>0.54701770552512996</v>
      </c>
      <c r="O20" s="231">
        <v>0.33526521280972971</v>
      </c>
      <c r="P20" s="231">
        <v>0.14022217771054349</v>
      </c>
      <c r="Q20" s="231">
        <v>0.2512951862325708</v>
      </c>
      <c r="R20" s="231">
        <v>3.263426646702881</v>
      </c>
      <c r="S20" s="231">
        <v>3.5296113468399399</v>
      </c>
      <c r="T20" s="231">
        <v>5.1982947752684261</v>
      </c>
      <c r="U20" s="231">
        <v>4.418018167972817</v>
      </c>
      <c r="V20" s="231">
        <v>2.5151545783077309</v>
      </c>
      <c r="W20" s="231">
        <v>2.936981418757497</v>
      </c>
      <c r="DA20" s="73" t="s">
        <v>2955</v>
      </c>
    </row>
    <row r="21" spans="1:105" ht="12" customHeight="1" x14ac:dyDescent="0.25">
      <c r="A21" s="46" t="s">
        <v>70</v>
      </c>
      <c r="B21" s="231">
        <v>0.61002960775760451</v>
      </c>
      <c r="C21" s="231">
        <v>1.7012327902154629</v>
      </c>
      <c r="D21" s="231">
        <v>5.0319378464665014</v>
      </c>
      <c r="E21" s="231">
        <v>4.406671599227872</v>
      </c>
      <c r="F21" s="231">
        <v>4.2257097268048929</v>
      </c>
      <c r="G21" s="231">
        <v>0.52198846943759858</v>
      </c>
      <c r="H21" s="231">
        <v>0.65864420371319687</v>
      </c>
      <c r="I21" s="231">
        <v>0.62477189715179904</v>
      </c>
      <c r="J21" s="231">
        <v>0.56929643388018092</v>
      </c>
      <c r="K21" s="231">
        <v>0.61176311495409197</v>
      </c>
      <c r="L21" s="231">
        <v>0.7764345291345226</v>
      </c>
      <c r="M21" s="231">
        <v>0.67268794567081935</v>
      </c>
      <c r="N21" s="231">
        <v>0.37485916946042669</v>
      </c>
      <c r="O21" s="231">
        <v>6.4097230571776978E-2</v>
      </c>
      <c r="P21" s="231">
        <v>2.9138585228359021E-2</v>
      </c>
      <c r="Q21" s="231">
        <v>2.611369141055668E-2</v>
      </c>
      <c r="R21" s="231">
        <v>0.14005310283722711</v>
      </c>
      <c r="S21" s="231">
        <v>4.8161406000921551E-2</v>
      </c>
      <c r="T21" s="231">
        <v>5.0765354340141469E-2</v>
      </c>
      <c r="U21" s="231">
        <v>6.2866434824974046E-2</v>
      </c>
      <c r="V21" s="231">
        <v>1.067453618433724E-2</v>
      </c>
      <c r="W21" s="231">
        <v>2.0121424091542519E-2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1.9670382926188661E-2</v>
      </c>
      <c r="H22" s="231">
        <v>1.2557735812745821E-2</v>
      </c>
      <c r="I22" s="231">
        <v>1.003938228931683E-2</v>
      </c>
      <c r="J22" s="231">
        <v>4.6487444770192149E-2</v>
      </c>
      <c r="K22" s="231">
        <v>9.2226189844256991E-3</v>
      </c>
      <c r="L22" s="231">
        <v>3.7775302851343982E-3</v>
      </c>
      <c r="M22" s="231">
        <v>1.6675584141579839E-3</v>
      </c>
      <c r="N22" s="231">
        <v>2.518353523425736E-3</v>
      </c>
      <c r="O22" s="231">
        <v>7.1126471134498447E-3</v>
      </c>
      <c r="P22" s="231">
        <v>1.6675584141587099E-3</v>
      </c>
      <c r="Q22" s="231">
        <v>2.1099718709766319E-3</v>
      </c>
      <c r="R22" s="231">
        <v>6.7042654609820694E-3</v>
      </c>
      <c r="S22" s="231">
        <v>7.9634422226895762E-3</v>
      </c>
      <c r="T22" s="231">
        <v>4.1859119375679274E-3</v>
      </c>
      <c r="U22" s="231">
        <v>5.4450886992758896E-3</v>
      </c>
      <c r="V22" s="231">
        <v>6.2618520041658439E-3</v>
      </c>
      <c r="W22" s="231">
        <v>7.1126471134288606E-3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7.1647758864326463E-2</v>
      </c>
      <c r="J23" s="231">
        <v>7.392702351971582E-2</v>
      </c>
      <c r="K23" s="231">
        <v>7.7501253293486727E-2</v>
      </c>
      <c r="L23" s="231">
        <v>5.320444280860645E-2</v>
      </c>
      <c r="M23" s="231">
        <v>5.2020277581356217E-2</v>
      </c>
      <c r="N23" s="231">
        <v>3.8000585715805113E-2</v>
      </c>
      <c r="O23" s="231">
        <v>2.103630474369764E-2</v>
      </c>
      <c r="P23" s="231">
        <v>1.5432548929527651E-3</v>
      </c>
      <c r="Q23" s="231">
        <v>2.8004829975884311E-3</v>
      </c>
      <c r="R23" s="231">
        <v>1.13301703466032E-2</v>
      </c>
      <c r="S23" s="231">
        <v>7.7265399763490287E-3</v>
      </c>
      <c r="T23" s="231">
        <v>1.909507441525659E-2</v>
      </c>
      <c r="U23" s="231">
        <v>1.131867123109173E-2</v>
      </c>
      <c r="V23" s="231">
        <v>6.5359709208136054E-3</v>
      </c>
      <c r="W23" s="231">
        <v>6.8118152588016959E-3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330.26809969844089</v>
      </c>
      <c r="C25" s="231">
        <v>143.18659612672911</v>
      </c>
      <c r="D25" s="231">
        <v>159.3554972127834</v>
      </c>
      <c r="E25" s="231">
        <v>166.28241822764909</v>
      </c>
      <c r="F25" s="231">
        <v>160.12721663774639</v>
      </c>
      <c r="G25" s="231">
        <v>166.28241822757661</v>
      </c>
      <c r="H25" s="231">
        <v>169.36919670921219</v>
      </c>
      <c r="I25" s="231">
        <v>160.8989029899663</v>
      </c>
      <c r="J25" s="231">
        <v>146.92566835209041</v>
      </c>
      <c r="K25" s="231">
        <v>131.92350755373349</v>
      </c>
      <c r="L25" s="231">
        <v>138.85039549575839</v>
      </c>
      <c r="M25" s="231">
        <v>130.38929599959829</v>
      </c>
      <c r="N25" s="231">
        <v>125.777500187123</v>
      </c>
      <c r="O25" s="231">
        <v>143.85724524388169</v>
      </c>
      <c r="P25" s="231">
        <v>137.70204365413321</v>
      </c>
      <c r="Q25" s="231">
        <v>138.08790336662699</v>
      </c>
      <c r="R25" s="231">
        <v>147.31152806414011</v>
      </c>
      <c r="S25" s="231">
        <v>156.15848727271421</v>
      </c>
      <c r="T25" s="231">
        <v>152.70420445201921</v>
      </c>
      <c r="U25" s="231">
        <v>148.85490076857101</v>
      </c>
      <c r="V25" s="231">
        <v>142.20360800818329</v>
      </c>
      <c r="W25" s="231">
        <v>131.83163146854969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69.220236053304561</v>
      </c>
      <c r="W26" s="231">
        <v>63.760360321088022</v>
      </c>
      <c r="DA26" s="73" t="s">
        <v>2961</v>
      </c>
    </row>
    <row r="27" spans="1:105" ht="12" customHeight="1" x14ac:dyDescent="0.25">
      <c r="A27" s="57" t="s">
        <v>2912</v>
      </c>
      <c r="B27" s="263">
        <v>18.590057436569559</v>
      </c>
      <c r="C27" s="263">
        <v>17.778401274790721</v>
      </c>
      <c r="D27" s="263">
        <v>18.260327269971562</v>
      </c>
      <c r="E27" s="263">
        <v>17.965767703328851</v>
      </c>
      <c r="F27" s="263">
        <v>18.31839680468639</v>
      </c>
      <c r="G27" s="263">
        <v>17.598592847470279</v>
      </c>
      <c r="H27" s="263">
        <v>17.312314659073699</v>
      </c>
      <c r="I27" s="263">
        <v>17.828839847656671</v>
      </c>
      <c r="J27" s="263">
        <v>17.762245956181161</v>
      </c>
      <c r="K27" s="263">
        <v>16.5162802551129</v>
      </c>
      <c r="L27" s="263">
        <v>17.778272096982121</v>
      </c>
      <c r="M27" s="263">
        <v>16.238901046327701</v>
      </c>
      <c r="N27" s="263">
        <v>15.39974334296838</v>
      </c>
      <c r="O27" s="263">
        <v>14.684155684128649</v>
      </c>
      <c r="P27" s="263">
        <v>14.99172251659791</v>
      </c>
      <c r="Q27" s="263">
        <v>15.01496120278836</v>
      </c>
      <c r="R27" s="263">
        <v>15.02992090731153</v>
      </c>
      <c r="S27" s="263">
        <v>14.88262506733831</v>
      </c>
      <c r="T27" s="263">
        <v>14.70521143209228</v>
      </c>
      <c r="U27" s="263">
        <v>14.37809832851373</v>
      </c>
      <c r="V27" s="263">
        <v>13.901041993623259</v>
      </c>
      <c r="W27" s="263">
        <v>13.5541160013856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25.791475004417951</v>
      </c>
      <c r="C28" s="263">
        <f t="shared" si="0"/>
        <v>14.64177503347357</v>
      </c>
      <c r="D28" s="263">
        <f t="shared" si="0"/>
        <v>17.870901682265316</v>
      </c>
      <c r="E28" s="263">
        <f t="shared" si="0"/>
        <v>18.18061285485182</v>
      </c>
      <c r="F28" s="263">
        <f t="shared" si="0"/>
        <v>17.552470893379837</v>
      </c>
      <c r="G28" s="263">
        <f t="shared" si="0"/>
        <v>14.974027191315015</v>
      </c>
      <c r="H28" s="263">
        <f t="shared" si="0"/>
        <v>15.395169007259621</v>
      </c>
      <c r="I28" s="263">
        <f t="shared" si="0"/>
        <v>14.835372451795243</v>
      </c>
      <c r="J28" s="263">
        <f t="shared" si="0"/>
        <v>13.693378611217581</v>
      </c>
      <c r="K28" s="263">
        <f t="shared" si="0"/>
        <v>12.496738521388718</v>
      </c>
      <c r="L28" s="263">
        <f t="shared" si="0"/>
        <v>13.419570963626207</v>
      </c>
      <c r="M28" s="263">
        <f t="shared" si="0"/>
        <v>12.743528773219492</v>
      </c>
      <c r="N28" s="263">
        <f t="shared" si="0"/>
        <v>11.581496685055376</v>
      </c>
      <c r="O28" s="263">
        <f t="shared" si="0"/>
        <v>11.908670208313181</v>
      </c>
      <c r="P28" s="263">
        <f t="shared" si="0"/>
        <v>10.7378013885273</v>
      </c>
      <c r="Q28" s="263">
        <f t="shared" si="0"/>
        <v>11.177775262255974</v>
      </c>
      <c r="R28" s="263">
        <f t="shared" si="0"/>
        <v>15.129669476212705</v>
      </c>
      <c r="S28" s="263">
        <f t="shared" si="0"/>
        <v>15.927285407395388</v>
      </c>
      <c r="T28" s="263">
        <f t="shared" si="0"/>
        <v>16.407266880295857</v>
      </c>
      <c r="U28" s="263">
        <f t="shared" si="0"/>
        <v>15.725863548041257</v>
      </c>
      <c r="V28" s="263">
        <f t="shared" si="0"/>
        <v>19.160126462598228</v>
      </c>
      <c r="W28" s="263">
        <f t="shared" si="0"/>
        <v>18.261062985966685</v>
      </c>
      <c r="DA28" s="70"/>
    </row>
    <row r="29" spans="1:105" ht="12" customHeight="1" x14ac:dyDescent="0.25">
      <c r="A29" s="60" t="s">
        <v>2915</v>
      </c>
      <c r="B29" s="331">
        <v>6.9915348935492352</v>
      </c>
      <c r="C29" s="331">
        <v>5.5340706155913413</v>
      </c>
      <c r="D29" s="331">
        <v>7.6506812740634196</v>
      </c>
      <c r="E29" s="331">
        <v>7.6658741903970817</v>
      </c>
      <c r="F29" s="331">
        <v>7.3465016227407984</v>
      </c>
      <c r="G29" s="331">
        <v>4.7695134910481247</v>
      </c>
      <c r="H29" s="331">
        <v>5.0447963904740014</v>
      </c>
      <c r="I29" s="331">
        <v>4.8816167603414913</v>
      </c>
      <c r="J29" s="331">
        <v>4.4755035858952787</v>
      </c>
      <c r="K29" s="331">
        <v>4.1656859306306098</v>
      </c>
      <c r="L29" s="331">
        <v>4.6038266307285376</v>
      </c>
      <c r="M29" s="331">
        <v>4.4937941216278414</v>
      </c>
      <c r="N29" s="331">
        <v>3.683238668043471</v>
      </c>
      <c r="O29" s="331">
        <v>3.1590408248339559</v>
      </c>
      <c r="P29" s="331">
        <v>2.295436247837225</v>
      </c>
      <c r="Q29" s="331">
        <v>2.7075452141134511</v>
      </c>
      <c r="R29" s="331">
        <v>6.014469951144326</v>
      </c>
      <c r="S29" s="331">
        <v>6.3558409725141907</v>
      </c>
      <c r="T29" s="331">
        <v>6.9429388586060039</v>
      </c>
      <c r="U29" s="331">
        <v>6.52977095703688</v>
      </c>
      <c r="V29" s="331">
        <v>6.8535199348966396</v>
      </c>
      <c r="W29" s="331">
        <v>6.784856292167099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0.1206967292938603</v>
      </c>
      <c r="J30" s="232">
        <v>0.1205408591001973</v>
      </c>
      <c r="K30" s="232">
        <v>5.9321159814218337E-2</v>
      </c>
      <c r="L30" s="232">
        <v>0.23118964363970471</v>
      </c>
      <c r="M30" s="232">
        <v>0.11372970293631229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0.33860029558268212</v>
      </c>
      <c r="C31" s="297">
        <v>0</v>
      </c>
      <c r="D31" s="297">
        <v>0</v>
      </c>
      <c r="E31" s="297">
        <v>0</v>
      </c>
      <c r="F31" s="297">
        <v>0</v>
      </c>
      <c r="G31" s="297">
        <v>0.15482826616857021</v>
      </c>
      <c r="H31" s="297">
        <v>0.15615759561540329</v>
      </c>
      <c r="I31" s="297">
        <v>0.14877221251894099</v>
      </c>
      <c r="J31" s="297">
        <v>9.4063412305357558E-2</v>
      </c>
      <c r="K31" s="297">
        <v>3.196990154388267E-2</v>
      </c>
      <c r="L31" s="297">
        <v>3.085801739166677E-2</v>
      </c>
      <c r="M31" s="297">
        <v>2.7456112349965561E-2</v>
      </c>
      <c r="N31" s="297">
        <v>2.4619556258673049E-2</v>
      </c>
      <c r="O31" s="297">
        <v>2.9466162586457349E-2</v>
      </c>
      <c r="P31" s="297">
        <v>3.2095888946759688E-2</v>
      </c>
      <c r="Q31" s="297">
        <v>4.5597214534544177E-2</v>
      </c>
      <c r="R31" s="297">
        <v>3.831016372106346E-2</v>
      </c>
      <c r="S31" s="297">
        <v>3.1759929855079611E-2</v>
      </c>
      <c r="T31" s="297">
        <v>3.0469866493003549E-2</v>
      </c>
      <c r="U31" s="297">
        <v>3.2963016606827267E-2</v>
      </c>
      <c r="V31" s="297">
        <v>3.5621961460726027E-2</v>
      </c>
      <c r="W31" s="297">
        <v>2.0574568744219771E-2</v>
      </c>
      <c r="DA31" s="122" t="s">
        <v>2965</v>
      </c>
    </row>
    <row r="32" spans="1:105" ht="12" customHeight="1" x14ac:dyDescent="0.25">
      <c r="A32" s="59" t="s">
        <v>160</v>
      </c>
      <c r="B32" s="297">
        <v>2.0141807766261062</v>
      </c>
      <c r="C32" s="297">
        <v>2.284241373310421</v>
      </c>
      <c r="D32" s="297">
        <v>2.3791704177825901</v>
      </c>
      <c r="E32" s="297">
        <v>2.4895963426438672</v>
      </c>
      <c r="F32" s="297">
        <v>2.317105264066051</v>
      </c>
      <c r="G32" s="297">
        <v>2.5163371934043259</v>
      </c>
      <c r="H32" s="297">
        <v>2.4772018749566218</v>
      </c>
      <c r="I32" s="297">
        <v>2.1523430015161251</v>
      </c>
      <c r="J32" s="297">
        <v>2.005848386113771</v>
      </c>
      <c r="K32" s="297">
        <v>1.8584606195230939</v>
      </c>
      <c r="L32" s="297">
        <v>1.9988325070878701</v>
      </c>
      <c r="M32" s="297">
        <v>2.454018421909737</v>
      </c>
      <c r="N32" s="297">
        <v>2.0579317506884292</v>
      </c>
      <c r="O32" s="297">
        <v>2.4812384749129008</v>
      </c>
      <c r="P32" s="297">
        <v>1.846738976460665</v>
      </c>
      <c r="Q32" s="297">
        <v>2.379774336800629</v>
      </c>
      <c r="R32" s="297">
        <v>5.7034572527258112</v>
      </c>
      <c r="S32" s="297">
        <v>6.2225867622434183</v>
      </c>
      <c r="T32" s="297">
        <v>6.818204300667789</v>
      </c>
      <c r="U32" s="297">
        <v>6.3863590314910628</v>
      </c>
      <c r="V32" s="297">
        <v>6.7702883565245031</v>
      </c>
      <c r="W32" s="297">
        <v>6.7010514096010256</v>
      </c>
      <c r="DA32" s="122" t="s">
        <v>2966</v>
      </c>
    </row>
    <row r="33" spans="1:105" ht="12" customHeight="1" x14ac:dyDescent="0.25">
      <c r="A33" s="59" t="s">
        <v>70</v>
      </c>
      <c r="B33" s="297">
        <v>4.6387538213404467</v>
      </c>
      <c r="C33" s="297">
        <v>3.2498292422809198</v>
      </c>
      <c r="D33" s="297">
        <v>5.2715108562808304</v>
      </c>
      <c r="E33" s="297">
        <v>5.176277847753215</v>
      </c>
      <c r="F33" s="297">
        <v>5.029396358674747</v>
      </c>
      <c r="G33" s="297">
        <v>2.0983480314752292</v>
      </c>
      <c r="H33" s="297">
        <v>2.4114369199019761</v>
      </c>
      <c r="I33" s="297">
        <v>2.2089458970161169</v>
      </c>
      <c r="J33" s="297">
        <v>1.9981025522839371</v>
      </c>
      <c r="K33" s="297">
        <v>1.9689226049669311</v>
      </c>
      <c r="L33" s="297">
        <v>2.194060098871661</v>
      </c>
      <c r="M33" s="297">
        <v>1.7635361112422629</v>
      </c>
      <c r="N33" s="297">
        <v>1.454656101819108</v>
      </c>
      <c r="O33" s="297">
        <v>0.48930751884119311</v>
      </c>
      <c r="P33" s="297">
        <v>0.39584018368997698</v>
      </c>
      <c r="Q33" s="297">
        <v>0.25508356932319848</v>
      </c>
      <c r="R33" s="297">
        <v>0.25247575564405389</v>
      </c>
      <c r="S33" s="297">
        <v>8.7580181537033439E-2</v>
      </c>
      <c r="T33" s="297">
        <v>6.8681400021964545E-2</v>
      </c>
      <c r="U33" s="297">
        <v>9.373618522708746E-2</v>
      </c>
      <c r="V33" s="297">
        <v>2.963835590483143E-2</v>
      </c>
      <c r="W33" s="297">
        <v>4.735469848472379E-2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0.25085891999644799</v>
      </c>
      <c r="J34" s="297">
        <v>0.25694837609201571</v>
      </c>
      <c r="K34" s="297">
        <v>0.2470116447824835</v>
      </c>
      <c r="L34" s="297">
        <v>0.1488863637376357</v>
      </c>
      <c r="M34" s="297">
        <v>0.13505377318956319</v>
      </c>
      <c r="N34" s="297">
        <v>0.14603125927726179</v>
      </c>
      <c r="O34" s="297">
        <v>0.15902866849340491</v>
      </c>
      <c r="P34" s="297">
        <v>2.076119873982268E-2</v>
      </c>
      <c r="Q34" s="297">
        <v>2.7090093455080028E-2</v>
      </c>
      <c r="R34" s="297">
        <v>2.022677905339762E-2</v>
      </c>
      <c r="S34" s="297">
        <v>1.3914098878659589E-2</v>
      </c>
      <c r="T34" s="297">
        <v>2.558329142324681E-2</v>
      </c>
      <c r="U34" s="297">
        <v>1.6712723711901589E-2</v>
      </c>
      <c r="V34" s="297">
        <v>1.7971261006579021E-2</v>
      </c>
      <c r="W34" s="297">
        <v>1.5875615337129629E-2</v>
      </c>
      <c r="DA34" s="122" t="s">
        <v>2968</v>
      </c>
    </row>
    <row r="35" spans="1:105" ht="12" customHeight="1" x14ac:dyDescent="0.25">
      <c r="A35" s="60" t="s">
        <v>2922</v>
      </c>
      <c r="B35" s="331">
        <v>17.22112979621329</v>
      </c>
      <c r="C35" s="331">
        <v>7.5978261721320477</v>
      </c>
      <c r="D35" s="331">
        <v>8.6694133092360559</v>
      </c>
      <c r="E35" s="331">
        <v>8.9889478239745255</v>
      </c>
      <c r="F35" s="331">
        <v>8.6502304612313168</v>
      </c>
      <c r="G35" s="331">
        <v>8.7099061657925692</v>
      </c>
      <c r="H35" s="331">
        <v>8.8800780226151979</v>
      </c>
      <c r="I35" s="331">
        <v>8.4395938150924792</v>
      </c>
      <c r="J35" s="331">
        <v>7.7093688131844083</v>
      </c>
      <c r="K35" s="331">
        <v>6.928363345956944</v>
      </c>
      <c r="L35" s="331">
        <v>7.3058770579181456</v>
      </c>
      <c r="M35" s="331">
        <v>6.87060257746601</v>
      </c>
      <c r="N35" s="331">
        <v>6.59039365371539</v>
      </c>
      <c r="O35" s="331">
        <v>7.502538214707319</v>
      </c>
      <c r="P35" s="331">
        <v>7.169153036616855</v>
      </c>
      <c r="Q35" s="331">
        <v>7.1950443365330319</v>
      </c>
      <c r="R35" s="331">
        <v>7.8387433205684811</v>
      </c>
      <c r="S35" s="331">
        <v>8.3074977232781908</v>
      </c>
      <c r="T35" s="331">
        <v>8.2154486372450695</v>
      </c>
      <c r="U35" s="331">
        <v>7.9749941611774524</v>
      </c>
      <c r="V35" s="331">
        <v>11.12602338217471</v>
      </c>
      <c r="W35" s="331">
        <v>10.325087165415139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1.7790236183108799E-3</v>
      </c>
      <c r="J36" s="231">
        <v>1.7898011226066971E-3</v>
      </c>
      <c r="K36" s="231">
        <v>9.6053696308248996E-4</v>
      </c>
      <c r="L36" s="231">
        <v>4.263580840283397E-3</v>
      </c>
      <c r="M36" s="231">
        <v>2.2607523871923801E-3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2.3436576559711089E-3</v>
      </c>
      <c r="C38" s="231">
        <v>0</v>
      </c>
      <c r="D38" s="231">
        <v>0</v>
      </c>
      <c r="E38" s="231">
        <v>0</v>
      </c>
      <c r="F38" s="231">
        <v>0</v>
      </c>
      <c r="G38" s="231">
        <v>2.027173358550505E-3</v>
      </c>
      <c r="H38" s="231">
        <v>2.244891386662964E-3</v>
      </c>
      <c r="I38" s="231">
        <v>2.214702933499701E-3</v>
      </c>
      <c r="J38" s="231">
        <v>1.4105830794136169E-3</v>
      </c>
      <c r="K38" s="231">
        <v>5.2282120526533514E-4</v>
      </c>
      <c r="L38" s="231">
        <v>5.7475345763034942E-4</v>
      </c>
      <c r="M38" s="231">
        <v>5.5122078266164952E-4</v>
      </c>
      <c r="N38" s="231">
        <v>3.3392218868069938E-4</v>
      </c>
      <c r="O38" s="231">
        <v>2.0316000215696631E-4</v>
      </c>
      <c r="P38" s="231">
        <v>1.2435270663302999E-4</v>
      </c>
      <c r="Q38" s="231">
        <v>2.456865303560566E-4</v>
      </c>
      <c r="R38" s="231">
        <v>1.1185214420847949E-3</v>
      </c>
      <c r="S38" s="231">
        <v>9.1924251494207479E-4</v>
      </c>
      <c r="T38" s="231">
        <v>1.185375878877975E-3</v>
      </c>
      <c r="U38" s="231">
        <v>1.163578687475712E-3</v>
      </c>
      <c r="V38" s="231">
        <v>6.7525838550023306E-4</v>
      </c>
      <c r="W38" s="231">
        <v>4.6013326510977083E-4</v>
      </c>
      <c r="DA38" s="73" t="s">
        <v>2972</v>
      </c>
    </row>
    <row r="39" spans="1:105" ht="12" customHeight="1" x14ac:dyDescent="0.25">
      <c r="A39" s="64" t="s">
        <v>160</v>
      </c>
      <c r="B39" s="231">
        <v>1.420648543468938E-2</v>
      </c>
      <c r="C39" s="231">
        <v>6.4133333030032685E-2</v>
      </c>
      <c r="D39" s="231">
        <v>0.1218047792321833</v>
      </c>
      <c r="E39" s="231">
        <v>0.1136738734018921</v>
      </c>
      <c r="F39" s="231">
        <v>0.1044162703936775</v>
      </c>
      <c r="G39" s="231">
        <v>3.3573053269196497E-2</v>
      </c>
      <c r="H39" s="231">
        <v>3.6288998543734727E-2</v>
      </c>
      <c r="I39" s="231">
        <v>3.2650249525622482E-2</v>
      </c>
      <c r="J39" s="231">
        <v>3.0651900491627009E-2</v>
      </c>
      <c r="K39" s="231">
        <v>3.0970386206810811E-2</v>
      </c>
      <c r="L39" s="231">
        <v>3.793772987876648E-2</v>
      </c>
      <c r="M39" s="231">
        <v>5.0204855538745943E-2</v>
      </c>
      <c r="N39" s="231">
        <v>2.8443130121985891E-2</v>
      </c>
      <c r="O39" s="231">
        <v>1.7432693634967439E-2</v>
      </c>
      <c r="P39" s="231">
        <v>7.2910942485498644E-3</v>
      </c>
      <c r="Q39" s="231">
        <v>1.3066527113925979E-2</v>
      </c>
      <c r="R39" s="231">
        <v>0.1696875033809338</v>
      </c>
      <c r="S39" s="231">
        <v>0.18352823647971339</v>
      </c>
      <c r="T39" s="231">
        <v>0.27029431261911269</v>
      </c>
      <c r="U39" s="231">
        <v>0.2297224831366553</v>
      </c>
      <c r="V39" s="231">
        <v>0.13077980516012541</v>
      </c>
      <c r="W39" s="231">
        <v>0.15271342008825811</v>
      </c>
      <c r="DA39" s="73" t="s">
        <v>2973</v>
      </c>
    </row>
    <row r="40" spans="1:105" ht="12" customHeight="1" x14ac:dyDescent="0.25">
      <c r="A40" s="64" t="s">
        <v>70</v>
      </c>
      <c r="B40" s="231">
        <v>3.1719542779802108E-2</v>
      </c>
      <c r="C40" s="231">
        <v>8.845853640776638E-2</v>
      </c>
      <c r="D40" s="231">
        <v>0.26164429686127771</v>
      </c>
      <c r="E40" s="231">
        <v>0.22913249870289601</v>
      </c>
      <c r="F40" s="231">
        <v>0.21972307368345581</v>
      </c>
      <c r="G40" s="231">
        <v>2.7141691774193951E-2</v>
      </c>
      <c r="H40" s="231">
        <v>3.4247342638245942E-2</v>
      </c>
      <c r="I40" s="231">
        <v>3.2486093572033803E-2</v>
      </c>
      <c r="J40" s="231">
        <v>2.960155107098747E-2</v>
      </c>
      <c r="K40" s="231">
        <v>3.1809679479691468E-2</v>
      </c>
      <c r="L40" s="231">
        <v>4.0372053994441541E-2</v>
      </c>
      <c r="M40" s="231">
        <v>3.4977571250346853E-2</v>
      </c>
      <c r="N40" s="231">
        <v>1.9491449777017601E-2</v>
      </c>
      <c r="O40" s="231">
        <v>3.3328461788303659E-3</v>
      </c>
      <c r="P40" s="231">
        <v>1.515111051890288E-3</v>
      </c>
      <c r="Q40" s="231">
        <v>1.3578264748173249E-3</v>
      </c>
      <c r="R40" s="231">
        <v>7.2823029085739843E-3</v>
      </c>
      <c r="S40" s="231">
        <v>2.5042354642377698E-3</v>
      </c>
      <c r="T40" s="231">
        <v>2.6396322543147202E-3</v>
      </c>
      <c r="U40" s="231">
        <v>3.2688488287879311E-3</v>
      </c>
      <c r="V40" s="231">
        <v>5.5504094038689696E-4</v>
      </c>
      <c r="W40" s="231">
        <v>1.046248188851564E-3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1.0227955246563229E-3</v>
      </c>
      <c r="H41" s="231">
        <v>6.5296115674457421E-4</v>
      </c>
      <c r="I41" s="231">
        <v>5.2201501690932206E-4</v>
      </c>
      <c r="J41" s="231">
        <v>2.4171949596546709E-3</v>
      </c>
      <c r="K41" s="231">
        <v>4.7954599858462249E-4</v>
      </c>
      <c r="L41" s="231">
        <v>1.9641920975240561E-4</v>
      </c>
      <c r="M41" s="231">
        <v>8.6707579079867684E-5</v>
      </c>
      <c r="N41" s="231">
        <v>1.3094613983508289E-4</v>
      </c>
      <c r="O41" s="231">
        <v>3.6983436791211379E-4</v>
      </c>
      <c r="P41" s="231">
        <v>8.6707579079905455E-5</v>
      </c>
      <c r="Q41" s="231">
        <v>1.0971163067254929E-4</v>
      </c>
      <c r="R41" s="231">
        <v>3.4859985874860939E-4</v>
      </c>
      <c r="S41" s="231">
        <v>4.1407292866587188E-4</v>
      </c>
      <c r="T41" s="231">
        <v>2.1765371891412929E-4</v>
      </c>
      <c r="U41" s="231">
        <v>2.8312678883141569E-4</v>
      </c>
      <c r="V41" s="231">
        <v>3.2559580715605361E-4</v>
      </c>
      <c r="W41" s="231">
        <v>3.6983436791102259E-4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3.7254489347293808E-3</v>
      </c>
      <c r="J42" s="231">
        <v>3.843963236041525E-3</v>
      </c>
      <c r="K42" s="231">
        <v>4.0298114846711473E-3</v>
      </c>
      <c r="L42" s="231">
        <v>2.7664568707519259E-3</v>
      </c>
      <c r="M42" s="231">
        <v>2.704884155089504E-3</v>
      </c>
      <c r="N42" s="231">
        <v>1.975906069052583E-3</v>
      </c>
      <c r="O42" s="231">
        <v>1.0938189880642781E-3</v>
      </c>
      <c r="P42" s="231">
        <v>8.0244202862699403E-5</v>
      </c>
      <c r="Q42" s="231">
        <v>1.456159489908092E-4</v>
      </c>
      <c r="R42" s="231">
        <v>5.8913177072272241E-4</v>
      </c>
      <c r="S42" s="231">
        <v>4.0175478731359831E-4</v>
      </c>
      <c r="T42" s="231">
        <v>9.9288136525810429E-4</v>
      </c>
      <c r="U42" s="231">
        <v>5.8853385435643892E-4</v>
      </c>
      <c r="V42" s="231">
        <v>3.3984909354214108E-4</v>
      </c>
      <c r="W42" s="231">
        <v>3.5419209619006511E-4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17.172860110342832</v>
      </c>
      <c r="C44" s="231">
        <v>7.4452343026942476</v>
      </c>
      <c r="D44" s="231">
        <v>8.2859642331425949</v>
      </c>
      <c r="E44" s="231">
        <v>8.6461414518697381</v>
      </c>
      <c r="F44" s="231">
        <v>8.3260911171541832</v>
      </c>
      <c r="G44" s="231">
        <v>8.6461414518659723</v>
      </c>
      <c r="H44" s="231">
        <v>8.8066438288898095</v>
      </c>
      <c r="I44" s="231">
        <v>8.3662162814913739</v>
      </c>
      <c r="J44" s="231">
        <v>7.639653819224077</v>
      </c>
      <c r="K44" s="231">
        <v>6.8595905646188378</v>
      </c>
      <c r="L44" s="231">
        <v>7.21976606366652</v>
      </c>
      <c r="M44" s="231">
        <v>6.7798165857728936</v>
      </c>
      <c r="N44" s="231">
        <v>6.5400182994188194</v>
      </c>
      <c r="O44" s="231">
        <v>7.4801058615353879</v>
      </c>
      <c r="P44" s="231">
        <v>7.160055526827839</v>
      </c>
      <c r="Q44" s="231">
        <v>7.180118968834269</v>
      </c>
      <c r="R44" s="231">
        <v>7.6597172612074171</v>
      </c>
      <c r="S44" s="231">
        <v>8.1197301811033178</v>
      </c>
      <c r="T44" s="231">
        <v>7.9401187814085921</v>
      </c>
      <c r="U44" s="231">
        <v>7.7399675898813447</v>
      </c>
      <c r="V44" s="231">
        <v>7.3941221381669102</v>
      </c>
      <c r="W44" s="231">
        <v>6.8548133089293311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3.5992256946210901</v>
      </c>
      <c r="W45" s="231">
        <v>3.3153300284794871</v>
      </c>
      <c r="DA45" s="73" t="s">
        <v>2979</v>
      </c>
    </row>
    <row r="46" spans="1:105" ht="12" customHeight="1" x14ac:dyDescent="0.25">
      <c r="A46" s="60" t="s">
        <v>2934</v>
      </c>
      <c r="B46" s="331">
        <v>1.578810314655424</v>
      </c>
      <c r="C46" s="331">
        <v>1.5098782457501809</v>
      </c>
      <c r="D46" s="331">
        <v>1.550807098965842</v>
      </c>
      <c r="E46" s="331">
        <v>1.525790840480213</v>
      </c>
      <c r="F46" s="331">
        <v>1.55573880940772</v>
      </c>
      <c r="G46" s="331">
        <v>1.494607534474321</v>
      </c>
      <c r="H46" s="331">
        <v>1.470294594170422</v>
      </c>
      <c r="I46" s="331">
        <v>1.514161876361273</v>
      </c>
      <c r="J46" s="331">
        <v>1.508506212137894</v>
      </c>
      <c r="K46" s="331">
        <v>1.4026892448011621</v>
      </c>
      <c r="L46" s="331">
        <v>1.5098672749795241</v>
      </c>
      <c r="M46" s="331">
        <v>1.3791320741256401</v>
      </c>
      <c r="N46" s="331">
        <v>1.307864363296515</v>
      </c>
      <c r="O46" s="331">
        <v>1.247091168771906</v>
      </c>
      <c r="P46" s="331">
        <v>1.2732121040732209</v>
      </c>
      <c r="Q46" s="331">
        <v>1.275185711609492</v>
      </c>
      <c r="R46" s="331">
        <v>1.2764562044998971</v>
      </c>
      <c r="S46" s="331">
        <v>1.263946711603007</v>
      </c>
      <c r="T46" s="331">
        <v>1.2488793844447841</v>
      </c>
      <c r="U46" s="331">
        <v>1.221098429826923</v>
      </c>
      <c r="V46" s="331">
        <v>1.180583145526878</v>
      </c>
      <c r="W46" s="331">
        <v>1.151119528384446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17.15422707444591</v>
      </c>
      <c r="C48" s="318">
        <v>16.405260367213589</v>
      </c>
      <c r="D48" s="318">
        <v>16.849964101057239</v>
      </c>
      <c r="E48" s="318">
        <v>16.578155274732719</v>
      </c>
      <c r="F48" s="318">
        <v>16.90354855005663</v>
      </c>
      <c r="G48" s="318">
        <v>16.23933970759872</v>
      </c>
      <c r="H48" s="318">
        <v>15.975172635120749</v>
      </c>
      <c r="I48" s="318">
        <v>16.451803242898919</v>
      </c>
      <c r="J48" s="318">
        <v>16.390352828340522</v>
      </c>
      <c r="K48" s="318">
        <v>15.24062111632057</v>
      </c>
      <c r="L48" s="318">
        <v>16.405141166642569</v>
      </c>
      <c r="M48" s="318">
        <v>14.98466569770679</v>
      </c>
      <c r="N48" s="318">
        <v>14.210321570809199</v>
      </c>
      <c r="O48" s="318">
        <v>13.550003374736271</v>
      </c>
      <c r="P48" s="318">
        <v>13.833814831626491</v>
      </c>
      <c r="Q48" s="318">
        <v>13.85525864379238</v>
      </c>
      <c r="R48" s="318">
        <v>13.86906291358728</v>
      </c>
      <c r="S48" s="318">
        <v>13.733143683932219</v>
      </c>
      <c r="T48" s="318">
        <v>13.56943285111217</v>
      </c>
      <c r="U48" s="318">
        <v>13.26758480804078</v>
      </c>
      <c r="V48" s="318">
        <v>12.82737461913003</v>
      </c>
      <c r="W48" s="318">
        <v>12.5072439649253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0.99999999999999967</v>
      </c>
      <c r="D52" s="234">
        <f t="shared" si="1"/>
        <v>1.0000000000000007</v>
      </c>
      <c r="E52" s="234">
        <f t="shared" si="1"/>
        <v>1.0000000000000002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0.99999999999999956</v>
      </c>
      <c r="I52" s="234">
        <f t="shared" si="1"/>
        <v>0.99999999999999978</v>
      </c>
      <c r="J52" s="234">
        <f t="shared" si="1"/>
        <v>0.99999999999999989</v>
      </c>
      <c r="K52" s="234">
        <f t="shared" si="1"/>
        <v>0.99999999999999956</v>
      </c>
      <c r="L52" s="234">
        <f t="shared" si="1"/>
        <v>0.99999999999999989</v>
      </c>
      <c r="M52" s="234">
        <f t="shared" si="1"/>
        <v>0.99999999999999978</v>
      </c>
      <c r="N52" s="234">
        <f t="shared" si="1"/>
        <v>0.99999999999999989</v>
      </c>
      <c r="O52" s="234">
        <f t="shared" si="1"/>
        <v>1.0000000000000004</v>
      </c>
      <c r="P52" s="234">
        <f t="shared" si="1"/>
        <v>0.99999999999999978</v>
      </c>
      <c r="Q52" s="234">
        <f t="shared" si="1"/>
        <v>0.99999999999999989</v>
      </c>
      <c r="R52" s="234">
        <f t="shared" si="1"/>
        <v>1</v>
      </c>
      <c r="S52" s="234">
        <f t="shared" si="1"/>
        <v>1.0000000000000002</v>
      </c>
      <c r="T52" s="234">
        <f t="shared" si="1"/>
        <v>1.0000000000000004</v>
      </c>
      <c r="U52" s="234">
        <f t="shared" si="1"/>
        <v>1.0000000000000004</v>
      </c>
      <c r="V52" s="234">
        <f t="shared" si="1"/>
        <v>1.0000000000000004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8.5895284040062581E-3</v>
      </c>
      <c r="C53" s="301">
        <f t="shared" si="2"/>
        <v>1.4582032315736569E-2</v>
      </c>
      <c r="D53" s="301">
        <f t="shared" si="2"/>
        <v>1.3589366415823836E-2</v>
      </c>
      <c r="E53" s="301">
        <f t="shared" si="2"/>
        <v>1.3148008767992592E-2</v>
      </c>
      <c r="F53" s="301">
        <f t="shared" si="2"/>
        <v>1.3649125819244353E-2</v>
      </c>
      <c r="G53" s="301">
        <f t="shared" si="2"/>
        <v>1.3364930950044198E-2</v>
      </c>
      <c r="H53" s="301">
        <f t="shared" si="2"/>
        <v>1.30491457134587E-2</v>
      </c>
      <c r="I53" s="301">
        <f t="shared" si="2"/>
        <v>1.3738704184807791E-2</v>
      </c>
      <c r="J53" s="301">
        <f t="shared" si="2"/>
        <v>1.4504960919877031E-2</v>
      </c>
      <c r="K53" s="301">
        <f t="shared" si="2"/>
        <v>1.4802259630482458E-2</v>
      </c>
      <c r="L53" s="301">
        <f t="shared" si="2"/>
        <v>1.4975143376881665E-2</v>
      </c>
      <c r="M53" s="301">
        <f t="shared" si="2"/>
        <v>1.4706557972325241E-2</v>
      </c>
      <c r="N53" s="301">
        <f t="shared" si="2"/>
        <v>1.4642211860423852E-2</v>
      </c>
      <c r="O53" s="301">
        <f t="shared" si="2"/>
        <v>1.3145675532512542E-2</v>
      </c>
      <c r="P53" s="301">
        <f t="shared" si="2"/>
        <v>1.3757033464424391E-2</v>
      </c>
      <c r="Q53" s="301">
        <f t="shared" si="2"/>
        <v>1.3718468694624784E-2</v>
      </c>
      <c r="R53" s="301">
        <f t="shared" si="2"/>
        <v>1.2847115771218684E-2</v>
      </c>
      <c r="S53" s="301">
        <f t="shared" si="2"/>
        <v>1.2278551305322079E-2</v>
      </c>
      <c r="T53" s="301">
        <f t="shared" si="2"/>
        <v>1.2244376642450585E-2</v>
      </c>
      <c r="U53" s="301">
        <f t="shared" si="2"/>
        <v>1.2313001373700094E-2</v>
      </c>
      <c r="V53" s="301">
        <f t="shared" si="2"/>
        <v>9.5405258114975144E-3</v>
      </c>
      <c r="W53" s="301">
        <f t="shared" si="2"/>
        <v>9.8845542391793675E-3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2.4221784549288169E-3</v>
      </c>
      <c r="C54" s="235">
        <f t="shared" si="3"/>
        <v>4.1120167304853497E-3</v>
      </c>
      <c r="D54" s="235">
        <f t="shared" si="3"/>
        <v>3.8320928694047245E-3</v>
      </c>
      <c r="E54" s="235">
        <f t="shared" si="3"/>
        <v>3.7076335352931706E-3</v>
      </c>
      <c r="F54" s="235">
        <f t="shared" si="3"/>
        <v>3.8489445442157705E-3</v>
      </c>
      <c r="G54" s="235">
        <f t="shared" si="3"/>
        <v>3.7688038593259162E-3</v>
      </c>
      <c r="H54" s="235">
        <f t="shared" si="3"/>
        <v>3.6797549429633809E-3</v>
      </c>
      <c r="I54" s="235">
        <f t="shared" si="3"/>
        <v>3.8742049283591309E-3</v>
      </c>
      <c r="J54" s="235">
        <f t="shared" si="3"/>
        <v>4.0902832119774895E-3</v>
      </c>
      <c r="K54" s="235">
        <f t="shared" si="3"/>
        <v>4.1741190755588634E-3</v>
      </c>
      <c r="L54" s="235">
        <f t="shared" si="3"/>
        <v>4.2228709122185109E-3</v>
      </c>
      <c r="M54" s="235">
        <f t="shared" si="3"/>
        <v>4.1471319717754631E-3</v>
      </c>
      <c r="N54" s="235">
        <f t="shared" si="3"/>
        <v>4.1289868817803834E-3</v>
      </c>
      <c r="O54" s="235">
        <f t="shared" si="3"/>
        <v>3.7069755815098832E-3</v>
      </c>
      <c r="P54" s="235">
        <f t="shared" si="3"/>
        <v>3.8793736389208192E-3</v>
      </c>
      <c r="Q54" s="235">
        <f t="shared" si="3"/>
        <v>3.8684986816316241E-3</v>
      </c>
      <c r="R54" s="235">
        <f t="shared" si="3"/>
        <v>3.62278411169911E-3</v>
      </c>
      <c r="S54" s="235">
        <f t="shared" si="3"/>
        <v>3.4624534701599863E-3</v>
      </c>
      <c r="T54" s="235">
        <f t="shared" si="3"/>
        <v>3.452816487986067E-3</v>
      </c>
      <c r="U54" s="235">
        <f t="shared" si="3"/>
        <v>3.4721681144886688E-3</v>
      </c>
      <c r="V54" s="235">
        <f t="shared" si="3"/>
        <v>2.6903521337124032E-3</v>
      </c>
      <c r="W54" s="235">
        <f t="shared" si="3"/>
        <v>2.7873654045487131E-3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3.2859258782354267E-2</v>
      </c>
      <c r="C55" s="235">
        <f t="shared" si="4"/>
        <v>5.5783594965697646E-2</v>
      </c>
      <c r="D55" s="235">
        <f t="shared" si="4"/>
        <v>5.1986149500072625E-2</v>
      </c>
      <c r="E55" s="235">
        <f t="shared" si="4"/>
        <v>5.0297734899930654E-2</v>
      </c>
      <c r="F55" s="235">
        <f t="shared" si="4"/>
        <v>5.2214759222203339E-2</v>
      </c>
      <c r="G55" s="235">
        <f t="shared" si="4"/>
        <v>5.1127571158734134E-2</v>
      </c>
      <c r="H55" s="235">
        <f t="shared" si="4"/>
        <v>4.9919534079100068E-2</v>
      </c>
      <c r="I55" s="235">
        <f t="shared" si="4"/>
        <v>5.2557441446058208E-2</v>
      </c>
      <c r="J55" s="235">
        <f t="shared" si="4"/>
        <v>5.5488758180469167E-2</v>
      </c>
      <c r="K55" s="235">
        <f t="shared" si="4"/>
        <v>5.6626075016500334E-2</v>
      </c>
      <c r="L55" s="235">
        <f t="shared" si="4"/>
        <v>5.7287442148081728E-2</v>
      </c>
      <c r="M55" s="235">
        <f t="shared" si="4"/>
        <v>5.6259968124086797E-2</v>
      </c>
      <c r="N55" s="235">
        <f t="shared" si="4"/>
        <v>5.6013811939118655E-2</v>
      </c>
      <c r="O55" s="235">
        <f t="shared" si="4"/>
        <v>5.0288809102746822E-2</v>
      </c>
      <c r="P55" s="235">
        <f t="shared" si="4"/>
        <v>5.26275601433705E-2</v>
      </c>
      <c r="Q55" s="235">
        <f t="shared" si="4"/>
        <v>5.2480030536257702E-2</v>
      </c>
      <c r="R55" s="235">
        <f t="shared" si="4"/>
        <v>4.9146668114683149E-2</v>
      </c>
      <c r="S55" s="235">
        <f t="shared" si="4"/>
        <v>4.6971623567344092E-2</v>
      </c>
      <c r="T55" s="235">
        <f t="shared" si="4"/>
        <v>4.6840888323419635E-2</v>
      </c>
      <c r="U55" s="235">
        <f t="shared" si="4"/>
        <v>4.7103412375606869E-2</v>
      </c>
      <c r="V55" s="235">
        <f t="shared" si="4"/>
        <v>3.649730134351839E-2</v>
      </c>
      <c r="W55" s="235">
        <f t="shared" si="4"/>
        <v>3.7813382809459208E-2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7.4962871261554667E-2</v>
      </c>
      <c r="C56" s="235">
        <f t="shared" si="5"/>
        <v>0.12726088788606249</v>
      </c>
      <c r="D56" s="235">
        <f t="shared" si="5"/>
        <v>0.11859765487012806</v>
      </c>
      <c r="E56" s="235">
        <f t="shared" si="5"/>
        <v>0.11474582098839313</v>
      </c>
      <c r="F56" s="235">
        <f t="shared" si="5"/>
        <v>0.11911918949398356</v>
      </c>
      <c r="G56" s="235">
        <f t="shared" si="5"/>
        <v>0.11663895281613416</v>
      </c>
      <c r="H56" s="235">
        <f t="shared" si="5"/>
        <v>0.11388301943736831</v>
      </c>
      <c r="I56" s="235">
        <f t="shared" si="5"/>
        <v>0.11990096134101774</v>
      </c>
      <c r="J56" s="235">
        <f t="shared" si="5"/>
        <v>0.12658826735859882</v>
      </c>
      <c r="K56" s="235">
        <f t="shared" si="5"/>
        <v>0.12918286439828575</v>
      </c>
      <c r="L56" s="235">
        <f t="shared" si="5"/>
        <v>0.13069166225248391</v>
      </c>
      <c r="M56" s="235">
        <f t="shared" si="5"/>
        <v>0.1283476531104796</v>
      </c>
      <c r="N56" s="235">
        <f t="shared" si="5"/>
        <v>0.12778608918336165</v>
      </c>
      <c r="O56" s="235">
        <f t="shared" si="5"/>
        <v>0.11472545828363373</v>
      </c>
      <c r="P56" s="235">
        <f t="shared" si="5"/>
        <v>0.12006092535342801</v>
      </c>
      <c r="Q56" s="235">
        <f t="shared" si="5"/>
        <v>0.11972436137252644</v>
      </c>
      <c r="R56" s="235">
        <f t="shared" si="5"/>
        <v>0.11211985575261309</v>
      </c>
      <c r="S56" s="235">
        <f t="shared" si="5"/>
        <v>0.1071578575082132</v>
      </c>
      <c r="T56" s="235">
        <f t="shared" si="5"/>
        <v>0.10685960704174434</v>
      </c>
      <c r="U56" s="235">
        <f t="shared" si="5"/>
        <v>0.10745851150448714</v>
      </c>
      <c r="V56" s="235">
        <f t="shared" si="5"/>
        <v>8.3262453366037686E-2</v>
      </c>
      <c r="W56" s="235">
        <f t="shared" si="5"/>
        <v>8.6264871836718965E-2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2.7188316787213979E-2</v>
      </c>
      <c r="C57" s="302">
        <f t="shared" si="6"/>
        <v>4.5768034760103493E-2</v>
      </c>
      <c r="D57" s="302">
        <f t="shared" si="6"/>
        <v>4.2502352571819092E-2</v>
      </c>
      <c r="E57" s="302">
        <f t="shared" si="6"/>
        <v>4.1112570670899629E-2</v>
      </c>
      <c r="F57" s="302">
        <f t="shared" si="6"/>
        <v>4.2760490784764203E-2</v>
      </c>
      <c r="G57" s="302">
        <f t="shared" si="6"/>
        <v>4.1977119208492009E-2</v>
      </c>
      <c r="H57" s="302">
        <f t="shared" si="6"/>
        <v>4.0980346261963806E-2</v>
      </c>
      <c r="I57" s="302">
        <f t="shared" si="6"/>
        <v>4.3198006184730554E-2</v>
      </c>
      <c r="J57" s="302">
        <f t="shared" si="6"/>
        <v>4.5650713716058423E-2</v>
      </c>
      <c r="K57" s="302">
        <f t="shared" si="6"/>
        <v>4.6571058299315404E-2</v>
      </c>
      <c r="L57" s="302">
        <f t="shared" si="6"/>
        <v>4.7140959193868216E-2</v>
      </c>
      <c r="M57" s="302">
        <f t="shared" si="6"/>
        <v>4.5986025346395752E-2</v>
      </c>
      <c r="N57" s="302">
        <f t="shared" si="6"/>
        <v>4.5973178217457195E-2</v>
      </c>
      <c r="O57" s="302">
        <f t="shared" si="6"/>
        <v>4.1116052039816893E-2</v>
      </c>
      <c r="P57" s="302">
        <f t="shared" si="6"/>
        <v>4.339569127055324E-2</v>
      </c>
      <c r="Q57" s="302">
        <f t="shared" si="6"/>
        <v>4.3035044965388486E-2</v>
      </c>
      <c r="R57" s="302">
        <f t="shared" si="6"/>
        <v>3.8722117001735237E-2</v>
      </c>
      <c r="S57" s="302">
        <f t="shared" si="6"/>
        <v>3.6853282535688273E-2</v>
      </c>
      <c r="T57" s="302">
        <f t="shared" si="6"/>
        <v>3.6382866002527173E-2</v>
      </c>
      <c r="U57" s="302">
        <f t="shared" si="6"/>
        <v>3.6730003156522598E-2</v>
      </c>
      <c r="V57" s="302">
        <f t="shared" si="6"/>
        <v>2.867964545185174E-2</v>
      </c>
      <c r="W57" s="302">
        <f t="shared" si="6"/>
        <v>2.9636352698064493E-2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0.7201712016147751</v>
      </c>
      <c r="C58" s="303">
        <f t="shared" si="7"/>
        <v>0.56402743265687594</v>
      </c>
      <c r="D58" s="303">
        <f t="shared" si="7"/>
        <v>0.583936849305279</v>
      </c>
      <c r="E58" s="303">
        <f t="shared" si="7"/>
        <v>0.59539966607268935</v>
      </c>
      <c r="F58" s="303">
        <f t="shared" si="7"/>
        <v>0.58335184418566843</v>
      </c>
      <c r="G58" s="303">
        <f t="shared" si="7"/>
        <v>0.59867038344474011</v>
      </c>
      <c r="H58" s="303">
        <f t="shared" si="7"/>
        <v>0.60579996991164087</v>
      </c>
      <c r="I58" s="303">
        <f t="shared" si="7"/>
        <v>0.58861287320924971</v>
      </c>
      <c r="J58" s="303">
        <f t="shared" si="7"/>
        <v>0.569800765395862</v>
      </c>
      <c r="K58" s="303">
        <f t="shared" si="7"/>
        <v>0.56199435255790275</v>
      </c>
      <c r="L58" s="303">
        <f t="shared" si="7"/>
        <v>0.55697964258513155</v>
      </c>
      <c r="M58" s="303">
        <f t="shared" si="7"/>
        <v>0.56316383009379467</v>
      </c>
      <c r="N58" s="303">
        <f t="shared" si="7"/>
        <v>0.56713974308884985</v>
      </c>
      <c r="O58" s="303">
        <f t="shared" si="7"/>
        <v>0.60789373369734001</v>
      </c>
      <c r="P58" s="303">
        <f t="shared" si="7"/>
        <v>0.59542440556683307</v>
      </c>
      <c r="Q58" s="303">
        <f t="shared" si="7"/>
        <v>0.59497733040346767</v>
      </c>
      <c r="R58" s="303">
        <f t="shared" si="7"/>
        <v>0.60643032221959459</v>
      </c>
      <c r="S58" s="303">
        <f t="shared" si="7"/>
        <v>0.62033079511248412</v>
      </c>
      <c r="T58" s="303">
        <f t="shared" si="7"/>
        <v>0.61913052122788115</v>
      </c>
      <c r="U58" s="303">
        <f t="shared" si="7"/>
        <v>0.61812793982468661</v>
      </c>
      <c r="V58" s="303">
        <f t="shared" si="7"/>
        <v>0.69111520197464238</v>
      </c>
      <c r="W58" s="303">
        <f t="shared" si="7"/>
        <v>0.68149886904731738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4.0423214564434554E-2</v>
      </c>
      <c r="C59" s="303">
        <f t="shared" si="8"/>
        <v>6.8624561601031517E-2</v>
      </c>
      <c r="D59" s="303">
        <f t="shared" si="8"/>
        <v>6.3952972571271277E-2</v>
      </c>
      <c r="E59" s="303">
        <f t="shared" si="8"/>
        <v>6.1875897549362541E-2</v>
      </c>
      <c r="F59" s="303">
        <f t="shared" si="8"/>
        <v>6.4234206542810771E-2</v>
      </c>
      <c r="G59" s="303">
        <f t="shared" si="8"/>
        <v>6.289675591275859E-2</v>
      </c>
      <c r="H59" s="303">
        <f t="shared" si="8"/>
        <v>6.1410637726244117E-2</v>
      </c>
      <c r="I59" s="303">
        <f t="shared" si="8"/>
        <v>6.4655771653395117E-2</v>
      </c>
      <c r="J59" s="303">
        <f t="shared" si="8"/>
        <v>6.8261855591449219E-2</v>
      </c>
      <c r="K59" s="303">
        <f t="shared" si="8"/>
        <v>6.9660974262845454E-2</v>
      </c>
      <c r="L59" s="303">
        <f t="shared" si="8"/>
        <v>7.0474583165068633E-2</v>
      </c>
      <c r="M59" s="303">
        <f t="shared" si="8"/>
        <v>6.9210592300075841E-2</v>
      </c>
      <c r="N59" s="303">
        <f t="shared" si="8"/>
        <v>6.8907772801095737E-2</v>
      </c>
      <c r="O59" s="303">
        <f t="shared" si="8"/>
        <v>6.1864917100378274E-2</v>
      </c>
      <c r="P59" s="303">
        <f t="shared" si="8"/>
        <v>6.4742031150762602E-2</v>
      </c>
      <c r="Q59" s="303">
        <f t="shared" si="8"/>
        <v>6.4560541330726584E-2</v>
      </c>
      <c r="R59" s="303">
        <f t="shared" si="8"/>
        <v>6.0459863793207294E-2</v>
      </c>
      <c r="S59" s="303">
        <f t="shared" si="8"/>
        <v>5.7784140247321814E-2</v>
      </c>
      <c r="T59" s="303">
        <f t="shared" si="8"/>
        <v>5.7623310727359218E-2</v>
      </c>
      <c r="U59" s="303">
        <f t="shared" si="8"/>
        <v>5.7946265854259021E-2</v>
      </c>
      <c r="V59" s="303">
        <f t="shared" si="8"/>
        <v>4.489870733250198E-2</v>
      </c>
      <c r="W59" s="303">
        <f t="shared" si="8"/>
        <v>4.6517740915528807E-2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5.6082361853596552E-2</v>
      </c>
      <c r="C60" s="303">
        <f t="shared" si="9"/>
        <v>5.6517196186690308E-2</v>
      </c>
      <c r="D60" s="303">
        <f t="shared" si="9"/>
        <v>6.2589090995606209E-2</v>
      </c>
      <c r="E60" s="303">
        <f t="shared" si="9"/>
        <v>6.2615845699874884E-2</v>
      </c>
      <c r="F60" s="303">
        <f t="shared" si="9"/>
        <v>6.1548456053402804E-2</v>
      </c>
      <c r="G60" s="303">
        <f t="shared" si="9"/>
        <v>5.3516649964348302E-2</v>
      </c>
      <c r="H60" s="303">
        <f t="shared" si="9"/>
        <v>5.4610094909729838E-2</v>
      </c>
      <c r="I60" s="303">
        <f t="shared" si="9"/>
        <v>5.3800048787942464E-2</v>
      </c>
      <c r="J60" s="303">
        <f t="shared" si="9"/>
        <v>5.2624844607147857E-2</v>
      </c>
      <c r="K60" s="303">
        <f t="shared" si="9"/>
        <v>5.2707690052575834E-2</v>
      </c>
      <c r="L60" s="303">
        <f t="shared" si="9"/>
        <v>5.3196321034829658E-2</v>
      </c>
      <c r="M60" s="303">
        <f t="shared" si="9"/>
        <v>5.4313230425591781E-2</v>
      </c>
      <c r="N60" s="303">
        <f t="shared" si="9"/>
        <v>5.182262616310656E-2</v>
      </c>
      <c r="O60" s="303">
        <f t="shared" si="9"/>
        <v>5.0171689204394083E-2</v>
      </c>
      <c r="P60" s="303">
        <f t="shared" si="9"/>
        <v>4.6371394028742741E-2</v>
      </c>
      <c r="Q60" s="303">
        <f t="shared" si="9"/>
        <v>4.8061610819909208E-2</v>
      </c>
      <c r="R60" s="303">
        <f t="shared" si="9"/>
        <v>6.0861115731026781E-2</v>
      </c>
      <c r="S60" s="303">
        <f t="shared" si="9"/>
        <v>6.1840198861144641E-2</v>
      </c>
      <c r="T60" s="303">
        <f t="shared" si="9"/>
        <v>6.4292923770323446E-2</v>
      </c>
      <c r="U60" s="303">
        <f t="shared" si="9"/>
        <v>6.3377996806118428E-2</v>
      </c>
      <c r="V60" s="303">
        <f t="shared" si="9"/>
        <v>6.1884922791582704E-2</v>
      </c>
      <c r="W60" s="303">
        <f t="shared" si="9"/>
        <v>6.2671988105791096E-2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1.5202767183532922E-2</v>
      </c>
      <c r="C61" s="304">
        <f t="shared" si="10"/>
        <v>2.1361491620881242E-2</v>
      </c>
      <c r="D61" s="304">
        <f t="shared" si="10"/>
        <v>2.6794909118432172E-2</v>
      </c>
      <c r="E61" s="304">
        <f t="shared" si="10"/>
        <v>2.6402036020059635E-2</v>
      </c>
      <c r="F61" s="304">
        <f t="shared" si="10"/>
        <v>2.5760807980832783E-2</v>
      </c>
      <c r="G61" s="304">
        <f t="shared" si="10"/>
        <v>1.7046074562273018E-2</v>
      </c>
      <c r="H61" s="304">
        <f t="shared" si="10"/>
        <v>1.7895016907845358E-2</v>
      </c>
      <c r="I61" s="304">
        <f t="shared" si="10"/>
        <v>1.7703041883429669E-2</v>
      </c>
      <c r="J61" s="304">
        <f t="shared" si="10"/>
        <v>1.719974941418274E-2</v>
      </c>
      <c r="K61" s="304">
        <f t="shared" si="10"/>
        <v>1.7569678881594681E-2</v>
      </c>
      <c r="L61" s="304">
        <f t="shared" si="10"/>
        <v>1.8249960457063327E-2</v>
      </c>
      <c r="M61" s="304">
        <f t="shared" si="10"/>
        <v>1.9152660142774641E-2</v>
      </c>
      <c r="N61" s="304">
        <f t="shared" si="10"/>
        <v>1.6481039174307953E-2</v>
      </c>
      <c r="O61" s="304">
        <f t="shared" si="10"/>
        <v>1.3309161449186872E-2</v>
      </c>
      <c r="P61" s="304">
        <f t="shared" si="10"/>
        <v>9.9128839196119117E-3</v>
      </c>
      <c r="Q61" s="304">
        <f t="shared" si="10"/>
        <v>1.1641760663898418E-2</v>
      </c>
      <c r="R61" s="304">
        <f t="shared" si="10"/>
        <v>2.4194008489933496E-2</v>
      </c>
      <c r="S61" s="304">
        <f t="shared" si="10"/>
        <v>2.4677555504065269E-2</v>
      </c>
      <c r="T61" s="304">
        <f t="shared" si="10"/>
        <v>2.7206349603202354E-2</v>
      </c>
      <c r="U61" s="304">
        <f t="shared" si="10"/>
        <v>2.6316125762856104E-2</v>
      </c>
      <c r="V61" s="304">
        <f t="shared" si="10"/>
        <v>2.2136051807882324E-2</v>
      </c>
      <c r="W61" s="304">
        <f t="shared" si="10"/>
        <v>2.3285634202618595E-2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3.7446545131426187E-2</v>
      </c>
      <c r="C62" s="304">
        <f t="shared" si="11"/>
        <v>2.9327580254515481E-2</v>
      </c>
      <c r="D62" s="304">
        <f t="shared" si="11"/>
        <v>3.0362804750292471E-2</v>
      </c>
      <c r="E62" s="304">
        <f t="shared" si="11"/>
        <v>3.0958833700702685E-2</v>
      </c>
      <c r="F62" s="304">
        <f t="shared" si="11"/>
        <v>3.0332386398983138E-2</v>
      </c>
      <c r="G62" s="304">
        <f t="shared" si="11"/>
        <v>3.1128900297936819E-2</v>
      </c>
      <c r="H62" s="304">
        <f t="shared" si="11"/>
        <v>3.1499615456780421E-2</v>
      </c>
      <c r="I62" s="304">
        <f t="shared" si="11"/>
        <v>3.0605942687165079E-2</v>
      </c>
      <c r="J62" s="304">
        <f t="shared" si="11"/>
        <v>2.9627774658963234E-2</v>
      </c>
      <c r="K62" s="304">
        <f t="shared" si="11"/>
        <v>2.9221866744295531E-2</v>
      </c>
      <c r="L62" s="304">
        <f t="shared" si="11"/>
        <v>2.8961118240474024E-2</v>
      </c>
      <c r="M62" s="304">
        <f t="shared" si="11"/>
        <v>2.9282675748084873E-2</v>
      </c>
      <c r="N62" s="304">
        <f t="shared" si="11"/>
        <v>2.9489410209382588E-2</v>
      </c>
      <c r="O62" s="304">
        <f t="shared" si="11"/>
        <v>3.1608484320072801E-2</v>
      </c>
      <c r="P62" s="304">
        <f t="shared" si="11"/>
        <v>3.0960120073417811E-2</v>
      </c>
      <c r="Q62" s="304">
        <f t="shared" si="11"/>
        <v>3.0936873628343967E-2</v>
      </c>
      <c r="R62" s="304">
        <f t="shared" si="11"/>
        <v>3.1532391713447662E-2</v>
      </c>
      <c r="S62" s="304">
        <f t="shared" si="11"/>
        <v>3.2255170803148298E-2</v>
      </c>
      <c r="T62" s="304">
        <f t="shared" si="11"/>
        <v>3.2192760490032356E-2</v>
      </c>
      <c r="U62" s="304">
        <f t="shared" si="11"/>
        <v>3.214062953883845E-2</v>
      </c>
      <c r="V62" s="304">
        <f t="shared" si="11"/>
        <v>3.5935728259794401E-2</v>
      </c>
      <c r="W62" s="304">
        <f t="shared" si="11"/>
        <v>3.5435710424931696E-2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3.4330495386374403E-3</v>
      </c>
      <c r="C63" s="304">
        <f t="shared" si="12"/>
        <v>5.828124311293586E-3</v>
      </c>
      <c r="D63" s="304">
        <f t="shared" si="12"/>
        <v>5.4313771268815671E-3</v>
      </c>
      <c r="E63" s="304">
        <f t="shared" si="12"/>
        <v>5.2549759791125647E-3</v>
      </c>
      <c r="F63" s="304">
        <f t="shared" si="12"/>
        <v>5.4552616735868784E-3</v>
      </c>
      <c r="G63" s="304">
        <f t="shared" si="12"/>
        <v>5.3416751041384675E-3</v>
      </c>
      <c r="H63" s="304">
        <f t="shared" si="12"/>
        <v>5.2154625451040632E-3</v>
      </c>
      <c r="I63" s="304">
        <f t="shared" si="12"/>
        <v>5.4910642173477218E-3</v>
      </c>
      <c r="J63" s="304">
        <f t="shared" si="12"/>
        <v>5.7973205340018851E-3</v>
      </c>
      <c r="K63" s="304">
        <f t="shared" si="12"/>
        <v>5.9161444266856173E-3</v>
      </c>
      <c r="L63" s="304">
        <f t="shared" si="12"/>
        <v>5.9852423372923147E-3</v>
      </c>
      <c r="M63" s="304">
        <f t="shared" si="12"/>
        <v>5.8778945347322644E-3</v>
      </c>
      <c r="N63" s="304">
        <f t="shared" si="12"/>
        <v>5.8521767794160202E-3</v>
      </c>
      <c r="O63" s="304">
        <f t="shared" si="12"/>
        <v>5.2540434351344137E-3</v>
      </c>
      <c r="P63" s="304">
        <f t="shared" si="12"/>
        <v>5.4983900357130199E-3</v>
      </c>
      <c r="Q63" s="304">
        <f t="shared" si="12"/>
        <v>5.4829765276668239E-3</v>
      </c>
      <c r="R63" s="304">
        <f t="shared" si="12"/>
        <v>5.1347155276456249E-3</v>
      </c>
      <c r="S63" s="304">
        <f t="shared" si="12"/>
        <v>4.907472553931075E-3</v>
      </c>
      <c r="T63" s="304">
        <f t="shared" si="12"/>
        <v>4.8938136770887404E-3</v>
      </c>
      <c r="U63" s="304">
        <f t="shared" si="12"/>
        <v>4.9212415044238627E-3</v>
      </c>
      <c r="V63" s="304">
        <f t="shared" si="12"/>
        <v>3.8131427239059715E-3</v>
      </c>
      <c r="W63" s="304">
        <f t="shared" si="12"/>
        <v>3.9506434782408057E-3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3.7301068277135918E-2</v>
      </c>
      <c r="C65" s="237">
        <f t="shared" si="14"/>
        <v>6.3324242897316557E-2</v>
      </c>
      <c r="D65" s="237">
        <f t="shared" si="14"/>
        <v>5.9013470900595617E-2</v>
      </c>
      <c r="E65" s="237">
        <f t="shared" si="14"/>
        <v>5.7096821815564226E-2</v>
      </c>
      <c r="F65" s="237">
        <f t="shared" si="14"/>
        <v>5.9272983353706517E-2</v>
      </c>
      <c r="G65" s="237">
        <f t="shared" si="14"/>
        <v>5.8038832685422759E-2</v>
      </c>
      <c r="H65" s="237">
        <f t="shared" si="14"/>
        <v>5.666749701753053E-2</v>
      </c>
      <c r="I65" s="237">
        <f t="shared" si="14"/>
        <v>5.9661988264439171E-2</v>
      </c>
      <c r="J65" s="237">
        <f t="shared" si="14"/>
        <v>6.2989551018559881E-2</v>
      </c>
      <c r="K65" s="237">
        <f t="shared" si="14"/>
        <v>6.428060670653285E-2</v>
      </c>
      <c r="L65" s="237">
        <f t="shared" si="14"/>
        <v>6.5031375331436145E-2</v>
      </c>
      <c r="M65" s="237">
        <f t="shared" si="14"/>
        <v>6.3865010655474591E-2</v>
      </c>
      <c r="N65" s="237">
        <f t="shared" si="14"/>
        <v>6.358557986480598E-2</v>
      </c>
      <c r="O65" s="237">
        <f t="shared" si="14"/>
        <v>5.7086689457668177E-2</v>
      </c>
      <c r="P65" s="237">
        <f t="shared" si="14"/>
        <v>5.9741585382964396E-2</v>
      </c>
      <c r="Q65" s="237">
        <f t="shared" si="14"/>
        <v>5.9574113195467376E-2</v>
      </c>
      <c r="R65" s="237">
        <f t="shared" si="14"/>
        <v>5.5790157504222011E-2</v>
      </c>
      <c r="S65" s="237">
        <f t="shared" si="14"/>
        <v>5.3321097392322152E-2</v>
      </c>
      <c r="T65" s="237">
        <f t="shared" si="14"/>
        <v>5.3172689776308804E-2</v>
      </c>
      <c r="U65" s="237">
        <f t="shared" si="14"/>
        <v>5.3470700990130952E-2</v>
      </c>
      <c r="V65" s="237">
        <f t="shared" si="14"/>
        <v>4.1430889794655486E-2</v>
      </c>
      <c r="W65" s="237">
        <f t="shared" si="14"/>
        <v>4.2924874943392075E-2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0.42408257076760103</v>
      </c>
      <c r="C69" s="324">
        <f>IF(C$5=0,0,C$5/WWP_fec!C$5)</f>
        <v>0.4396907619438396</v>
      </c>
      <c r="D69" s="324">
        <f>IF(D$5=0,0,D$5/WWP_fec!D$5)</f>
        <v>0.43608734455243786</v>
      </c>
      <c r="E69" s="324">
        <f>IF(E$5=0,0,E$5/WWP_fec!E$5)</f>
        <v>0.43488859234593719</v>
      </c>
      <c r="F69" s="324">
        <f>IF(F$5=0,0,F$5/WWP_fec!F$5)</f>
        <v>0.43637699738428104</v>
      </c>
      <c r="G69" s="324">
        <f>IF(G$5=0,0,G$5/WWP_fec!G$5)</f>
        <v>0.43695591215341706</v>
      </c>
      <c r="H69" s="324">
        <f>IF(H$5=0,0,H$5/WWP_fec!H$5)</f>
        <v>0.4359224603773505</v>
      </c>
      <c r="I69" s="324">
        <f>IF(I$5=0,0,I$5/WWP_fec!I$5)</f>
        <v>0.43793818170187121</v>
      </c>
      <c r="J69" s="324">
        <f>IF(J$5=0,0,J$5/WWP_fec!J$5)</f>
        <v>0.44019661746565897</v>
      </c>
      <c r="K69" s="324">
        <f>IF(K$5=0,0,K$5/WWP_fec!K$5)</f>
        <v>0.44098397334098371</v>
      </c>
      <c r="L69" s="324">
        <f>IF(L$5=0,0,L$5/WWP_fec!L$5)</f>
        <v>0.44131664696870249</v>
      </c>
      <c r="M69" s="324">
        <f>IF(M$5=0,0,M$5/WWP_fec!M$5)</f>
        <v>0.440489665131376</v>
      </c>
      <c r="N69" s="324">
        <f>IF(N$5=0,0,N$5/WWP_fec!N$5)</f>
        <v>0.44071015551072668</v>
      </c>
      <c r="O69" s="324">
        <f>IF(O$5=0,0,O$5/WWP_fec!O$5)</f>
        <v>0.43700953666635572</v>
      </c>
      <c r="P69" s="324">
        <f>IF(P$5=0,0,P$5/WWP_fec!P$5)</f>
        <v>0.43922320839714041</v>
      </c>
      <c r="Q69" s="324">
        <f>IF(Q$5=0,0,Q$5/WWP_fec!Q$5)</f>
        <v>0.43887274236202312</v>
      </c>
      <c r="R69" s="324">
        <f>IF(R$5=0,0,R$5/WWP_fec!R$5)</f>
        <v>0.43490156818201875</v>
      </c>
      <c r="S69" s="324">
        <f>IF(S$5=0,0,S$5/WWP_fec!S$5)</f>
        <v>0.43327913133627688</v>
      </c>
      <c r="T69" s="324">
        <f>IF(T$5=0,0,T$5/WWP_fec!T$5)</f>
        <v>0.43305894906628606</v>
      </c>
      <c r="U69" s="324">
        <f>IF(U$5=0,0,U$5/WWP_fec!U$5)</f>
        <v>0.43328129268051363</v>
      </c>
      <c r="V69" s="324">
        <f>IF(V$5=0,0,V$5/WWP_fec!V$5)</f>
        <v>0.44344080319945411</v>
      </c>
      <c r="W69" s="324">
        <f>IF(W$5=0,0,W$5/WWP_fec!W$5)</f>
        <v>0.44394065259846116</v>
      </c>
      <c r="DA69" s="95"/>
    </row>
    <row r="70" spans="1:105" ht="12" customHeight="1" x14ac:dyDescent="0.25">
      <c r="A70" s="55" t="s">
        <v>92</v>
      </c>
      <c r="B70" s="336">
        <f>IF(B$6=0,0,B$6/WWP_fec!B$6)</f>
        <v>0.48118790724793919</v>
      </c>
      <c r="C70" s="336">
        <f>IF(C$6=0,0,C$6/WWP_fec!C$6)</f>
        <v>0.48118790724793925</v>
      </c>
      <c r="D70" s="336">
        <f>IF(D$6=0,0,D$6/WWP_fec!D$6)</f>
        <v>0.48118790724793914</v>
      </c>
      <c r="E70" s="336">
        <f>IF(E$6=0,0,E$6/WWP_fec!E$6)</f>
        <v>0.48118790724793931</v>
      </c>
      <c r="F70" s="336">
        <f>IF(F$6=0,0,F$6/WWP_fec!F$6)</f>
        <v>0.48118790724793925</v>
      </c>
      <c r="G70" s="336">
        <f>IF(G$6=0,0,G$6/WWP_fec!G$6)</f>
        <v>0.48118790724793914</v>
      </c>
      <c r="H70" s="336">
        <f>IF(H$6=0,0,H$6/WWP_fec!H$6)</f>
        <v>0.48118790724793919</v>
      </c>
      <c r="I70" s="336">
        <f>IF(I$6=0,0,I$6/WWP_fec!I$6)</f>
        <v>0.48118790724793919</v>
      </c>
      <c r="J70" s="336">
        <f>IF(J$6=0,0,J$6/WWP_fec!J$6)</f>
        <v>0.48118790724793919</v>
      </c>
      <c r="K70" s="336">
        <f>IF(K$6=0,0,K$6/WWP_fec!K$6)</f>
        <v>0.48118790724793919</v>
      </c>
      <c r="L70" s="336">
        <f>IF(L$6=0,0,L$6/WWP_fec!L$6)</f>
        <v>0.48118790724793919</v>
      </c>
      <c r="M70" s="336">
        <f>IF(M$6=0,0,M$6/WWP_fec!M$6)</f>
        <v>0.48118790724793914</v>
      </c>
      <c r="N70" s="336">
        <f>IF(N$6=0,0,N$6/WWP_fec!N$6)</f>
        <v>0.48118790724793919</v>
      </c>
      <c r="O70" s="336">
        <f>IF(O$6=0,0,O$6/WWP_fec!O$6)</f>
        <v>0.48118790724793925</v>
      </c>
      <c r="P70" s="336">
        <f>IF(P$6=0,0,P$6/WWP_fec!P$6)</f>
        <v>0.48118790724793931</v>
      </c>
      <c r="Q70" s="336">
        <f>IF(Q$6=0,0,Q$6/WWP_fec!Q$6)</f>
        <v>0.48118790724793919</v>
      </c>
      <c r="R70" s="336">
        <f>IF(R$6=0,0,R$6/WWP_fec!R$6)</f>
        <v>0.48118790724793919</v>
      </c>
      <c r="S70" s="336">
        <f>IF(S$6=0,0,S$6/WWP_fec!S$6)</f>
        <v>0.48118790724793919</v>
      </c>
      <c r="T70" s="336">
        <f>IF(T$6=0,0,T$6/WWP_fec!T$6)</f>
        <v>0.48118790724793919</v>
      </c>
      <c r="U70" s="336">
        <f>IF(U$6=0,0,U$6/WWP_fec!U$6)</f>
        <v>0.48118790724793919</v>
      </c>
      <c r="V70" s="336">
        <f>IF(V$6=0,0,V$6/WWP_fec!V$6)</f>
        <v>0.48118790724793925</v>
      </c>
      <c r="W70" s="336">
        <f>IF(W$6=0,0,W$6/WWP_fec!W$6)</f>
        <v>0.48118790724793919</v>
      </c>
      <c r="DA70" s="67"/>
    </row>
    <row r="71" spans="1:105" ht="12" customHeight="1" x14ac:dyDescent="0.25">
      <c r="A71" s="202" t="s">
        <v>93</v>
      </c>
      <c r="B71" s="337">
        <f>IF(B$7=0,0,B$7/WWP_fec!B$7)</f>
        <v>0.12483585742279631</v>
      </c>
      <c r="C71" s="337">
        <f>IF(C$7=0,0,C$7/WWP_fec!C$7)</f>
        <v>0.12483585742279628</v>
      </c>
      <c r="D71" s="337">
        <f>IF(D$7=0,0,D$7/WWP_fec!D$7)</f>
        <v>0.12483585742279629</v>
      </c>
      <c r="E71" s="337">
        <f>IF(E$7=0,0,E$7/WWP_fec!E$7)</f>
        <v>0.12483585742279635</v>
      </c>
      <c r="F71" s="337">
        <f>IF(F$7=0,0,F$7/WWP_fec!F$7)</f>
        <v>0.12483585742279626</v>
      </c>
      <c r="G71" s="337">
        <f>IF(G$7=0,0,G$7/WWP_fec!G$7)</f>
        <v>0.12483585742279631</v>
      </c>
      <c r="H71" s="337">
        <f>IF(H$7=0,0,H$7/WWP_fec!H$7)</f>
        <v>0.12483585742279632</v>
      </c>
      <c r="I71" s="337">
        <f>IF(I$7=0,0,I$7/WWP_fec!I$7)</f>
        <v>0.12483585742279625</v>
      </c>
      <c r="J71" s="337">
        <f>IF(J$7=0,0,J$7/WWP_fec!J$7)</f>
        <v>0.12483585742279631</v>
      </c>
      <c r="K71" s="337">
        <f>IF(K$7=0,0,K$7/WWP_fec!K$7)</f>
        <v>0.12483585742279629</v>
      </c>
      <c r="L71" s="337">
        <f>IF(L$7=0,0,L$7/WWP_fec!L$7)</f>
        <v>0.12483585742279626</v>
      </c>
      <c r="M71" s="337">
        <f>IF(M$7=0,0,M$7/WWP_fec!M$7)</f>
        <v>0.12483585742279631</v>
      </c>
      <c r="N71" s="337">
        <f>IF(N$7=0,0,N$7/WWP_fec!N$7)</f>
        <v>0.12483585742279629</v>
      </c>
      <c r="O71" s="337">
        <f>IF(O$7=0,0,O$7/WWP_fec!O$7)</f>
        <v>0.12483585742279628</v>
      </c>
      <c r="P71" s="337">
        <f>IF(P$7=0,0,P$7/WWP_fec!P$7)</f>
        <v>0.12483585742279631</v>
      </c>
      <c r="Q71" s="337">
        <f>IF(Q$7=0,0,Q$7/WWP_fec!Q$7)</f>
        <v>0.12483585742279629</v>
      </c>
      <c r="R71" s="337">
        <f>IF(R$7=0,0,R$7/WWP_fec!R$7)</f>
        <v>0.12483585742279629</v>
      </c>
      <c r="S71" s="337">
        <f>IF(S$7=0,0,S$7/WWP_fec!S$7)</f>
        <v>0.12483585742279631</v>
      </c>
      <c r="T71" s="337">
        <f>IF(T$7=0,0,T$7/WWP_fec!T$7)</f>
        <v>0.12483585742279631</v>
      </c>
      <c r="U71" s="337">
        <f>IF(U$7=0,0,U$7/WWP_fec!U$7)</f>
        <v>0.12483585742279629</v>
      </c>
      <c r="V71" s="337">
        <f>IF(V$7=0,0,V$7/WWP_fec!V$7)</f>
        <v>0.12483585742279629</v>
      </c>
      <c r="W71" s="337">
        <f>IF(W$7=0,0,W$7/WWP_fec!W$7)</f>
        <v>0.12483585742279629</v>
      </c>
      <c r="DA71" s="174"/>
    </row>
    <row r="72" spans="1:105" ht="12" customHeight="1" x14ac:dyDescent="0.25">
      <c r="A72" s="202" t="s">
        <v>94</v>
      </c>
      <c r="B72" s="337">
        <f>IF(B$8=0,0,B$8/WWP_fec!B$8)</f>
        <v>0.68287198112283987</v>
      </c>
      <c r="C72" s="337">
        <f>IF(C$8=0,0,C$8/WWP_fec!C$8)</f>
        <v>0.68287198112283998</v>
      </c>
      <c r="D72" s="337">
        <f>IF(D$8=0,0,D$8/WWP_fec!D$8)</f>
        <v>0.68287198112283987</v>
      </c>
      <c r="E72" s="337">
        <f>IF(E$8=0,0,E$8/WWP_fec!E$8)</f>
        <v>0.68287198112283953</v>
      </c>
      <c r="F72" s="337">
        <f>IF(F$8=0,0,F$8/WWP_fec!F$8)</f>
        <v>0.68287198112283998</v>
      </c>
      <c r="G72" s="337">
        <f>IF(G$8=0,0,G$8/WWP_fec!G$8)</f>
        <v>0.68287198112283987</v>
      </c>
      <c r="H72" s="337">
        <f>IF(H$8=0,0,H$8/WWP_fec!H$8)</f>
        <v>0.68287198112283987</v>
      </c>
      <c r="I72" s="337">
        <f>IF(I$8=0,0,I$8/WWP_fec!I$8)</f>
        <v>0.68287198112284009</v>
      </c>
      <c r="J72" s="337">
        <f>IF(J$8=0,0,J$8/WWP_fec!J$8)</f>
        <v>0.68287198112283976</v>
      </c>
      <c r="K72" s="337">
        <f>IF(K$8=0,0,K$8/WWP_fec!K$8)</f>
        <v>0.68287198112283987</v>
      </c>
      <c r="L72" s="337">
        <f>IF(L$8=0,0,L$8/WWP_fec!L$8)</f>
        <v>0.68287198112283998</v>
      </c>
      <c r="M72" s="337">
        <f>IF(M$8=0,0,M$8/WWP_fec!M$8)</f>
        <v>0.68287198112283976</v>
      </c>
      <c r="N72" s="337">
        <f>IF(N$8=0,0,N$8/WWP_fec!N$8)</f>
        <v>0.6828719811228402</v>
      </c>
      <c r="O72" s="337">
        <f>IF(O$8=0,0,O$8/WWP_fec!O$8)</f>
        <v>0.68287198112284009</v>
      </c>
      <c r="P72" s="337">
        <f>IF(P$8=0,0,P$8/WWP_fec!P$8)</f>
        <v>0.68287198112283976</v>
      </c>
      <c r="Q72" s="337">
        <f>IF(Q$8=0,0,Q$8/WWP_fec!Q$8)</f>
        <v>0.68287198112283976</v>
      </c>
      <c r="R72" s="337">
        <f>IF(R$8=0,0,R$8/WWP_fec!R$8)</f>
        <v>0.68287198112283998</v>
      </c>
      <c r="S72" s="337">
        <f>IF(S$8=0,0,S$8/WWP_fec!S$8)</f>
        <v>0.68287198112283976</v>
      </c>
      <c r="T72" s="337">
        <f>IF(T$8=0,0,T$8/WWP_fec!T$8)</f>
        <v>0.68287198112283987</v>
      </c>
      <c r="U72" s="337">
        <f>IF(U$8=0,0,U$8/WWP_fec!U$8)</f>
        <v>0.6828719811228402</v>
      </c>
      <c r="V72" s="337">
        <f>IF(V$8=0,0,V$8/WWP_fec!V$8)</f>
        <v>0.68287198112283964</v>
      </c>
      <c r="W72" s="337">
        <f>IF(W$8=0,0,W$8/WWP_fec!W$8)</f>
        <v>0.68287198112283987</v>
      </c>
      <c r="DA72" s="174"/>
    </row>
    <row r="73" spans="1:105" ht="12" customHeight="1" x14ac:dyDescent="0.25">
      <c r="A73" s="202" t="s">
        <v>95</v>
      </c>
      <c r="B73" s="337">
        <f>IF(B$9=0,0,B$9/WWP_fec!B$9)</f>
        <v>0.50835351658927941</v>
      </c>
      <c r="C73" s="337">
        <f>IF(C$9=0,0,C$9/WWP_fec!C$9)</f>
        <v>0.50835351658927963</v>
      </c>
      <c r="D73" s="337">
        <f>IF(D$9=0,0,D$9/WWP_fec!D$9)</f>
        <v>0.50835351658927941</v>
      </c>
      <c r="E73" s="337">
        <f>IF(E$9=0,0,E$9/WWP_fec!E$9)</f>
        <v>0.50835351658927963</v>
      </c>
      <c r="F73" s="337">
        <f>IF(F$9=0,0,F$9/WWP_fec!F$9)</f>
        <v>0.50835351658927941</v>
      </c>
      <c r="G73" s="337">
        <f>IF(G$9=0,0,G$9/WWP_fec!G$9)</f>
        <v>0.50835351658927952</v>
      </c>
      <c r="H73" s="337">
        <f>IF(H$9=0,0,H$9/WWP_fec!H$9)</f>
        <v>0.5083535165892793</v>
      </c>
      <c r="I73" s="337">
        <f>IF(I$9=0,0,I$9/WWP_fec!I$9)</f>
        <v>0.50835351658927941</v>
      </c>
      <c r="J73" s="337">
        <f>IF(J$9=0,0,J$9/WWP_fec!J$9)</f>
        <v>0.50835351658927941</v>
      </c>
      <c r="K73" s="337">
        <f>IF(K$9=0,0,K$9/WWP_fec!K$9)</f>
        <v>0.50835351658927952</v>
      </c>
      <c r="L73" s="337">
        <f>IF(L$9=0,0,L$9/WWP_fec!L$9)</f>
        <v>0.50835351658927941</v>
      </c>
      <c r="M73" s="337">
        <f>IF(M$9=0,0,M$9/WWP_fec!M$9)</f>
        <v>0.5083535165892793</v>
      </c>
      <c r="N73" s="337">
        <f>IF(N$9=0,0,N$9/WWP_fec!N$9)</f>
        <v>0.50835351658927941</v>
      </c>
      <c r="O73" s="337">
        <f>IF(O$9=0,0,O$9/WWP_fec!O$9)</f>
        <v>0.50835351658927963</v>
      </c>
      <c r="P73" s="337">
        <f>IF(P$9=0,0,P$9/WWP_fec!P$9)</f>
        <v>0.50835351658927963</v>
      </c>
      <c r="Q73" s="337">
        <f>IF(Q$9=0,0,Q$9/WWP_fec!Q$9)</f>
        <v>0.50835351658927963</v>
      </c>
      <c r="R73" s="337">
        <f>IF(R$9=0,0,R$9/WWP_fec!R$9)</f>
        <v>0.50835351658927963</v>
      </c>
      <c r="S73" s="337">
        <f>IF(S$9=0,0,S$9/WWP_fec!S$9)</f>
        <v>0.50835351658927952</v>
      </c>
      <c r="T73" s="337">
        <f>IF(T$9=0,0,T$9/WWP_fec!T$9)</f>
        <v>0.50835351658927952</v>
      </c>
      <c r="U73" s="337">
        <f>IF(U$9=0,0,U$9/WWP_fec!U$9)</f>
        <v>0.50835351658927952</v>
      </c>
      <c r="V73" s="337">
        <f>IF(V$9=0,0,V$9/WWP_fec!V$9)</f>
        <v>0.50835351658927952</v>
      </c>
      <c r="W73" s="337">
        <f>IF(W$9=0,0,W$9/WWP_fec!W$9)</f>
        <v>0.5083535165892793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0.84436050915352712</v>
      </c>
      <c r="C74" s="338">
        <f>IF(C$10=0,0,C$10/WWP_fec!C$10)</f>
        <v>0.84429965956304809</v>
      </c>
      <c r="D74" s="338">
        <f>IF(D$10=0,0,D$10/WWP_fec!D$10)</f>
        <v>0.84102333774937221</v>
      </c>
      <c r="E74" s="338">
        <f>IF(E$10=0,0,E$10/WWP_fec!E$10)</f>
        <v>0.84072725368252677</v>
      </c>
      <c r="F74" s="338">
        <f>IF(F$10=0,0,F$10/WWP_fec!F$10)</f>
        <v>0.84191888042357754</v>
      </c>
      <c r="G74" s="338">
        <f>IF(G$10=0,0,G$10/WWP_fec!G$10)</f>
        <v>0.84506280860532945</v>
      </c>
      <c r="H74" s="338">
        <f>IF(H$10=0,0,H$10/WWP_fec!H$10)</f>
        <v>0.84473614165778765</v>
      </c>
      <c r="I74" s="338">
        <f>IF(I$10=0,0,I$10/WWP_fec!I$10)</f>
        <v>0.84515806977367514</v>
      </c>
      <c r="J74" s="338">
        <f>IF(J$10=0,0,J$10/WWP_fec!J$10)</f>
        <v>0.84550328618153248</v>
      </c>
      <c r="K74" s="338">
        <f>IF(K$10=0,0,K$10/WWP_fec!K$10)</f>
        <v>0.84547701676707954</v>
      </c>
      <c r="L74" s="338">
        <f>IF(L$10=0,0,L$10/WWP_fec!L$10)</f>
        <v>0.84539977026408419</v>
      </c>
      <c r="M74" s="338">
        <f>IF(M$10=0,0,M$10/WWP_fec!M$10)</f>
        <v>0.84464107330674876</v>
      </c>
      <c r="N74" s="338">
        <f>IF(N$10=0,0,N$10/WWP_fec!N$10)</f>
        <v>0.84549896914274558</v>
      </c>
      <c r="O74" s="338">
        <f>IF(O$10=0,0,O$10/WWP_fec!O$10)</f>
        <v>0.84562962595029034</v>
      </c>
      <c r="P74" s="338">
        <f>IF(P$10=0,0,P$10/WWP_fec!P$10)</f>
        <v>0.84644447638568687</v>
      </c>
      <c r="Q74" s="338">
        <f>IF(Q$10=0,0,Q$10/WWP_fec!Q$10)</f>
        <v>0.84609955561962524</v>
      </c>
      <c r="R74" s="338">
        <f>IF(R$10=0,0,R$10/WWP_fec!R$10)</f>
        <v>0.83526705356416531</v>
      </c>
      <c r="S74" s="338">
        <f>IF(S$10=0,0,S$10/WWP_fec!S$10)</f>
        <v>0.83252984914292649</v>
      </c>
      <c r="T74" s="338">
        <f>IF(T$10=0,0,T$10/WWP_fec!T$10)</f>
        <v>0.82596393967775972</v>
      </c>
      <c r="U74" s="338">
        <f>IF(U$10=0,0,U$10/WWP_fec!U$10)</f>
        <v>0.82877006931586716</v>
      </c>
      <c r="V74" s="338">
        <f>IF(V$10=0,0,V$10/WWP_fec!V$10)</f>
        <v>0.82718907159021737</v>
      </c>
      <c r="W74" s="338">
        <f>IF(W$10=0,0,W$10/WWP_fec!W$10)</f>
        <v>0.82560537543948254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0.41585098581212493</v>
      </c>
      <c r="C75" s="351">
        <f>IF(C$16=0,0,C$16/WWP_fec!C$16)</f>
        <v>0.416235064684364</v>
      </c>
      <c r="D75" s="351">
        <f>IF(D$16=0,0,D$16/WWP_fec!D$16)</f>
        <v>0.41658251934765428</v>
      </c>
      <c r="E75" s="351">
        <f>IF(E$16=0,0,E$16/WWP_fec!E$16)</f>
        <v>0.41649523615203232</v>
      </c>
      <c r="F75" s="351">
        <f>IF(F$16=0,0,F$16/WWP_fec!F$16)</f>
        <v>0.41646898607221489</v>
      </c>
      <c r="G75" s="351">
        <f>IF(G$16=0,0,G$16/WWP_fec!G$16)</f>
        <v>0.4159996915632263</v>
      </c>
      <c r="H75" s="351">
        <f>IF(H$16=0,0,H$16/WWP_fec!H$16)</f>
        <v>0.41601447407880648</v>
      </c>
      <c r="I75" s="351">
        <f>IF(I$16=0,0,I$16/WWP_fec!I$16)</f>
        <v>0.41603244300602937</v>
      </c>
      <c r="J75" s="351">
        <f>IF(J$16=0,0,J$16/WWP_fec!J$16)</f>
        <v>0.4160394176788495</v>
      </c>
      <c r="K75" s="351">
        <f>IF(K$16=0,0,K$16/WWP_fec!K$16)</f>
        <v>0.41606291377588445</v>
      </c>
      <c r="L75" s="351">
        <f>IF(L$16=0,0,L$16/WWP_fec!L$16)</f>
        <v>0.4160828675253524</v>
      </c>
      <c r="M75" s="351">
        <f>IF(M$16=0,0,M$16/WWP_fec!M$16)</f>
        <v>0.41617820459962196</v>
      </c>
      <c r="N75" s="351">
        <f>IF(N$16=0,0,N$16/WWP_fec!N$16)</f>
        <v>0.41602819370189026</v>
      </c>
      <c r="O75" s="351">
        <f>IF(O$16=0,0,O$16/WWP_fec!O$16)</f>
        <v>0.41591501381215074</v>
      </c>
      <c r="P75" s="351">
        <f>IF(P$16=0,0,P$16/WWP_fec!P$16)</f>
        <v>0.41584557541222394</v>
      </c>
      <c r="Q75" s="351">
        <f>IF(Q$16=0,0,Q$16/WWP_fec!Q$16)</f>
        <v>0.41588272682795058</v>
      </c>
      <c r="R75" s="351">
        <f>IF(R$16=0,0,R$16/WWP_fec!R$16)</f>
        <v>0.41678506459704429</v>
      </c>
      <c r="S75" s="351">
        <f>IF(S$16=0,0,S$16/WWP_fec!S$16)</f>
        <v>0.41679831888870522</v>
      </c>
      <c r="T75" s="351">
        <f>IF(T$16=0,0,T$16/WWP_fec!T$16)</f>
        <v>0.41729077504878614</v>
      </c>
      <c r="U75" s="351">
        <f>IF(U$16=0,0,U$16/WWP_fec!U$16)</f>
        <v>0.41710404099493092</v>
      </c>
      <c r="V75" s="351">
        <f>IF(V$16=0,0,V$16/WWP_fec!V$16)</f>
        <v>0.4388887861306407</v>
      </c>
      <c r="W75" s="351">
        <f>IF(W$16=0,0,W$16/WWP_fec!W$16)</f>
        <v>0.43886310670168655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0.44516212358063012</v>
      </c>
      <c r="C76" s="351">
        <f>IF(C$27=0,0,C$27/WWP_fec!C$27)</f>
        <v>0.44516212358062995</v>
      </c>
      <c r="D76" s="351">
        <f>IF(D$27=0,0,D$27/WWP_fec!D$27)</f>
        <v>0.44516212358063023</v>
      </c>
      <c r="E76" s="351">
        <f>IF(E$27=0,0,E$27/WWP_fec!E$27)</f>
        <v>0.44516212358063001</v>
      </c>
      <c r="F76" s="351">
        <f>IF(F$27=0,0,F$27/WWP_fec!F$27)</f>
        <v>0.44516212358063006</v>
      </c>
      <c r="G76" s="351">
        <f>IF(G$27=0,0,G$27/WWP_fec!G$27)</f>
        <v>0.44516212358063029</v>
      </c>
      <c r="H76" s="351">
        <f>IF(H$27=0,0,H$27/WWP_fec!H$27)</f>
        <v>0.44516212358063001</v>
      </c>
      <c r="I76" s="351">
        <f>IF(I$27=0,0,I$27/WWP_fec!I$27)</f>
        <v>0.44516212358063012</v>
      </c>
      <c r="J76" s="351">
        <f>IF(J$27=0,0,J$27/WWP_fec!J$27)</f>
        <v>0.44516212358062995</v>
      </c>
      <c r="K76" s="351">
        <f>IF(K$27=0,0,K$27/WWP_fec!K$27)</f>
        <v>0.44516212358063006</v>
      </c>
      <c r="L76" s="351">
        <f>IF(L$27=0,0,L$27/WWP_fec!L$27)</f>
        <v>0.44516212358063006</v>
      </c>
      <c r="M76" s="351">
        <f>IF(M$27=0,0,M$27/WWP_fec!M$27)</f>
        <v>0.44516212358062995</v>
      </c>
      <c r="N76" s="351">
        <f>IF(N$27=0,0,N$27/WWP_fec!N$27)</f>
        <v>0.44516212358063012</v>
      </c>
      <c r="O76" s="351">
        <f>IF(O$27=0,0,O$27/WWP_fec!O$27)</f>
        <v>0.44516212358063001</v>
      </c>
      <c r="P76" s="351">
        <f>IF(P$27=0,0,P$27/WWP_fec!P$27)</f>
        <v>0.44516212358063001</v>
      </c>
      <c r="Q76" s="351">
        <f>IF(Q$27=0,0,Q$27/WWP_fec!Q$27)</f>
        <v>0.44516212358063012</v>
      </c>
      <c r="R76" s="351">
        <f>IF(R$27=0,0,R$27/WWP_fec!R$27)</f>
        <v>0.44516212358062995</v>
      </c>
      <c r="S76" s="351">
        <f>IF(S$27=0,0,S$27/WWP_fec!S$27)</f>
        <v>0.44516212358063006</v>
      </c>
      <c r="T76" s="351">
        <f>IF(T$27=0,0,T$27/WWP_fec!T$27)</f>
        <v>0.44516212358063001</v>
      </c>
      <c r="U76" s="351">
        <f>IF(U$27=0,0,U$27/WWP_fec!U$27)</f>
        <v>0.44516212358062995</v>
      </c>
      <c r="V76" s="351">
        <f>IF(V$27=0,0,V$27/WWP_fec!V$27)</f>
        <v>0.44516212358062995</v>
      </c>
      <c r="W76" s="351">
        <f>IF(W$27=0,0,W$27/WWP_fec!W$27)</f>
        <v>0.44516212358063029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0.28243393394333682</v>
      </c>
      <c r="C77" s="351">
        <f>IF(C$28=0,0,C$28/WWP_fec!C$28)</f>
        <v>0.29179125229963898</v>
      </c>
      <c r="D77" s="351">
        <f>IF(D$28=0,0,D$28/WWP_fec!D$28)</f>
        <v>0.29084750554114153</v>
      </c>
      <c r="E77" s="351">
        <f>IF(E$28=0,0,E$28/WWP_fec!E$28)</f>
        <v>0.2903505804748488</v>
      </c>
      <c r="F77" s="351">
        <f>IF(F$28=0,0,F$28/WWP_fec!F$28)</f>
        <v>0.29074553448894863</v>
      </c>
      <c r="G77" s="351">
        <f>IF(G$28=0,0,G$28/WWP_fec!G$28)</f>
        <v>0.29013793021014284</v>
      </c>
      <c r="H77" s="351">
        <f>IF(H$28=0,0,H$28/WWP_fec!H$28)</f>
        <v>0.28972281960436846</v>
      </c>
      <c r="I77" s="351">
        <f>IF(I$28=0,0,I$28/WWP_fec!I$28)</f>
        <v>0.29087405115032317</v>
      </c>
      <c r="J77" s="351">
        <f>IF(J$28=0,0,J$28/WWP_fec!J$28)</f>
        <v>0.29182989138264392</v>
      </c>
      <c r="K77" s="351">
        <f>IF(K$28=0,0,K$28/WWP_fec!K$28)</f>
        <v>0.29227956204156053</v>
      </c>
      <c r="L77" s="351">
        <f>IF(L$28=0,0,L$28/WWP_fec!L$28)</f>
        <v>0.29212381112970459</v>
      </c>
      <c r="M77" s="351">
        <f>IF(M$28=0,0,M$28/WWP_fec!M$28)</f>
        <v>0.29281542717867065</v>
      </c>
      <c r="N77" s="351">
        <f>IF(N$28=0,0,N$28/WWP_fec!N$28)</f>
        <v>0.29222416326868705</v>
      </c>
      <c r="O77" s="351">
        <f>IF(O$28=0,0,O$28/WWP_fec!O$28)</f>
        <v>0.29026368784614853</v>
      </c>
      <c r="P77" s="351">
        <f>IF(P$28=0,0,P$28/WWP_fec!P$28)</f>
        <v>0.28934400170572488</v>
      </c>
      <c r="Q77" s="351">
        <f>IF(Q$28=0,0,Q$28/WWP_fec!Q$28)</f>
        <v>0.29046253260631189</v>
      </c>
      <c r="R77" s="351">
        <f>IF(R$28=0,0,R$28/WWP_fec!R$28)</f>
        <v>0.2947115447236191</v>
      </c>
      <c r="S77" s="351">
        <f>IF(S$28=0,0,S$28/WWP_fec!S$28)</f>
        <v>0.29435705992855693</v>
      </c>
      <c r="T77" s="351">
        <f>IF(T$28=0,0,T$28/WWP_fec!T$28)</f>
        <v>0.29535124149655723</v>
      </c>
      <c r="U77" s="351">
        <f>IF(U$28=0,0,U$28/WWP_fec!U$28)</f>
        <v>0.29504459202758265</v>
      </c>
      <c r="V77" s="351">
        <f>IF(V$28=0,0,V$28/WWP_fec!V$28)</f>
        <v>0.29971134428545954</v>
      </c>
      <c r="W77" s="351">
        <f>IF(W$28=0,0,W$28/WWP_fec!W$28)</f>
        <v>0.30029982785714077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0.51935581084406834</v>
      </c>
      <c r="C78" s="339">
        <f>IF(C$48=0,0,C$48/WWP_fec!C$48)</f>
        <v>0.51935581084406834</v>
      </c>
      <c r="D78" s="339">
        <f>IF(D$48=0,0,D$48/WWP_fec!D$48)</f>
        <v>0.51935581084406857</v>
      </c>
      <c r="E78" s="339">
        <f>IF(E$48=0,0,E$48/WWP_fec!E$48)</f>
        <v>0.51935581084406834</v>
      </c>
      <c r="F78" s="339">
        <f>IF(F$48=0,0,F$48/WWP_fec!F$48)</f>
        <v>0.51935581084406834</v>
      </c>
      <c r="G78" s="339">
        <f>IF(G$48=0,0,G$48/WWP_fec!G$48)</f>
        <v>0.51935581084406868</v>
      </c>
      <c r="H78" s="339">
        <f>IF(H$48=0,0,H$48/WWP_fec!H$48)</f>
        <v>0.51935581084406834</v>
      </c>
      <c r="I78" s="339">
        <f>IF(I$48=0,0,I$48/WWP_fec!I$48)</f>
        <v>0.51935581084406846</v>
      </c>
      <c r="J78" s="339">
        <f>IF(J$48=0,0,J$48/WWP_fec!J$48)</f>
        <v>0.51935581084406846</v>
      </c>
      <c r="K78" s="339">
        <f>IF(K$48=0,0,K$48/WWP_fec!K$48)</f>
        <v>0.51935581084406857</v>
      </c>
      <c r="L78" s="339">
        <f>IF(L$48=0,0,L$48/WWP_fec!L$48)</f>
        <v>0.51935581084406846</v>
      </c>
      <c r="M78" s="339">
        <f>IF(M$48=0,0,M$48/WWP_fec!M$48)</f>
        <v>0.51935581084406857</v>
      </c>
      <c r="N78" s="339">
        <f>IF(N$48=0,0,N$48/WWP_fec!N$48)</f>
        <v>0.51935581084406834</v>
      </c>
      <c r="O78" s="339">
        <f>IF(O$48=0,0,O$48/WWP_fec!O$48)</f>
        <v>0.51935581084406846</v>
      </c>
      <c r="P78" s="339">
        <f>IF(P$48=0,0,P$48/WWP_fec!P$48)</f>
        <v>0.51935581084406846</v>
      </c>
      <c r="Q78" s="339">
        <f>IF(Q$48=0,0,Q$48/WWP_fec!Q$48)</f>
        <v>0.51935581084406868</v>
      </c>
      <c r="R78" s="339">
        <f>IF(R$48=0,0,R$48/WWP_fec!R$48)</f>
        <v>0.51935581084406857</v>
      </c>
      <c r="S78" s="339">
        <f>IF(S$48=0,0,S$48/WWP_fec!S$48)</f>
        <v>0.51935581084406857</v>
      </c>
      <c r="T78" s="339">
        <f>IF(T$48=0,0,T$48/WWP_fec!T$48)</f>
        <v>0.51935581084406834</v>
      </c>
      <c r="U78" s="339">
        <f>IF(U$48=0,0,U$48/WWP_fec!U$48)</f>
        <v>0.51935581084406834</v>
      </c>
      <c r="V78" s="339">
        <f>IF(V$48=0,0,V$48/WWP_fec!V$48)</f>
        <v>0.51935581084406868</v>
      </c>
      <c r="W78" s="339">
        <f>IF(W$48=0,0,W$48/WWP_fec!W$48)</f>
        <v>0.51935581084406812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SE: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81.574005599979159</v>
      </c>
      <c r="C5" s="225">
        <v>81.894365280107706</v>
      </c>
      <c r="D5" s="225">
        <v>141.48464832014989</v>
      </c>
      <c r="E5" s="225">
        <v>135.23085216023401</v>
      </c>
      <c r="F5" s="225">
        <v>128.91722724014861</v>
      </c>
      <c r="G5" s="225">
        <v>58.893007680086477</v>
      </c>
      <c r="H5" s="225">
        <v>63.450704160149968</v>
      </c>
      <c r="I5" s="225">
        <v>61.437747240076583</v>
      </c>
      <c r="J5" s="225">
        <v>56.615573880070173</v>
      </c>
      <c r="K5" s="225">
        <v>53.13744756007938</v>
      </c>
      <c r="L5" s="225">
        <v>61.943596560102712</v>
      </c>
      <c r="M5" s="225">
        <v>60.09661944008274</v>
      </c>
      <c r="N5" s="225">
        <v>44.751324960120591</v>
      </c>
      <c r="O5" s="225">
        <v>33.987592440700872</v>
      </c>
      <c r="P5" s="225">
        <v>23.340239280530419</v>
      </c>
      <c r="Q5" s="225">
        <v>26.557414920283659</v>
      </c>
      <c r="R5" s="225">
        <v>69.990440399915698</v>
      </c>
      <c r="S5" s="225">
        <v>70.612933319920359</v>
      </c>
      <c r="T5" s="225">
        <v>83.572519319909091</v>
      </c>
      <c r="U5" s="225">
        <v>75.504095999923464</v>
      </c>
      <c r="V5" s="225">
        <v>70.686773279950728</v>
      </c>
      <c r="W5" s="225">
        <v>68.820584759951018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0.493188977767272</v>
      </c>
      <c r="C10" s="262">
        <v>0.47904021111435341</v>
      </c>
      <c r="D10" s="262">
        <v>1.118355645952591</v>
      </c>
      <c r="E10" s="262">
        <v>1.156131546015801</v>
      </c>
      <c r="F10" s="262">
        <v>0.95079032465575397</v>
      </c>
      <c r="G10" s="262">
        <v>0.33353901786677431</v>
      </c>
      <c r="H10" s="262">
        <v>0.38653378029872448</v>
      </c>
      <c r="I10" s="262">
        <v>0.32095610332019647</v>
      </c>
      <c r="J10" s="262">
        <v>0.25529585547181888</v>
      </c>
      <c r="K10" s="262">
        <v>0.24155687657403321</v>
      </c>
      <c r="L10" s="262">
        <v>0.27415407992590768</v>
      </c>
      <c r="M10" s="262">
        <v>0.37598212609624121</v>
      </c>
      <c r="N10" s="262">
        <v>0.2193372299877378</v>
      </c>
      <c r="O10" s="262">
        <v>0.187381397596243</v>
      </c>
      <c r="P10" s="262">
        <v>6.4329086787903222E-2</v>
      </c>
      <c r="Q10" s="262">
        <v>0.109859734254174</v>
      </c>
      <c r="R10" s="262">
        <v>1.4226562126605551</v>
      </c>
      <c r="S10" s="262">
        <v>1.6750134282412901</v>
      </c>
      <c r="T10" s="262">
        <v>2.3639833534448602</v>
      </c>
      <c r="U10" s="262">
        <v>1.98758268325287</v>
      </c>
      <c r="V10" s="262">
        <v>2.2281546449143108</v>
      </c>
      <c r="W10" s="262">
        <v>2.215635624012577</v>
      </c>
      <c r="DA10" s="68" t="s">
        <v>2988</v>
      </c>
    </row>
    <row r="11" spans="1:105" ht="12" customHeight="1" x14ac:dyDescent="0.25">
      <c r="A11" s="37" t="s">
        <v>160</v>
      </c>
      <c r="B11" s="228">
        <v>0.493188977767272</v>
      </c>
      <c r="C11" s="228">
        <v>0.47904021111435341</v>
      </c>
      <c r="D11" s="228">
        <v>1.118355645952591</v>
      </c>
      <c r="E11" s="228">
        <v>1.156131546015801</v>
      </c>
      <c r="F11" s="228">
        <v>0.95079032465575397</v>
      </c>
      <c r="G11" s="228">
        <v>0.33353901786677431</v>
      </c>
      <c r="H11" s="228">
        <v>0.38653378029872448</v>
      </c>
      <c r="I11" s="228">
        <v>0.29670074787999162</v>
      </c>
      <c r="J11" s="228">
        <v>0.23421411411995599</v>
      </c>
      <c r="K11" s="228">
        <v>0.22089466080808479</v>
      </c>
      <c r="L11" s="228">
        <v>0.26050945495787359</v>
      </c>
      <c r="M11" s="228">
        <v>0.36194766680934343</v>
      </c>
      <c r="N11" s="228">
        <v>0.20883997739741439</v>
      </c>
      <c r="O11" s="228">
        <v>0.17919628811798241</v>
      </c>
      <c r="P11" s="228">
        <v>6.3800788970873976E-2</v>
      </c>
      <c r="Q11" s="228">
        <v>0.1088998603069959</v>
      </c>
      <c r="R11" s="228">
        <v>1.4182732058202761</v>
      </c>
      <c r="S11" s="228">
        <v>1.671631884129974</v>
      </c>
      <c r="T11" s="228">
        <v>2.359073986402775</v>
      </c>
      <c r="U11" s="228">
        <v>1.9827662819827521</v>
      </c>
      <c r="V11" s="228">
        <v>2.2229694169555758</v>
      </c>
      <c r="W11" s="228">
        <v>2.210762677012279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2.4255355440204861E-2</v>
      </c>
      <c r="J12" s="228">
        <v>2.108174135186295E-2</v>
      </c>
      <c r="K12" s="228">
        <v>2.0662215765948441E-2</v>
      </c>
      <c r="L12" s="228">
        <v>1.3644624968034071E-2</v>
      </c>
      <c r="M12" s="228">
        <v>1.403445928689781E-2</v>
      </c>
      <c r="N12" s="228">
        <v>1.0497252590323421E-2</v>
      </c>
      <c r="O12" s="228">
        <v>8.1851094782606874E-3</v>
      </c>
      <c r="P12" s="228">
        <v>5.2829781702923989E-4</v>
      </c>
      <c r="Q12" s="228">
        <v>9.5987394717814709E-4</v>
      </c>
      <c r="R12" s="228">
        <v>4.3830068402791562E-3</v>
      </c>
      <c r="S12" s="228">
        <v>3.3815441113160061E-3</v>
      </c>
      <c r="T12" s="228">
        <v>4.9093670420842636E-3</v>
      </c>
      <c r="U12" s="228">
        <v>4.8164012701188792E-3</v>
      </c>
      <c r="V12" s="228">
        <v>5.1852279587351908E-3</v>
      </c>
      <c r="W12" s="228">
        <v>4.872947000298361E-3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6.7637444684725034</v>
      </c>
      <c r="C16" s="263">
        <v>21.30784442598371</v>
      </c>
      <c r="D16" s="263">
        <v>54.329902108385077</v>
      </c>
      <c r="E16" s="263">
        <v>48.475977055632427</v>
      </c>
      <c r="F16" s="263">
        <v>45.897497063716088</v>
      </c>
      <c r="G16" s="263">
        <v>8.6652361629470072</v>
      </c>
      <c r="H16" s="263">
        <v>10.029815806841061</v>
      </c>
      <c r="I16" s="263">
        <v>9.9904228437992622</v>
      </c>
      <c r="J16" s="263">
        <v>9.4761706500666456</v>
      </c>
      <c r="K16" s="263">
        <v>9.3352330405255834</v>
      </c>
      <c r="L16" s="263">
        <v>12.032068798894169</v>
      </c>
      <c r="M16" s="263">
        <v>12.34473463299345</v>
      </c>
      <c r="N16" s="263">
        <v>6.7140292507534962</v>
      </c>
      <c r="O16" s="263">
        <v>2.8535260664460629</v>
      </c>
      <c r="P16" s="263">
        <v>1.1425094284073081</v>
      </c>
      <c r="Q16" s="263">
        <v>1.765771417876788</v>
      </c>
      <c r="R16" s="263">
        <v>18.732552714279159</v>
      </c>
      <c r="S16" s="263">
        <v>18.724436000506689</v>
      </c>
      <c r="T16" s="263">
        <v>26.895192084044272</v>
      </c>
      <c r="U16" s="263">
        <v>22.85862068777104</v>
      </c>
      <c r="V16" s="263">
        <v>13.55371506372866</v>
      </c>
      <c r="W16" s="263">
        <v>14.981974988561261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0.36935707434058629</v>
      </c>
      <c r="J17" s="231">
        <v>0.37159467670540242</v>
      </c>
      <c r="K17" s="231">
        <v>0.19942462754766149</v>
      </c>
      <c r="L17" s="231">
        <v>0.88519552476591379</v>
      </c>
      <c r="M17" s="231">
        <v>0.46937256984519432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0.24897930498040491</v>
      </c>
      <c r="C19" s="231">
        <v>0</v>
      </c>
      <c r="D19" s="231">
        <v>0</v>
      </c>
      <c r="E19" s="231">
        <v>0</v>
      </c>
      <c r="F19" s="231">
        <v>0</v>
      </c>
      <c r="G19" s="231">
        <v>0.2153574830354486</v>
      </c>
      <c r="H19" s="231">
        <v>0.23848683521836511</v>
      </c>
      <c r="I19" s="231">
        <v>0.2352797541551932</v>
      </c>
      <c r="J19" s="231">
        <v>0.14985379534196391</v>
      </c>
      <c r="K19" s="231">
        <v>5.554209676670685E-2</v>
      </c>
      <c r="L19" s="231">
        <v>6.1059138074751697E-2</v>
      </c>
      <c r="M19" s="231">
        <v>5.8559135976275919E-2</v>
      </c>
      <c r="N19" s="231">
        <v>3.5474342527559398E-2</v>
      </c>
      <c r="O19" s="231">
        <v>2.1582775115634271E-2</v>
      </c>
      <c r="P19" s="231">
        <v>1.32106540351752E-2</v>
      </c>
      <c r="Q19" s="231">
        <v>2.610059597025555E-2</v>
      </c>
      <c r="R19" s="231">
        <v>0.11882652338170049</v>
      </c>
      <c r="S19" s="231">
        <v>9.7656055651132403E-2</v>
      </c>
      <c r="T19" s="231">
        <v>0.12592882826194349</v>
      </c>
      <c r="U19" s="231">
        <v>0.1236131958776515</v>
      </c>
      <c r="V19" s="231">
        <v>7.1736314847730784E-2</v>
      </c>
      <c r="W19" s="231">
        <v>4.8882421139244812E-2</v>
      </c>
      <c r="DA19" s="73" t="s">
        <v>2997</v>
      </c>
    </row>
    <row r="20" spans="1:105" ht="12" customHeight="1" x14ac:dyDescent="0.25">
      <c r="A20" s="46" t="s">
        <v>160</v>
      </c>
      <c r="B20" s="231">
        <v>1.8194590835083111</v>
      </c>
      <c r="C20" s="231">
        <v>8.2137116793311815</v>
      </c>
      <c r="D20" s="231">
        <v>15.59983382290822</v>
      </c>
      <c r="E20" s="231">
        <v>14.558488971073819</v>
      </c>
      <c r="F20" s="231">
        <v>13.372845275999129</v>
      </c>
      <c r="G20" s="231">
        <v>4.2988193222253486</v>
      </c>
      <c r="H20" s="231">
        <v>4.6366846755669879</v>
      </c>
      <c r="I20" s="231">
        <v>4.1681800282621051</v>
      </c>
      <c r="J20" s="231">
        <v>3.906093755238655</v>
      </c>
      <c r="K20" s="231">
        <v>3.940487120325034</v>
      </c>
      <c r="L20" s="231">
        <v>4.8310623947615552</v>
      </c>
      <c r="M20" s="231">
        <v>6.3805133541706471</v>
      </c>
      <c r="N20" s="231">
        <v>3.5955152976082849</v>
      </c>
      <c r="O20" s="231">
        <v>2.1903162777267391</v>
      </c>
      <c r="P20" s="231">
        <v>0.88637552583592072</v>
      </c>
      <c r="Q20" s="231">
        <v>1.5110502915446471</v>
      </c>
      <c r="R20" s="231">
        <v>17.436409078070071</v>
      </c>
      <c r="S20" s="231">
        <v>18.165338927014119</v>
      </c>
      <c r="T20" s="231">
        <v>26.295421368179621</v>
      </c>
      <c r="U20" s="231">
        <v>22.160378211716509</v>
      </c>
      <c r="V20" s="231">
        <v>13.326269913640759</v>
      </c>
      <c r="W20" s="231">
        <v>14.697590990104899</v>
      </c>
      <c r="DA20" s="73" t="s">
        <v>2998</v>
      </c>
    </row>
    <row r="21" spans="1:105" ht="12" customHeight="1" x14ac:dyDescent="0.25">
      <c r="A21" s="46" t="s">
        <v>70</v>
      </c>
      <c r="B21" s="231">
        <v>4.695306079983788</v>
      </c>
      <c r="C21" s="231">
        <v>13.09413274665253</v>
      </c>
      <c r="D21" s="231">
        <v>38.730068285476868</v>
      </c>
      <c r="E21" s="231">
        <v>33.917488084558613</v>
      </c>
      <c r="F21" s="231">
        <v>32.524651787716962</v>
      </c>
      <c r="G21" s="231">
        <v>4.0176666887382506</v>
      </c>
      <c r="H21" s="231">
        <v>5.0694853084401013</v>
      </c>
      <c r="I21" s="231">
        <v>4.8087752627008129</v>
      </c>
      <c r="J21" s="231">
        <v>4.3817889710901179</v>
      </c>
      <c r="K21" s="231">
        <v>4.7086486239781404</v>
      </c>
      <c r="L21" s="231">
        <v>5.9760997154801263</v>
      </c>
      <c r="M21" s="231">
        <v>5.1775778766709042</v>
      </c>
      <c r="N21" s="231">
        <v>2.885234610128272</v>
      </c>
      <c r="O21" s="231">
        <v>0.49334673692325481</v>
      </c>
      <c r="P21" s="231">
        <v>0.22427530507536159</v>
      </c>
      <c r="Q21" s="231">
        <v>0.20099315261354819</v>
      </c>
      <c r="R21" s="231">
        <v>1.077967654208551</v>
      </c>
      <c r="S21" s="231">
        <v>0.37069109358139302</v>
      </c>
      <c r="T21" s="231">
        <v>0.39073329204786672</v>
      </c>
      <c r="U21" s="231">
        <v>0.48387348729783941</v>
      </c>
      <c r="V21" s="231">
        <v>8.2160298467416168E-2</v>
      </c>
      <c r="W21" s="231">
        <v>0.15487157290977269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0.13339266894795679</v>
      </c>
      <c r="H22" s="231">
        <v>8.5158987615604836E-2</v>
      </c>
      <c r="I22" s="231">
        <v>6.8081033459591156E-2</v>
      </c>
      <c r="J22" s="231">
        <v>0.31524980239254508</v>
      </c>
      <c r="K22" s="231">
        <v>6.2542237517132504E-2</v>
      </c>
      <c r="L22" s="231">
        <v>2.5616931233958879E-2</v>
      </c>
      <c r="M22" s="231">
        <v>1.130837504922208E-2</v>
      </c>
      <c r="N22" s="231">
        <v>1.7077954155991601E-2</v>
      </c>
      <c r="O22" s="231">
        <v>4.8233681332399497E-2</v>
      </c>
      <c r="P22" s="231">
        <v>1.130837504922701E-2</v>
      </c>
      <c r="Q22" s="231">
        <v>1.430855618473828E-2</v>
      </c>
      <c r="R22" s="231">
        <v>4.5464283361019549E-2</v>
      </c>
      <c r="S22" s="231">
        <v>5.4003260438979003E-2</v>
      </c>
      <c r="T22" s="231">
        <v>2.8386329205106579E-2</v>
      </c>
      <c r="U22" s="231">
        <v>3.6925306283069108E-2</v>
      </c>
      <c r="V22" s="231">
        <v>4.2464102225519787E-2</v>
      </c>
      <c r="W22" s="231">
        <v>4.8233681332257201E-2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0.3407496908809724</v>
      </c>
      <c r="J23" s="231">
        <v>0.35158964929796283</v>
      </c>
      <c r="K23" s="231">
        <v>0.36858833439090849</v>
      </c>
      <c r="L23" s="231">
        <v>0.2530350945778666</v>
      </c>
      <c r="M23" s="231">
        <v>0.24740332128120851</v>
      </c>
      <c r="N23" s="231">
        <v>0.18072704633338729</v>
      </c>
      <c r="O23" s="231">
        <v>0.1000465953480357</v>
      </c>
      <c r="P23" s="231">
        <v>7.3395684116231473E-3</v>
      </c>
      <c r="Q23" s="231">
        <v>1.331882156359822E-2</v>
      </c>
      <c r="R23" s="231">
        <v>5.3885175257813597E-2</v>
      </c>
      <c r="S23" s="231">
        <v>3.6746663821068809E-2</v>
      </c>
      <c r="T23" s="231">
        <v>5.4722266349733088E-2</v>
      </c>
      <c r="U23" s="231">
        <v>5.3830486595976217E-2</v>
      </c>
      <c r="V23" s="231">
        <v>3.10844345472354E-2</v>
      </c>
      <c r="W23" s="231">
        <v>3.2396323075091479E-2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74.317072153739375</v>
      </c>
      <c r="C28" s="263">
        <f t="shared" si="0"/>
        <v>60.107480643009644</v>
      </c>
      <c r="D28" s="263">
        <f t="shared" si="0"/>
        <v>86.036390565812198</v>
      </c>
      <c r="E28" s="263">
        <f t="shared" si="0"/>
        <v>85.598743558585795</v>
      </c>
      <c r="F28" s="263">
        <f t="shared" si="0"/>
        <v>82.068939851776818</v>
      </c>
      <c r="G28" s="263">
        <f t="shared" si="0"/>
        <v>49.894232499272718</v>
      </c>
      <c r="H28" s="263">
        <f t="shared" si="0"/>
        <v>53.034354573010191</v>
      </c>
      <c r="I28" s="263">
        <f t="shared" si="0"/>
        <v>51.126368292957132</v>
      </c>
      <c r="J28" s="263">
        <f t="shared" si="0"/>
        <v>46.884107374531688</v>
      </c>
      <c r="K28" s="263">
        <f t="shared" si="0"/>
        <v>43.560657642979763</v>
      </c>
      <c r="L28" s="263">
        <f t="shared" si="0"/>
        <v>49.637373681282625</v>
      </c>
      <c r="M28" s="263">
        <f t="shared" si="0"/>
        <v>47.37590268099305</v>
      </c>
      <c r="N28" s="263">
        <f t="shared" si="0"/>
        <v>37.817958479379357</v>
      </c>
      <c r="O28" s="263">
        <f t="shared" si="0"/>
        <v>30.946684976658553</v>
      </c>
      <c r="P28" s="263">
        <f t="shared" si="0"/>
        <v>22.133400765335196</v>
      </c>
      <c r="Q28" s="263">
        <f t="shared" si="0"/>
        <v>24.681783768152698</v>
      </c>
      <c r="R28" s="263">
        <f t="shared" si="0"/>
        <v>49.835231472975991</v>
      </c>
      <c r="S28" s="263">
        <f t="shared" si="0"/>
        <v>50.213483891172359</v>
      </c>
      <c r="T28" s="263">
        <f t="shared" si="0"/>
        <v>54.313343882419964</v>
      </c>
      <c r="U28" s="263">
        <f t="shared" si="0"/>
        <v>50.657892628899546</v>
      </c>
      <c r="V28" s="263">
        <f t="shared" si="0"/>
        <v>54.904903571307777</v>
      </c>
      <c r="W28" s="263">
        <f t="shared" si="0"/>
        <v>51.622974147377171</v>
      </c>
      <c r="DA28" s="70"/>
    </row>
    <row r="29" spans="1:105" ht="12" customHeight="1" x14ac:dyDescent="0.25">
      <c r="A29" s="60" t="s">
        <v>2915</v>
      </c>
      <c r="B29" s="331">
        <v>73.769109222169178</v>
      </c>
      <c r="C29" s="331">
        <v>58.381231381002777</v>
      </c>
      <c r="D29" s="331">
        <v>81.634868218242545</v>
      </c>
      <c r="E29" s="331">
        <v>81.671475368317701</v>
      </c>
      <c r="F29" s="331">
        <v>78.350566521737619</v>
      </c>
      <c r="G29" s="331">
        <v>49.192220731570792</v>
      </c>
      <c r="H29" s="331">
        <v>52.221791753961689</v>
      </c>
      <c r="I29" s="331">
        <v>50.316996884171431</v>
      </c>
      <c r="J29" s="331">
        <v>46.11639796834789</v>
      </c>
      <c r="K29" s="331">
        <v>42.804366259172859</v>
      </c>
      <c r="L29" s="331">
        <v>48.662598876789559</v>
      </c>
      <c r="M29" s="331">
        <v>46.37579733838556</v>
      </c>
      <c r="N29" s="331">
        <v>37.274023212747117</v>
      </c>
      <c r="O29" s="331">
        <v>30.71550733297757</v>
      </c>
      <c r="P29" s="331">
        <v>22.040840672526421</v>
      </c>
      <c r="Q29" s="331">
        <v>24.538730273578391</v>
      </c>
      <c r="R29" s="331">
        <v>48.31761877353766</v>
      </c>
      <c r="S29" s="331">
        <v>48.696528765108397</v>
      </c>
      <c r="T29" s="331">
        <v>52.134437158753528</v>
      </c>
      <c r="U29" s="331">
        <v>48.806007646829713</v>
      </c>
      <c r="V29" s="331">
        <v>53.806853005588351</v>
      </c>
      <c r="W29" s="331">
        <v>50.409213489547739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1.873039562029132</v>
      </c>
      <c r="J30" s="232">
        <v>1.870620680912966</v>
      </c>
      <c r="K30" s="232">
        <v>0.92057904010772384</v>
      </c>
      <c r="L30" s="232">
        <v>3.587730598849054</v>
      </c>
      <c r="M30" s="232">
        <v>1.7649213381656219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2.715504943862431</v>
      </c>
      <c r="C31" s="297">
        <v>0</v>
      </c>
      <c r="D31" s="297">
        <v>0</v>
      </c>
      <c r="E31" s="297">
        <v>0</v>
      </c>
      <c r="F31" s="297">
        <v>0</v>
      </c>
      <c r="G31" s="297">
        <v>1.241690948635735</v>
      </c>
      <c r="H31" s="297">
        <v>1.25235189823321</v>
      </c>
      <c r="I31" s="297">
        <v>1.1931226401008459</v>
      </c>
      <c r="J31" s="297">
        <v>0.75436927989744129</v>
      </c>
      <c r="K31" s="297">
        <v>0.25639205526331121</v>
      </c>
      <c r="L31" s="297">
        <v>0.24747497234361451</v>
      </c>
      <c r="M31" s="297">
        <v>0.22019239143684641</v>
      </c>
      <c r="N31" s="297">
        <v>0.19744379319302999</v>
      </c>
      <c r="O31" s="297">
        <v>0.2363125821921804</v>
      </c>
      <c r="P31" s="297">
        <v>0.25740244840188842</v>
      </c>
      <c r="Q31" s="297">
        <v>0.36568031129989192</v>
      </c>
      <c r="R31" s="297">
        <v>0.30723965791495822</v>
      </c>
      <c r="S31" s="297">
        <v>0.25470812537177151</v>
      </c>
      <c r="T31" s="297">
        <v>0.2443620817229174</v>
      </c>
      <c r="U31" s="297">
        <v>0.26435663443950341</v>
      </c>
      <c r="V31" s="297">
        <v>0.28568082697688552</v>
      </c>
      <c r="W31" s="297">
        <v>0.16500382271262179</v>
      </c>
      <c r="DA31" s="122" t="s">
        <v>3008</v>
      </c>
    </row>
    <row r="32" spans="1:105" ht="12" customHeight="1" x14ac:dyDescent="0.25">
      <c r="A32" s="59" t="s">
        <v>160</v>
      </c>
      <c r="B32" s="297">
        <v>19.84401931241262</v>
      </c>
      <c r="C32" s="297">
        <v>22.504697915999561</v>
      </c>
      <c r="D32" s="297">
        <v>23.439953486738371</v>
      </c>
      <c r="E32" s="297">
        <v>24.527886710492389</v>
      </c>
      <c r="F32" s="297">
        <v>22.82847803067633</v>
      </c>
      <c r="G32" s="297">
        <v>24.78578857345299</v>
      </c>
      <c r="H32" s="297">
        <v>24.348349667344621</v>
      </c>
      <c r="I32" s="297">
        <v>21.137177644513159</v>
      </c>
      <c r="J32" s="297">
        <v>19.663413439927211</v>
      </c>
      <c r="K32" s="297">
        <v>18.18997931897206</v>
      </c>
      <c r="L32" s="297">
        <v>19.580476735033809</v>
      </c>
      <c r="M32" s="297">
        <v>23.991824172726059</v>
      </c>
      <c r="N32" s="297">
        <v>20.011989744188419</v>
      </c>
      <c r="O32" s="297">
        <v>23.982054792955179</v>
      </c>
      <c r="P32" s="297">
        <v>17.27054769174805</v>
      </c>
      <c r="Q32" s="297">
        <v>21.170449197081261</v>
      </c>
      <c r="R32" s="297">
        <v>45.083843303258128</v>
      </c>
      <c r="S32" s="297">
        <v>47.379134801140033</v>
      </c>
      <c r="T32" s="297">
        <v>51.025678504240631</v>
      </c>
      <c r="U32" s="297">
        <v>47.39172836979462</v>
      </c>
      <c r="V32" s="297">
        <v>53.070189311048871</v>
      </c>
      <c r="W32" s="297">
        <v>49.612082247842693</v>
      </c>
      <c r="DA32" s="122" t="s">
        <v>3009</v>
      </c>
    </row>
    <row r="33" spans="1:105" ht="12" customHeight="1" x14ac:dyDescent="0.25">
      <c r="A33" s="59" t="s">
        <v>70</v>
      </c>
      <c r="B33" s="297">
        <v>51.20958496589413</v>
      </c>
      <c r="C33" s="297">
        <v>35.87653346500322</v>
      </c>
      <c r="D33" s="297">
        <v>58.194914731504177</v>
      </c>
      <c r="E33" s="297">
        <v>57.143588657825312</v>
      </c>
      <c r="F33" s="297">
        <v>55.522088491061282</v>
      </c>
      <c r="G33" s="297">
        <v>23.16474120948206</v>
      </c>
      <c r="H33" s="297">
        <v>26.62109018838385</v>
      </c>
      <c r="I33" s="297">
        <v>24.38568782803446</v>
      </c>
      <c r="J33" s="297">
        <v>22.058079898748861</v>
      </c>
      <c r="K33" s="297">
        <v>21.73594747935724</v>
      </c>
      <c r="L33" s="297">
        <v>24.221355859962181</v>
      </c>
      <c r="M33" s="297">
        <v>19.468580529886051</v>
      </c>
      <c r="N33" s="297">
        <v>16.05869552713968</v>
      </c>
      <c r="O33" s="297">
        <v>5.401716910536158</v>
      </c>
      <c r="P33" s="297">
        <v>4.3698830117545269</v>
      </c>
      <c r="Q33" s="297">
        <v>2.8159984814380992</v>
      </c>
      <c r="R33" s="297">
        <v>2.7872094873847808</v>
      </c>
      <c r="S33" s="297">
        <v>0.96684258757520014</v>
      </c>
      <c r="T33" s="297">
        <v>0.75820923581260813</v>
      </c>
      <c r="U33" s="297">
        <v>1.0348018727965671</v>
      </c>
      <c r="V33" s="297">
        <v>0.32719302713919179</v>
      </c>
      <c r="W33" s="297">
        <v>0.52277282843326478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1.727969209493835</v>
      </c>
      <c r="J34" s="297">
        <v>1.7699146688614129</v>
      </c>
      <c r="K34" s="297">
        <v>1.701468365472528</v>
      </c>
      <c r="L34" s="297">
        <v>1.0255607106009099</v>
      </c>
      <c r="M34" s="297">
        <v>0.93027890617098086</v>
      </c>
      <c r="N34" s="297">
        <v>1.005894148225992</v>
      </c>
      <c r="O34" s="297">
        <v>1.09542304729406</v>
      </c>
      <c r="P34" s="297">
        <v>0.14300752062196459</v>
      </c>
      <c r="Q34" s="297">
        <v>0.1866022837591407</v>
      </c>
      <c r="R34" s="297">
        <v>0.1393263249797968</v>
      </c>
      <c r="S34" s="297">
        <v>9.5843251021398457E-2</v>
      </c>
      <c r="T34" s="297">
        <v>0.10618733697737311</v>
      </c>
      <c r="U34" s="297">
        <v>0.1151207697990263</v>
      </c>
      <c r="V34" s="297">
        <v>0.1237898404233959</v>
      </c>
      <c r="W34" s="297">
        <v>0.10935459055917369</v>
      </c>
      <c r="DA34" s="122" t="s">
        <v>3011</v>
      </c>
    </row>
    <row r="35" spans="1:105" ht="12" customHeight="1" x14ac:dyDescent="0.25">
      <c r="A35" s="60" t="s">
        <v>2922</v>
      </c>
      <c r="B35" s="331">
        <v>0.5479629315701946</v>
      </c>
      <c r="C35" s="331">
        <v>1.7262492620068639</v>
      </c>
      <c r="D35" s="331">
        <v>4.4015223475696583</v>
      </c>
      <c r="E35" s="331">
        <v>3.927268190268093</v>
      </c>
      <c r="F35" s="331">
        <v>3.718373330039193</v>
      </c>
      <c r="G35" s="331">
        <v>0.70201176770192608</v>
      </c>
      <c r="H35" s="331">
        <v>0.81256281904849859</v>
      </c>
      <c r="I35" s="331">
        <v>0.80937140878570113</v>
      </c>
      <c r="J35" s="331">
        <v>0.76770940618379546</v>
      </c>
      <c r="K35" s="331">
        <v>0.75629138380690053</v>
      </c>
      <c r="L35" s="331">
        <v>0.9747748044930632</v>
      </c>
      <c r="M35" s="331">
        <v>1.0001053426074891</v>
      </c>
      <c r="N35" s="331">
        <v>0.54393526663223912</v>
      </c>
      <c r="O35" s="331">
        <v>0.23117764368098209</v>
      </c>
      <c r="P35" s="331">
        <v>9.2560092808775321E-2</v>
      </c>
      <c r="Q35" s="331">
        <v>0.14305349457430599</v>
      </c>
      <c r="R35" s="331">
        <v>1.517612699438329</v>
      </c>
      <c r="S35" s="331">
        <v>1.5169551260639631</v>
      </c>
      <c r="T35" s="331">
        <v>2.1789067236664339</v>
      </c>
      <c r="U35" s="331">
        <v>1.8518849820698311</v>
      </c>
      <c r="V35" s="331">
        <v>1.0980505657194251</v>
      </c>
      <c r="W35" s="331">
        <v>1.2137606578294311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2.992336363315717E-2</v>
      </c>
      <c r="J36" s="231">
        <v>3.010464238448023E-2</v>
      </c>
      <c r="K36" s="231">
        <v>1.6156332346332639E-2</v>
      </c>
      <c r="L36" s="231">
        <v>7.1713876392655876E-2</v>
      </c>
      <c r="M36" s="231">
        <v>3.8026091992368449E-2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2.017099115635031E-2</v>
      </c>
      <c r="C38" s="231">
        <v>0</v>
      </c>
      <c r="D38" s="231">
        <v>0</v>
      </c>
      <c r="E38" s="231">
        <v>0</v>
      </c>
      <c r="F38" s="231">
        <v>0</v>
      </c>
      <c r="G38" s="231">
        <v>1.7447128331022431E-2</v>
      </c>
      <c r="H38" s="231">
        <v>1.932094655206068E-2</v>
      </c>
      <c r="I38" s="231">
        <v>1.9061125745797158E-2</v>
      </c>
      <c r="J38" s="231">
        <v>1.214036476174667E-2</v>
      </c>
      <c r="K38" s="231">
        <v>4.4997279704615204E-3</v>
      </c>
      <c r="L38" s="231">
        <v>4.9466895821607361E-3</v>
      </c>
      <c r="M38" s="231">
        <v>4.7441525872760366E-3</v>
      </c>
      <c r="N38" s="231">
        <v>2.8739442800559591E-3</v>
      </c>
      <c r="O38" s="231">
        <v>1.748522697584118E-3</v>
      </c>
      <c r="P38" s="231">
        <v>1.0702575691344889E-3</v>
      </c>
      <c r="Q38" s="231">
        <v>2.1145327340878059E-3</v>
      </c>
      <c r="R38" s="231">
        <v>9.6266987027727891E-3</v>
      </c>
      <c r="S38" s="231">
        <v>7.9115789766465699E-3</v>
      </c>
      <c r="T38" s="231">
        <v>1.020209001467463E-2</v>
      </c>
      <c r="U38" s="231">
        <v>1.001448968239566E-2</v>
      </c>
      <c r="V38" s="231">
        <v>5.811698175061661E-3</v>
      </c>
      <c r="W38" s="231">
        <v>3.9601961479420918E-3</v>
      </c>
      <c r="DA38" s="73" t="s">
        <v>3015</v>
      </c>
    </row>
    <row r="39" spans="1:105" ht="12" customHeight="1" x14ac:dyDescent="0.25">
      <c r="A39" s="64" t="s">
        <v>160</v>
      </c>
      <c r="B39" s="231">
        <v>0.14740298630713811</v>
      </c>
      <c r="C39" s="231">
        <v>0.66543163359557034</v>
      </c>
      <c r="D39" s="231">
        <v>1.2638163244418279</v>
      </c>
      <c r="E39" s="231">
        <v>1.1794520524847041</v>
      </c>
      <c r="F39" s="231">
        <v>1.08339744871024</v>
      </c>
      <c r="G39" s="231">
        <v>0.34826768649779849</v>
      </c>
      <c r="H39" s="231">
        <v>0.37563975685853668</v>
      </c>
      <c r="I39" s="231">
        <v>0.33768397937638978</v>
      </c>
      <c r="J39" s="231">
        <v>0.31645113074355707</v>
      </c>
      <c r="K39" s="231">
        <v>0.31923749992813272</v>
      </c>
      <c r="L39" s="231">
        <v>0.39138721528755649</v>
      </c>
      <c r="M39" s="231">
        <v>0.51691556633624725</v>
      </c>
      <c r="N39" s="231">
        <v>0.29128970087006573</v>
      </c>
      <c r="O39" s="231">
        <v>0.1774478817470925</v>
      </c>
      <c r="P39" s="231">
        <v>7.1809473860684231E-2</v>
      </c>
      <c r="Q39" s="231">
        <v>0.1224173313117186</v>
      </c>
      <c r="R39" s="231">
        <v>1.412605972773272</v>
      </c>
      <c r="S39" s="231">
        <v>1.4716600276386229</v>
      </c>
      <c r="T39" s="231">
        <v>2.1303164610882011</v>
      </c>
      <c r="U39" s="231">
        <v>1.7953170564320251</v>
      </c>
      <c r="V39" s="231">
        <v>1.079624158306411</v>
      </c>
      <c r="W39" s="231">
        <v>1.1907213649921311</v>
      </c>
      <c r="DA39" s="73" t="s">
        <v>3016</v>
      </c>
    </row>
    <row r="40" spans="1:105" ht="12" customHeight="1" x14ac:dyDescent="0.25">
      <c r="A40" s="64" t="s">
        <v>70</v>
      </c>
      <c r="B40" s="231">
        <v>0.3803889541067062</v>
      </c>
      <c r="C40" s="231">
        <v>1.060817628411294</v>
      </c>
      <c r="D40" s="231">
        <v>3.1377060231278309</v>
      </c>
      <c r="E40" s="231">
        <v>2.747816137783389</v>
      </c>
      <c r="F40" s="231">
        <v>2.6349758813289532</v>
      </c>
      <c r="G40" s="231">
        <v>0.32549018182085659</v>
      </c>
      <c r="H40" s="231">
        <v>0.41070298325333082</v>
      </c>
      <c r="I40" s="231">
        <v>0.38958162930227541</v>
      </c>
      <c r="J40" s="231">
        <v>0.35498945019469857</v>
      </c>
      <c r="K40" s="231">
        <v>0.3814698967052666</v>
      </c>
      <c r="L40" s="231">
        <v>0.48415210460927383</v>
      </c>
      <c r="M40" s="231">
        <v>0.41946007347824837</v>
      </c>
      <c r="N40" s="231">
        <v>0.23374650278453271</v>
      </c>
      <c r="O40" s="231">
        <v>3.996835266399526E-2</v>
      </c>
      <c r="P40" s="231">
        <v>1.816960327533616E-2</v>
      </c>
      <c r="Q40" s="231">
        <v>1.628340598096668E-2</v>
      </c>
      <c r="R40" s="231">
        <v>8.7331258401511069E-2</v>
      </c>
      <c r="S40" s="231">
        <v>3.0031438841700418E-2</v>
      </c>
      <c r="T40" s="231">
        <v>3.1655152138084119E-2</v>
      </c>
      <c r="U40" s="231">
        <v>3.9200879903834793E-2</v>
      </c>
      <c r="V40" s="231">
        <v>6.6561943930230766E-3</v>
      </c>
      <c r="W40" s="231">
        <v>1.254687865635638E-2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1.0806771052248551E-2</v>
      </c>
      <c r="H41" s="231">
        <v>6.8991323845702789E-3</v>
      </c>
      <c r="I41" s="231">
        <v>5.5155665405069781E-3</v>
      </c>
      <c r="J41" s="231">
        <v>2.5539877607906679E-2</v>
      </c>
      <c r="K41" s="231">
        <v>5.0668424829755443E-3</v>
      </c>
      <c r="L41" s="231">
        <v>2.0753487660899578E-3</v>
      </c>
      <c r="M41" s="231">
        <v>9.1614495079622433E-4</v>
      </c>
      <c r="N41" s="231">
        <v>1.383565844061513E-3</v>
      </c>
      <c r="O41" s="231">
        <v>3.9076386676821194E-3</v>
      </c>
      <c r="P41" s="231">
        <v>9.1614495079662321E-4</v>
      </c>
      <c r="Q41" s="231">
        <v>1.1592038152938541E-3</v>
      </c>
      <c r="R41" s="231">
        <v>3.6832766389042039E-3</v>
      </c>
      <c r="S41" s="231">
        <v>4.3750595609320141E-3</v>
      </c>
      <c r="T41" s="231">
        <v>2.2997107948490598E-3</v>
      </c>
      <c r="U41" s="231">
        <v>2.9914937168771219E-3</v>
      </c>
      <c r="V41" s="231">
        <v>3.4402177744079039E-3</v>
      </c>
      <c r="W41" s="231">
        <v>3.9076386676705904E-3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2.760574418757469E-2</v>
      </c>
      <c r="J42" s="231">
        <v>2.8483940491406151E-2</v>
      </c>
      <c r="K42" s="231">
        <v>2.9861084373731531E-2</v>
      </c>
      <c r="L42" s="231">
        <v>2.049956985532635E-2</v>
      </c>
      <c r="M42" s="231">
        <v>2.00433132625529E-2</v>
      </c>
      <c r="N42" s="231">
        <v>1.46415528535232E-2</v>
      </c>
      <c r="O42" s="231">
        <v>8.1052479046280941E-3</v>
      </c>
      <c r="P42" s="231">
        <v>5.9461315282380658E-4</v>
      </c>
      <c r="Q42" s="231">
        <v>1.0790207322391361E-3</v>
      </c>
      <c r="R42" s="231">
        <v>4.3654929218686954E-3</v>
      </c>
      <c r="S42" s="231">
        <v>2.9770210460604032E-3</v>
      </c>
      <c r="T42" s="231">
        <v>4.4333096306248578E-3</v>
      </c>
      <c r="U42" s="231">
        <v>4.3610623346985646E-3</v>
      </c>
      <c r="V42" s="231">
        <v>2.518297070520707E-3</v>
      </c>
      <c r="W42" s="231">
        <v>2.6245793653306509E-3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1</v>
      </c>
      <c r="D52" s="234">
        <f t="shared" si="1"/>
        <v>0.99999999999999989</v>
      </c>
      <c r="E52" s="234">
        <f t="shared" si="1"/>
        <v>1.0000000000000002</v>
      </c>
      <c r="F52" s="234">
        <f t="shared" si="1"/>
        <v>1.0000000000000004</v>
      </c>
      <c r="G52" s="234">
        <f t="shared" si="1"/>
        <v>1.0000000000000004</v>
      </c>
      <c r="H52" s="234">
        <f t="shared" si="1"/>
        <v>1</v>
      </c>
      <c r="I52" s="234">
        <f t="shared" si="1"/>
        <v>1.0000000000000002</v>
      </c>
      <c r="J52" s="234">
        <f t="shared" si="1"/>
        <v>0.99999999999999967</v>
      </c>
      <c r="K52" s="234">
        <f t="shared" si="1"/>
        <v>0.99999999999999989</v>
      </c>
      <c r="L52" s="234">
        <f t="shared" si="1"/>
        <v>0.99999999999999978</v>
      </c>
      <c r="M52" s="234">
        <f t="shared" si="1"/>
        <v>1</v>
      </c>
      <c r="N52" s="234">
        <f t="shared" si="1"/>
        <v>1</v>
      </c>
      <c r="O52" s="234">
        <f t="shared" si="1"/>
        <v>0.99999999999999956</v>
      </c>
      <c r="P52" s="234">
        <f t="shared" si="1"/>
        <v>0.99999999999999956</v>
      </c>
      <c r="Q52" s="234">
        <f t="shared" si="1"/>
        <v>1</v>
      </c>
      <c r="R52" s="234">
        <f t="shared" si="1"/>
        <v>1</v>
      </c>
      <c r="S52" s="234">
        <f t="shared" si="1"/>
        <v>0.99999999999999978</v>
      </c>
      <c r="T52" s="234">
        <f t="shared" si="1"/>
        <v>1</v>
      </c>
      <c r="U52" s="234">
        <f t="shared" si="1"/>
        <v>0.99999999999999989</v>
      </c>
      <c r="V52" s="234">
        <f t="shared" si="1"/>
        <v>1.0000000000000002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6.0459085481931758E-3</v>
      </c>
      <c r="C57" s="302">
        <f t="shared" si="6"/>
        <v>5.8494892716472787E-3</v>
      </c>
      <c r="D57" s="302">
        <f t="shared" si="6"/>
        <v>7.9044310406171294E-3</v>
      </c>
      <c r="E57" s="302">
        <f t="shared" si="6"/>
        <v>8.549317907469144E-3</v>
      </c>
      <c r="F57" s="302">
        <f t="shared" si="6"/>
        <v>7.375199924868148E-3</v>
      </c>
      <c r="G57" s="302">
        <f t="shared" si="6"/>
        <v>5.663474001507891E-3</v>
      </c>
      <c r="H57" s="302">
        <f t="shared" si="6"/>
        <v>6.0918753450412595E-3</v>
      </c>
      <c r="I57" s="302">
        <f t="shared" si="6"/>
        <v>5.2240864572396456E-3</v>
      </c>
      <c r="J57" s="302">
        <f t="shared" si="6"/>
        <v>4.5092867205164585E-3</v>
      </c>
      <c r="K57" s="302">
        <f t="shared" si="6"/>
        <v>4.5458878374035391E-3</v>
      </c>
      <c r="L57" s="302">
        <f t="shared" si="6"/>
        <v>4.4258663550460963E-3</v>
      </c>
      <c r="M57" s="302">
        <f t="shared" si="6"/>
        <v>6.2562941077093561E-3</v>
      </c>
      <c r="N57" s="302">
        <f t="shared" si="6"/>
        <v>4.9012454979421635E-3</v>
      </c>
      <c r="O57" s="302">
        <f t="shared" si="6"/>
        <v>5.5132295093620618E-3</v>
      </c>
      <c r="P57" s="302">
        <f t="shared" si="6"/>
        <v>2.7561451283648242E-3</v>
      </c>
      <c r="Q57" s="302">
        <f t="shared" si="6"/>
        <v>4.1366877982640859E-3</v>
      </c>
      <c r="R57" s="302">
        <f t="shared" si="6"/>
        <v>2.0326436075151038E-2</v>
      </c>
      <c r="S57" s="302">
        <f t="shared" si="6"/>
        <v>2.3721057170255778E-2</v>
      </c>
      <c r="T57" s="302">
        <f t="shared" si="6"/>
        <v>2.8286611109516947E-2</v>
      </c>
      <c r="U57" s="302">
        <f t="shared" si="6"/>
        <v>2.6324170323883948E-2</v>
      </c>
      <c r="V57" s="302">
        <f t="shared" si="6"/>
        <v>3.1521521517043051E-2</v>
      </c>
      <c r="W57" s="302">
        <f t="shared" si="6"/>
        <v>3.2194373699973688E-2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8.2915438793583429E-2</v>
      </c>
      <c r="C58" s="303">
        <f t="shared" si="7"/>
        <v>0.26018694147153276</v>
      </c>
      <c r="D58" s="303">
        <f t="shared" si="7"/>
        <v>0.38399856629991391</v>
      </c>
      <c r="E58" s="303">
        <f t="shared" si="7"/>
        <v>0.35846832495142167</v>
      </c>
      <c r="F58" s="303">
        <f t="shared" si="7"/>
        <v>0.35602299278604294</v>
      </c>
      <c r="G58" s="303">
        <f t="shared" si="7"/>
        <v>0.14713522885463001</v>
      </c>
      <c r="H58" s="303">
        <f t="shared" si="7"/>
        <v>0.15807256892730054</v>
      </c>
      <c r="I58" s="303">
        <f t="shared" si="7"/>
        <v>0.16261050075225397</v>
      </c>
      <c r="J58" s="303">
        <f t="shared" si="7"/>
        <v>0.16737745465832768</v>
      </c>
      <c r="K58" s="303">
        <f t="shared" si="7"/>
        <v>0.17568087044397052</v>
      </c>
      <c r="L58" s="303">
        <f t="shared" si="7"/>
        <v>0.19424233443112524</v>
      </c>
      <c r="M58" s="303">
        <f t="shared" si="7"/>
        <v>0.20541479284540026</v>
      </c>
      <c r="N58" s="303">
        <f t="shared" si="7"/>
        <v>0.1500297311138071</v>
      </c>
      <c r="O58" s="303">
        <f t="shared" si="7"/>
        <v>8.3957875846154495E-2</v>
      </c>
      <c r="P58" s="303">
        <f t="shared" si="7"/>
        <v>4.8950202038431888E-2</v>
      </c>
      <c r="Q58" s="303">
        <f t="shared" si="7"/>
        <v>6.6488828945777831E-2</v>
      </c>
      <c r="R58" s="303">
        <f t="shared" si="7"/>
        <v>0.26764444697367157</v>
      </c>
      <c r="S58" s="303">
        <f t="shared" si="7"/>
        <v>0.26517006333207244</v>
      </c>
      <c r="T58" s="303">
        <f t="shared" si="7"/>
        <v>0.32181861098492881</v>
      </c>
      <c r="U58" s="303">
        <f t="shared" si="7"/>
        <v>0.30274676340465306</v>
      </c>
      <c r="V58" s="303">
        <f t="shared" si="7"/>
        <v>0.19174329842515211</v>
      </c>
      <c r="W58" s="303">
        <f t="shared" si="7"/>
        <v>0.21769613031942397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0.91103865265822326</v>
      </c>
      <c r="C60" s="303">
        <f t="shared" si="9"/>
        <v>0.73396356925681994</v>
      </c>
      <c r="D60" s="303">
        <f t="shared" si="9"/>
        <v>0.60809700265946887</v>
      </c>
      <c r="E60" s="303">
        <f t="shared" si="9"/>
        <v>0.63298235714110929</v>
      </c>
      <c r="F60" s="303">
        <f t="shared" si="9"/>
        <v>0.63660180728908933</v>
      </c>
      <c r="G60" s="303">
        <f t="shared" si="9"/>
        <v>0.8472012971438625</v>
      </c>
      <c r="H60" s="303">
        <f t="shared" si="9"/>
        <v>0.83583555572765833</v>
      </c>
      <c r="I60" s="303">
        <f t="shared" si="9"/>
        <v>0.83216541279050649</v>
      </c>
      <c r="J60" s="303">
        <f t="shared" si="9"/>
        <v>0.82811325862115548</v>
      </c>
      <c r="K60" s="303">
        <f t="shared" si="9"/>
        <v>0.81977324171862587</v>
      </c>
      <c r="L60" s="303">
        <f t="shared" si="9"/>
        <v>0.80133179921382847</v>
      </c>
      <c r="M60" s="303">
        <f t="shared" si="9"/>
        <v>0.78832891304689046</v>
      </c>
      <c r="N60" s="303">
        <f t="shared" si="9"/>
        <v>0.84506902338825074</v>
      </c>
      <c r="O60" s="303">
        <f t="shared" si="9"/>
        <v>0.91052889464448306</v>
      </c>
      <c r="P60" s="303">
        <f t="shared" si="9"/>
        <v>0.94829365283320277</v>
      </c>
      <c r="Q60" s="303">
        <f t="shared" si="9"/>
        <v>0.92937448325595817</v>
      </c>
      <c r="R60" s="303">
        <f t="shared" si="9"/>
        <v>0.71202911695117743</v>
      </c>
      <c r="S60" s="303">
        <f t="shared" si="9"/>
        <v>0.71110887949767154</v>
      </c>
      <c r="T60" s="303">
        <f t="shared" si="9"/>
        <v>0.64989477790555428</v>
      </c>
      <c r="U60" s="303">
        <f t="shared" si="9"/>
        <v>0.67092906627146287</v>
      </c>
      <c r="V60" s="303">
        <f t="shared" si="9"/>
        <v>0.77673518005780517</v>
      </c>
      <c r="W60" s="303">
        <f t="shared" si="9"/>
        <v>0.75010949598060217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0.9043212807756007</v>
      </c>
      <c r="C61" s="304">
        <f t="shared" si="10"/>
        <v>0.71288459445675301</v>
      </c>
      <c r="D61" s="304">
        <f t="shared" si="10"/>
        <v>0.57698746250914856</v>
      </c>
      <c r="E61" s="304">
        <f t="shared" si="10"/>
        <v>0.60394114259921838</v>
      </c>
      <c r="F61" s="304">
        <f t="shared" si="10"/>
        <v>0.60775870067221671</v>
      </c>
      <c r="G61" s="304">
        <f t="shared" si="10"/>
        <v>0.83528117631194077</v>
      </c>
      <c r="H61" s="304">
        <f t="shared" si="10"/>
        <v>0.82302934924336801</v>
      </c>
      <c r="I61" s="304">
        <f t="shared" si="10"/>
        <v>0.81899156698488207</v>
      </c>
      <c r="J61" s="304">
        <f t="shared" si="10"/>
        <v>0.81455321933214198</v>
      </c>
      <c r="K61" s="304">
        <f t="shared" si="10"/>
        <v>0.80554050344206851</v>
      </c>
      <c r="L61" s="304">
        <f t="shared" si="10"/>
        <v>0.78559530894485841</v>
      </c>
      <c r="M61" s="304">
        <f t="shared" si="10"/>
        <v>0.77168728907660022</v>
      </c>
      <c r="N61" s="304">
        <f t="shared" si="10"/>
        <v>0.83291440523745952</v>
      </c>
      <c r="O61" s="304">
        <f t="shared" si="10"/>
        <v>0.90372707000555563</v>
      </c>
      <c r="P61" s="304">
        <f t="shared" si="10"/>
        <v>0.94432796543401731</v>
      </c>
      <c r="Q61" s="304">
        <f t="shared" si="10"/>
        <v>0.92398790873416436</v>
      </c>
      <c r="R61" s="304">
        <f t="shared" si="10"/>
        <v>0.69034597435674738</v>
      </c>
      <c r="S61" s="304">
        <f t="shared" si="10"/>
        <v>0.68962619842576056</v>
      </c>
      <c r="T61" s="304">
        <f t="shared" si="10"/>
        <v>0.62382273004343647</v>
      </c>
      <c r="U61" s="304">
        <f t="shared" si="10"/>
        <v>0.64640211899072586</v>
      </c>
      <c r="V61" s="304">
        <f t="shared" si="10"/>
        <v>0.76120114851599652</v>
      </c>
      <c r="W61" s="304">
        <f t="shared" si="10"/>
        <v>0.73247290277141808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6.7173718826225521E-3</v>
      </c>
      <c r="C62" s="304">
        <f t="shared" si="11"/>
        <v>2.1078974800066898E-2</v>
      </c>
      <c r="D62" s="304">
        <f t="shared" si="11"/>
        <v>3.1109540150320355E-2</v>
      </c>
      <c r="E62" s="304">
        <f t="shared" si="11"/>
        <v>2.9041214541890951E-2</v>
      </c>
      <c r="F62" s="304">
        <f t="shared" si="11"/>
        <v>2.8843106616872553E-2</v>
      </c>
      <c r="G62" s="304">
        <f t="shared" si="11"/>
        <v>1.1920120831921744E-2</v>
      </c>
      <c r="H62" s="304">
        <f t="shared" si="11"/>
        <v>1.2806206484290308E-2</v>
      </c>
      <c r="I62" s="304">
        <f t="shared" si="11"/>
        <v>1.3173845805624501E-2</v>
      </c>
      <c r="J62" s="304">
        <f t="shared" si="11"/>
        <v>1.3560039289013455E-2</v>
      </c>
      <c r="K62" s="304">
        <f t="shared" si="11"/>
        <v>1.4232738276557346E-2</v>
      </c>
      <c r="L62" s="304">
        <f t="shared" si="11"/>
        <v>1.5736490268970053E-2</v>
      </c>
      <c r="M62" s="304">
        <f t="shared" si="11"/>
        <v>1.6641623970290204E-2</v>
      </c>
      <c r="N62" s="304">
        <f t="shared" si="11"/>
        <v>1.2154618150791247E-2</v>
      </c>
      <c r="O62" s="304">
        <f t="shared" si="11"/>
        <v>6.8018246389274072E-3</v>
      </c>
      <c r="P62" s="304">
        <f t="shared" si="11"/>
        <v>3.9656873991855603E-3</v>
      </c>
      <c r="Q62" s="304">
        <f t="shared" si="11"/>
        <v>5.3865745217937817E-3</v>
      </c>
      <c r="R62" s="304">
        <f t="shared" si="11"/>
        <v>2.1683142594430039E-2</v>
      </c>
      <c r="S62" s="304">
        <f t="shared" si="11"/>
        <v>2.1482681071910949E-2</v>
      </c>
      <c r="T62" s="304">
        <f t="shared" si="11"/>
        <v>2.6072047862117795E-2</v>
      </c>
      <c r="U62" s="304">
        <f t="shared" si="11"/>
        <v>2.4526947280737038E-2</v>
      </c>
      <c r="V62" s="304">
        <f t="shared" si="11"/>
        <v>1.5534031541808558E-2</v>
      </c>
      <c r="W62" s="304">
        <f t="shared" si="11"/>
        <v>1.7636593209184103E-2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7.52232906093524E-2</v>
      </c>
      <c r="C69" s="324">
        <f>IF(C$5=0,0,C$5/WWP_fec!C$5)</f>
        <v>0.13899149970545582</v>
      </c>
      <c r="D69" s="324">
        <f>IF(D$5=0,0,D$5/WWP_fec!D$5)</f>
        <v>0.21609015535476456</v>
      </c>
      <c r="E69" s="324">
        <f>IF(E$5=0,0,E$5/WWP_fec!E$5)</f>
        <v>0.2025487336281695</v>
      </c>
      <c r="F69" s="324">
        <f>IF(F$5=0,0,F$5/WWP_fec!F$5)</f>
        <v>0.19726575879026653</v>
      </c>
      <c r="G69" s="324">
        <f>IF(G$5=0,0,G$5/WWP_fec!G$5)</f>
        <v>9.1971158383517507E-2</v>
      </c>
      <c r="H69" s="324">
        <f>IF(H$5=0,0,H$5/WWP_fec!H$5)</f>
        <v>9.8114718607735518E-2</v>
      </c>
      <c r="I69" s="324">
        <f>IF(I$5=0,0,I$5/WWP_fec!I$5)</f>
        <v>9.7573595627041237E-2</v>
      </c>
      <c r="J69" s="324">
        <f>IF(J$5=0,0,J$5/WWP_fec!J$5)</f>
        <v>9.5777351867789767E-2</v>
      </c>
      <c r="K69" s="324">
        <f>IF(K$5=0,0,K$5/WWP_fec!K$5)</f>
        <v>9.8832730990014245E-2</v>
      </c>
      <c r="L69" s="324">
        <f>IF(L$5=0,0,L$5/WWP_fec!L$5)</f>
        <v>0.1083651644939093</v>
      </c>
      <c r="M69" s="324">
        <f>IF(M$5=0,0,M$5/WWP_fec!M$5)</f>
        <v>0.11282405291915483</v>
      </c>
      <c r="N69" s="324">
        <f>IF(N$5=0,0,N$5/WWP_fec!N$5)</f>
        <v>8.8249791233145525E-2</v>
      </c>
      <c r="O69" s="324">
        <f>IF(O$5=0,0,O$5/WWP_fec!O$5)</f>
        <v>6.2575851975242194E-2</v>
      </c>
      <c r="P69" s="324">
        <f>IF(P$5=0,0,P$5/WWP_fec!P$5)</f>
        <v>4.4271615427564477E-2</v>
      </c>
      <c r="Q69" s="324">
        <f>IF(Q$5=0,0,Q$5/WWP_fec!Q$5)</f>
        <v>5.0114956312122719E-2</v>
      </c>
      <c r="R69" s="324">
        <f>IF(R$5=0,0,R$5/WWP_fec!R$5)</f>
        <v>0.12244475008683608</v>
      </c>
      <c r="S69" s="324">
        <f>IF(S$5=0,0,S$5/WWP_fec!S$5)</f>
        <v>0.11879034396233003</v>
      </c>
      <c r="T69" s="324">
        <f>IF(T$5=0,0,T$5/WWP_fec!T$5)</f>
        <v>0.14181998844230381</v>
      </c>
      <c r="U69" s="324">
        <f>IF(U$5=0,0,U$5/WWP_fec!U$5)</f>
        <v>0.13184524022095961</v>
      </c>
      <c r="V69" s="324">
        <f>IF(V$5=0,0,V$5/WWP_fec!V$5)</f>
        <v>0.10124190113678505</v>
      </c>
      <c r="W69" s="324">
        <f>IF(W$5=0,0,W$5/WWP_fec!W$5)</f>
        <v>0.10485537358360503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3.3304971693371564E-2</v>
      </c>
      <c r="C74" s="338">
        <f>IF(C$10=0,0,C$10/WWP_fec!C$10)</f>
        <v>3.4110901574017603E-2</v>
      </c>
      <c r="D74" s="338">
        <f>IF(D$10=0,0,D$10/WWP_fec!D$10)</f>
        <v>7.7504548556167924E-2</v>
      </c>
      <c r="E74" s="338">
        <f>IF(E$10=0,0,E$10/WWP_fec!E$10)</f>
        <v>8.1426070373737086E-2</v>
      </c>
      <c r="F74" s="338">
        <f>IF(F$10=0,0,F$10/WWP_fec!F$10)</f>
        <v>6.5643423528794043E-2</v>
      </c>
      <c r="G74" s="338">
        <f>IF(G$10=0,0,G$10/WWP_fec!G$10)</f>
        <v>2.3997903681167321E-2</v>
      </c>
      <c r="H74" s="338">
        <f>IF(H$10=0,0,H$10/WWP_fec!H$10)</f>
        <v>2.8263202918784803E-2</v>
      </c>
      <c r="I74" s="338">
        <f>IF(I$10=0,0,I$10/WWP_fec!I$10)</f>
        <v>2.2772153070401806E-2</v>
      </c>
      <c r="J74" s="338">
        <f>IF(J$10=0,0,J$10/WWP_fec!J$10)</f>
        <v>1.8171538674334683E-2</v>
      </c>
      <c r="K74" s="338">
        <f>IF(K$10=0,0,K$10/WWP_fec!K$10)</f>
        <v>1.8496195414868716E-2</v>
      </c>
      <c r="L74" s="338">
        <f>IF(L$10=0,0,L$10/WWP_fec!L$10)</f>
        <v>1.9489531115446428E-2</v>
      </c>
      <c r="M74" s="338">
        <f>IF(M$10=0,0,M$10/WWP_fec!M$10)</f>
        <v>2.9432655832616318E-2</v>
      </c>
      <c r="N74" s="338">
        <f>IF(N$10=0,0,N$10/WWP_fec!N$10)</f>
        <v>1.804993485321911E-2</v>
      </c>
      <c r="O74" s="338">
        <f>IF(O$10=0,0,O$10/WWP_fec!O$10)</f>
        <v>1.6236436242280716E-2</v>
      </c>
      <c r="P74" s="338">
        <f>IF(P$10=0,0,P$10/WWP_fec!P$10)</f>
        <v>5.4186866292100936E-3</v>
      </c>
      <c r="Q74" s="338">
        <f>IF(Q$10=0,0,Q$10/WWP_fec!Q$10)</f>
        <v>9.2871123386893406E-3</v>
      </c>
      <c r="R74" s="338">
        <f>IF(R$10=0,0,R$10/WWP_fec!R$10)</f>
        <v>0.12344590629974674</v>
      </c>
      <c r="S74" s="338">
        <f>IF(S$10=0,0,S$10/WWP_fec!S$10)</f>
        <v>0.14691665942910717</v>
      </c>
      <c r="T74" s="338">
        <f>IF(T$10=0,0,T$10/WWP_fec!T$10)</f>
        <v>0.21029818666059136</v>
      </c>
      <c r="U74" s="338">
        <f>IF(U$10=0,0,U$10/WWP_fec!U$10)</f>
        <v>0.18074333949717541</v>
      </c>
      <c r="V74" s="338">
        <f>IF(V$10=0,0,V$10/WWP_fec!V$10)</f>
        <v>0.20756915719109809</v>
      </c>
      <c r="W74" s="338">
        <f>IF(W$10=0,0,W$10/WWP_fec!W$10)</f>
        <v>0.21183294985910806</v>
      </c>
      <c r="DA74" s="68"/>
    </row>
    <row r="75" spans="1:105" ht="12" customHeight="1" x14ac:dyDescent="0.25">
      <c r="A75" s="203" t="s">
        <v>2900</v>
      </c>
      <c r="B75" s="351">
        <f>IF(B$16=0,0,B$16/WWP_fec!B$16)</f>
        <v>8.4925730590485384E-3</v>
      </c>
      <c r="C75" s="351">
        <f>IF(C$16=0,0,C$16/WWP_fec!C$16)</f>
        <v>6.0696665384605962E-2</v>
      </c>
      <c r="D75" s="351">
        <f>IF(D$16=0,0,D$16/WWP_fec!D$16)</f>
        <v>0.13574575615303647</v>
      </c>
      <c r="E75" s="351">
        <f>IF(E$16=0,0,E$16/WWP_fec!E$16)</f>
        <v>0.11678948801698162</v>
      </c>
      <c r="F75" s="351">
        <f>IF(F$16=0,0,F$16/WWP_fec!F$16)</f>
        <v>0.11489999100897755</v>
      </c>
      <c r="G75" s="351">
        <f>IF(G$16=0,0,G$16/WWP_fec!G$16)</f>
        <v>2.1519686511894055E-2</v>
      </c>
      <c r="H75" s="351">
        <f>IF(H$16=0,0,H$16/WWP_fec!H$16)</f>
        <v>2.4432090106217334E-2</v>
      </c>
      <c r="I75" s="351">
        <f>IF(I$16=0,0,I$16/WWP_fec!I$16)</f>
        <v>2.5607402542966191E-2</v>
      </c>
      <c r="J75" s="351">
        <f>IF(J$16=0,0,J$16/WWP_fec!J$16)</f>
        <v>2.6590379448071088E-2</v>
      </c>
      <c r="K75" s="351">
        <f>IF(K$16=0,0,K$16/WWP_fec!K$16)</f>
        <v>2.9149393253000172E-2</v>
      </c>
      <c r="L75" s="351">
        <f>IF(L$16=0,0,L$16/WWP_fec!L$16)</f>
        <v>3.5630653289188088E-2</v>
      </c>
      <c r="M75" s="351">
        <f>IF(M$16=0,0,M$16/WWP_fec!M$16)</f>
        <v>3.8881433428609266E-2</v>
      </c>
      <c r="N75" s="351">
        <f>IF(N$16=0,0,N$16/WWP_fec!N$16)</f>
        <v>2.2037921937564896E-2</v>
      </c>
      <c r="O75" s="351">
        <f>IF(O$16=0,0,O$16/WWP_fec!O$16)</f>
        <v>8.2253470370822462E-3</v>
      </c>
      <c r="P75" s="351">
        <f>IF(P$16=0,0,P$16/WWP_fec!P$16)</f>
        <v>3.4458790611187691E-3</v>
      </c>
      <c r="Q75" s="351">
        <f>IF(Q$16=0,0,Q$16/WWP_fec!Q$16)</f>
        <v>5.3069854350682056E-3</v>
      </c>
      <c r="R75" s="351">
        <f>IF(R$16=0,0,R$16/WWP_fec!R$16)</f>
        <v>5.1789136745955269E-2</v>
      </c>
      <c r="S75" s="351">
        <f>IF(S$16=0,0,S$16/WWP_fec!S$16)</f>
        <v>4.8847290331545203E-2</v>
      </c>
      <c r="T75" s="351">
        <f>IF(T$16=0,0,T$16/WWP_fec!T$16)</f>
        <v>7.1032672405755198E-2</v>
      </c>
      <c r="U75" s="351">
        <f>IF(U$16=0,0,U$16/WWP_fec!U$16)</f>
        <v>6.2164157099380037E-2</v>
      </c>
      <c r="V75" s="351">
        <f>IF(V$16=0,0,V$16/WWP_fec!V$16)</f>
        <v>2.7800260926481898E-2</v>
      </c>
      <c r="W75" s="351">
        <f>IF(W$16=0,0,W$16/WWP_fec!W$16)</f>
        <v>3.3111619193731213E-2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0.8138217393125442</v>
      </c>
      <c r="C77" s="351">
        <f>IF(C$28=0,0,C$28/WWP_fec!C$28)</f>
        <v>1.197862759761255</v>
      </c>
      <c r="D77" s="351">
        <f>IF(D$28=0,0,D$28/WWP_fec!D$28)</f>
        <v>1.4002354233005834</v>
      </c>
      <c r="E77" s="351">
        <f>IF(E$28=0,0,E$28/WWP_fec!E$28)</f>
        <v>1.367041093640607</v>
      </c>
      <c r="F77" s="351">
        <f>IF(F$28=0,0,F$28/WWP_fec!F$28)</f>
        <v>1.3594198746767787</v>
      </c>
      <c r="G77" s="351">
        <f>IF(G$28=0,0,G$28/WWP_fec!G$28)</f>
        <v>0.96675457856513558</v>
      </c>
      <c r="H77" s="351">
        <f>IF(H$28=0,0,H$28/WWP_fec!H$28)</f>
        <v>0.99805742538745923</v>
      </c>
      <c r="I77" s="351">
        <f>IF(I$28=0,0,I$28/WWP_fec!I$28)</f>
        <v>1.002424031772541</v>
      </c>
      <c r="J77" s="351">
        <f>IF(J$28=0,0,J$28/WWP_fec!J$28)</f>
        <v>0.99918247725023746</v>
      </c>
      <c r="K77" s="351">
        <f>IF(K$28=0,0,K$28/WWP_fec!K$28)</f>
        <v>1.0188170230449562</v>
      </c>
      <c r="L77" s="351">
        <f>IF(L$28=0,0,L$28/WWP_fec!L$28)</f>
        <v>1.0805307273644276</v>
      </c>
      <c r="M77" s="351">
        <f>IF(M$28=0,0,M$28/WWP_fec!M$28)</f>
        <v>1.0885835021350545</v>
      </c>
      <c r="N77" s="351">
        <f>IF(N$28=0,0,N$28/WWP_fec!N$28)</f>
        <v>0.95422220233651434</v>
      </c>
      <c r="O77" s="351">
        <f>IF(O$28=0,0,O$28/WWP_fec!O$28)</f>
        <v>0.75429907376789129</v>
      </c>
      <c r="P77" s="351">
        <f>IF(P$28=0,0,P$28/WWP_fec!P$28)</f>
        <v>0.59641322437208688</v>
      </c>
      <c r="Q77" s="351">
        <f>IF(Q$28=0,0,Q$28/WWP_fec!Q$28)</f>
        <v>0.64137390977496445</v>
      </c>
      <c r="R77" s="351">
        <f>IF(R$28=0,0,R$28/WWP_fec!R$28)</f>
        <v>0.97074282238294896</v>
      </c>
      <c r="S77" s="351">
        <f>IF(S$28=0,0,S$28/WWP_fec!S$28)</f>
        <v>0.92801083856464639</v>
      </c>
      <c r="T77" s="351">
        <f>IF(T$28=0,0,T$28/WWP_fec!T$28)</f>
        <v>0.97770784509923903</v>
      </c>
      <c r="U77" s="351">
        <f>IF(U$28=0,0,U$28/WWP_fec!U$28)</f>
        <v>0.95043030343045298</v>
      </c>
      <c r="V77" s="351">
        <f>IF(V$28=0,0,V$28/WWP_fec!V$28)</f>
        <v>0.85884727793120741</v>
      </c>
      <c r="W77" s="351">
        <f>IF(W$28=0,0,W$28/WWP_fec!W$28)</f>
        <v>0.84893033126517869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SE: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16911.598514725891</v>
      </c>
      <c r="C3" s="205">
        <v>18069.308151289511</v>
      </c>
      <c r="D3" s="205">
        <v>18884.669006297769</v>
      </c>
      <c r="E3" s="205">
        <v>19573.78438504185</v>
      </c>
      <c r="F3" s="205">
        <v>21233.381876262509</v>
      </c>
      <c r="G3" s="205">
        <v>22075.480672049089</v>
      </c>
      <c r="H3" s="205">
        <v>24942.939655774739</v>
      </c>
      <c r="I3" s="205">
        <v>26997.850435569639</v>
      </c>
      <c r="J3" s="205">
        <v>26381.498671471421</v>
      </c>
      <c r="K3" s="205">
        <v>24962.179447758441</v>
      </c>
      <c r="L3" s="205">
        <v>27577.324104091829</v>
      </c>
      <c r="M3" s="205">
        <v>29339.734909105831</v>
      </c>
      <c r="N3" s="205">
        <v>28869.98903852177</v>
      </c>
      <c r="O3" s="205">
        <v>27959.386168562811</v>
      </c>
      <c r="P3" s="205">
        <v>29084.235968131768</v>
      </c>
      <c r="Q3" s="205">
        <v>30628.9</v>
      </c>
      <c r="R3" s="205">
        <v>31622.023067797789</v>
      </c>
      <c r="S3" s="205">
        <v>34995.028733917963</v>
      </c>
      <c r="T3" s="205">
        <v>35351.883854010368</v>
      </c>
      <c r="U3" s="205">
        <v>35671.126277022951</v>
      </c>
      <c r="V3" s="205">
        <v>36338.88855342874</v>
      </c>
      <c r="W3" s="205">
        <v>38144.073844982631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18498.54903730064</v>
      </c>
      <c r="C5" s="205">
        <v>19349.62241143885</v>
      </c>
      <c r="D5" s="205">
        <v>20182.645177657279</v>
      </c>
      <c r="E5" s="205">
        <v>26209.29806443019</v>
      </c>
      <c r="F5" s="205">
        <v>27338.618855568489</v>
      </c>
      <c r="G5" s="205">
        <v>36935.346279375037</v>
      </c>
      <c r="H5" s="205">
        <v>40766.008543196112</v>
      </c>
      <c r="I5" s="205">
        <v>43496.42542644732</v>
      </c>
      <c r="J5" s="205">
        <v>47086.182890806187</v>
      </c>
      <c r="K5" s="205">
        <v>48044.408057299981</v>
      </c>
      <c r="L5" s="205">
        <v>46334.883036374908</v>
      </c>
      <c r="M5" s="205">
        <v>46642.050493860683</v>
      </c>
      <c r="N5" s="205">
        <v>46600.350709987179</v>
      </c>
      <c r="O5" s="205">
        <v>45463.132647714228</v>
      </c>
      <c r="P5" s="205">
        <v>43179.857039738134</v>
      </c>
      <c r="Q5" s="205">
        <v>47386.05731398036</v>
      </c>
      <c r="R5" s="205">
        <v>48514.295746404467</v>
      </c>
      <c r="S5" s="205">
        <v>47978.603529817592</v>
      </c>
      <c r="T5" s="205">
        <v>49569.873555747858</v>
      </c>
      <c r="U5" s="205">
        <v>47456.475903052771</v>
      </c>
      <c r="V5" s="205">
        <v>37829.555316355232</v>
      </c>
      <c r="W5" s="205">
        <v>40924.731633202071</v>
      </c>
      <c r="DA5" s="112" t="s">
        <v>3027</v>
      </c>
    </row>
    <row r="6" spans="1:105" ht="12" customHeight="1" x14ac:dyDescent="0.25">
      <c r="A6" s="154" t="s">
        <v>2114</v>
      </c>
      <c r="B6" s="340">
        <v>23123.186296625801</v>
      </c>
      <c r="C6" s="340">
        <v>22565.055478035702</v>
      </c>
      <c r="D6" s="340">
        <v>22029.37678410341</v>
      </c>
      <c r="E6" s="340">
        <v>28694.18555710257</v>
      </c>
      <c r="F6" s="340">
        <v>29229.864251034862</v>
      </c>
      <c r="G6" s="340">
        <v>43926.466658259713</v>
      </c>
      <c r="H6" s="340">
        <v>47068.767440405813</v>
      </c>
      <c r="I6" s="340">
        <v>49822.245475800082</v>
      </c>
      <c r="J6" s="340">
        <v>51813.393514779411</v>
      </c>
      <c r="K6" s="340">
        <v>53460.327274227377</v>
      </c>
      <c r="L6" s="340">
        <v>52603.182207516693</v>
      </c>
      <c r="M6" s="340">
        <v>52411.422011020601</v>
      </c>
      <c r="N6" s="340">
        <v>55197.069532306567</v>
      </c>
      <c r="O6" s="340">
        <v>55112.267605339854</v>
      </c>
      <c r="P6" s="340">
        <v>54277.57466328697</v>
      </c>
      <c r="Q6" s="340">
        <v>56634.501760170009</v>
      </c>
      <c r="R6" s="340">
        <v>57085.378527135603</v>
      </c>
      <c r="S6" s="340">
        <v>57322.042972947289</v>
      </c>
      <c r="T6" s="340">
        <v>57000.576600168883</v>
      </c>
      <c r="U6" s="340">
        <v>55844.417285337593</v>
      </c>
      <c r="V6" s="340">
        <v>55308.738591405308</v>
      </c>
      <c r="W6" s="340">
        <v>54688.257970506311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598.02849624119324</v>
      </c>
      <c r="D7" s="342">
        <v>0</v>
      </c>
      <c r="E7" s="342">
        <v>7285.2893938981661</v>
      </c>
      <c r="F7" s="342">
        <v>1691.838008763579</v>
      </c>
      <c r="G7" s="342">
        <v>14696.602407224849</v>
      </c>
      <c r="H7" s="342">
        <v>4298.4600969773892</v>
      </c>
      <c r="I7" s="342">
        <v>3909.6373502255628</v>
      </c>
      <c r="J7" s="342">
        <v>2825.8409810322132</v>
      </c>
      <c r="K7" s="342">
        <v>1968.4001322263689</v>
      </c>
      <c r="L7" s="342">
        <v>299.01424812059662</v>
      </c>
      <c r="M7" s="342">
        <v>642.93274555680762</v>
      </c>
      <c r="N7" s="342">
        <v>3107.1138940643691</v>
      </c>
      <c r="O7" s="342">
        <v>1071.3573878645791</v>
      </c>
      <c r="P7" s="342">
        <v>0</v>
      </c>
      <c r="Q7" s="342">
        <v>2678.3934696614469</v>
      </c>
      <c r="R7" s="342">
        <v>1607.0360817968681</v>
      </c>
      <c r="S7" s="342">
        <v>535.67869393228943</v>
      </c>
      <c r="T7" s="342">
        <v>535.67869393228943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1156.1593148312932</v>
      </c>
      <c r="D8" s="344">
        <f t="shared" si="0"/>
        <v>535.67869393229194</v>
      </c>
      <c r="E8" s="344">
        <f t="shared" si="0"/>
        <v>620.48062089900486</v>
      </c>
      <c r="F8" s="344">
        <f t="shared" si="0"/>
        <v>1156.1593148312859</v>
      </c>
      <c r="G8" s="344">
        <f t="shared" si="0"/>
        <v>0</v>
      </c>
      <c r="H8" s="344">
        <f t="shared" si="0"/>
        <v>1156.1593148312895</v>
      </c>
      <c r="I8" s="344">
        <f t="shared" si="0"/>
        <v>1156.1593148312968</v>
      </c>
      <c r="J8" s="344">
        <f t="shared" si="0"/>
        <v>834.69294205288315</v>
      </c>
      <c r="K8" s="344">
        <f t="shared" si="0"/>
        <v>321.46637277840637</v>
      </c>
      <c r="L8" s="344">
        <f t="shared" si="0"/>
        <v>1156.1593148312822</v>
      </c>
      <c r="M8" s="344">
        <f t="shared" si="0"/>
        <v>834.69294205289771</v>
      </c>
      <c r="N8" s="344">
        <f t="shared" si="0"/>
        <v>321.46637277840637</v>
      </c>
      <c r="O8" s="344">
        <f t="shared" si="0"/>
        <v>1156.1593148312895</v>
      </c>
      <c r="P8" s="344">
        <f t="shared" si="0"/>
        <v>834.69294205288315</v>
      </c>
      <c r="Q8" s="344">
        <f t="shared" si="0"/>
        <v>321.46637277840637</v>
      </c>
      <c r="R8" s="344">
        <f t="shared" si="0"/>
        <v>1156.159314831275</v>
      </c>
      <c r="S8" s="344">
        <f t="shared" si="0"/>
        <v>299.01424812060577</v>
      </c>
      <c r="T8" s="344">
        <f t="shared" si="0"/>
        <v>857.1450667106983</v>
      </c>
      <c r="U8" s="344">
        <f t="shared" si="0"/>
        <v>1156.1593148312895</v>
      </c>
      <c r="V8" s="344">
        <f t="shared" si="0"/>
        <v>535.67869393228466</v>
      </c>
      <c r="W8" s="344">
        <f t="shared" si="0"/>
        <v>620.48062089899759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4624.6372593251617</v>
      </c>
      <c r="C9" s="345">
        <f t="shared" si="1"/>
        <v>3215.4330665968519</v>
      </c>
      <c r="D9" s="345">
        <f t="shared" si="1"/>
        <v>1846.7316064461302</v>
      </c>
      <c r="E9" s="345">
        <f t="shared" si="1"/>
        <v>2484.8874926723802</v>
      </c>
      <c r="F9" s="345">
        <f t="shared" si="1"/>
        <v>1891.2453954663724</v>
      </c>
      <c r="G9" s="345">
        <f t="shared" si="1"/>
        <v>6991.120378884676</v>
      </c>
      <c r="H9" s="345">
        <f t="shared" si="1"/>
        <v>6302.7588972097001</v>
      </c>
      <c r="I9" s="345">
        <f t="shared" si="1"/>
        <v>6325.820049352762</v>
      </c>
      <c r="J9" s="345">
        <f t="shared" si="1"/>
        <v>4727.2106239732238</v>
      </c>
      <c r="K9" s="345">
        <f t="shared" si="1"/>
        <v>5415.9192169273956</v>
      </c>
      <c r="L9" s="345">
        <f t="shared" si="1"/>
        <v>6268.2991711417853</v>
      </c>
      <c r="M9" s="345">
        <f t="shared" si="1"/>
        <v>5769.3715171599179</v>
      </c>
      <c r="N9" s="345">
        <f t="shared" si="1"/>
        <v>8596.718822319388</v>
      </c>
      <c r="O9" s="345">
        <f t="shared" si="1"/>
        <v>9649.1349576256252</v>
      </c>
      <c r="P9" s="345">
        <f t="shared" si="1"/>
        <v>11097.717623548837</v>
      </c>
      <c r="Q9" s="345">
        <f t="shared" si="1"/>
        <v>9248.4444461896492</v>
      </c>
      <c r="R9" s="345">
        <f t="shared" si="1"/>
        <v>8571.0827807311362</v>
      </c>
      <c r="S9" s="345">
        <f t="shared" si="1"/>
        <v>9343.4394431296969</v>
      </c>
      <c r="T9" s="345">
        <f t="shared" si="1"/>
        <v>7430.703044421025</v>
      </c>
      <c r="U9" s="345">
        <f t="shared" si="1"/>
        <v>8387.9413822848219</v>
      </c>
      <c r="V9" s="345">
        <f t="shared" si="1"/>
        <v>17479.183275050076</v>
      </c>
      <c r="W9" s="345">
        <f t="shared" si="1"/>
        <v>13763.52633730424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1444.825537403269</v>
      </c>
      <c r="C12" s="212">
        <v>1428.558727429061</v>
      </c>
      <c r="D12" s="212">
        <v>1488.8278589853869</v>
      </c>
      <c r="E12" s="212">
        <v>1464.1552880481529</v>
      </c>
      <c r="F12" s="212">
        <v>1495.1895098882189</v>
      </c>
      <c r="G12" s="212">
        <v>1579.465090283747</v>
      </c>
      <c r="H12" s="212">
        <v>1524.6192605331039</v>
      </c>
      <c r="I12" s="212">
        <v>1560.637747205503</v>
      </c>
      <c r="J12" s="212">
        <v>1664.07987962167</v>
      </c>
      <c r="K12" s="212">
        <v>1610.2679277730031</v>
      </c>
      <c r="L12" s="212">
        <v>1591.394582975063</v>
      </c>
      <c r="M12" s="212">
        <v>1475.526139294926</v>
      </c>
      <c r="N12" s="212">
        <v>1560.436199484092</v>
      </c>
      <c r="O12" s="212">
        <v>1563.400000000001</v>
      </c>
      <c r="P12" s="212">
        <v>1467.756456682022</v>
      </c>
      <c r="Q12" s="212">
        <v>1576.5426483233009</v>
      </c>
      <c r="R12" s="212">
        <v>1659.9537403267409</v>
      </c>
      <c r="S12" s="212">
        <v>1667.6779019776441</v>
      </c>
      <c r="T12" s="212">
        <v>1710.632760103183</v>
      </c>
      <c r="U12" s="212">
        <v>1660.1457437661211</v>
      </c>
      <c r="V12" s="212">
        <v>1283.9826311263989</v>
      </c>
      <c r="W12" s="212">
        <v>1425.9576096302669</v>
      </c>
      <c r="DA12" s="109" t="s">
        <v>3031</v>
      </c>
    </row>
    <row r="13" spans="1:105" ht="12" customHeight="1" x14ac:dyDescent="0.25">
      <c r="A13" s="24" t="s">
        <v>30</v>
      </c>
      <c r="B13" s="215">
        <v>65.972828890799647</v>
      </c>
      <c r="C13" s="215">
        <v>54.229836629406712</v>
      </c>
      <c r="D13" s="215">
        <v>81.497592433361987</v>
      </c>
      <c r="E13" s="215">
        <v>92.408340498710217</v>
      </c>
      <c r="F13" s="215">
        <v>91.212725709372307</v>
      </c>
      <c r="G13" s="215">
        <v>99.971969045571797</v>
      </c>
      <c r="H13" s="215">
        <v>94.258899398108326</v>
      </c>
      <c r="I13" s="215">
        <v>90.252708512467763</v>
      </c>
      <c r="J13" s="215">
        <v>77.421926053310415</v>
      </c>
      <c r="K13" s="215">
        <v>57.097076526225273</v>
      </c>
      <c r="L13" s="215">
        <v>79.55098882201203</v>
      </c>
      <c r="M13" s="215">
        <v>102.64643164230441</v>
      </c>
      <c r="N13" s="215">
        <v>95.589509888220107</v>
      </c>
      <c r="O13" s="215">
        <v>102.64643164230441</v>
      </c>
      <c r="P13" s="215">
        <v>99.43869303525365</v>
      </c>
      <c r="Q13" s="215">
        <v>95.589509888220107</v>
      </c>
      <c r="R13" s="215">
        <v>98.797162510748052</v>
      </c>
      <c r="S13" s="215">
        <v>93.023301805674976</v>
      </c>
      <c r="T13" s="215">
        <v>81.475580395528809</v>
      </c>
      <c r="U13" s="215">
        <v>90.457179707652628</v>
      </c>
      <c r="V13" s="215">
        <v>73.135597592433356</v>
      </c>
      <c r="W13" s="215">
        <v>85.324849527085121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252.70859845227858</v>
      </c>
      <c r="C14" s="206">
        <f t="shared" si="2"/>
        <v>99.512811693895088</v>
      </c>
      <c r="D14" s="206">
        <f t="shared" si="2"/>
        <v>87.623043852106605</v>
      </c>
      <c r="E14" s="206">
        <f t="shared" si="2"/>
        <v>182.91057609630261</v>
      </c>
      <c r="F14" s="206">
        <f t="shared" si="2"/>
        <v>175.06689595872743</v>
      </c>
      <c r="G14" s="206">
        <f t="shared" si="2"/>
        <v>286.47394668959578</v>
      </c>
      <c r="H14" s="206">
        <f t="shared" si="2"/>
        <v>295.47661220980223</v>
      </c>
      <c r="I14" s="206">
        <f t="shared" si="2"/>
        <v>316.03293207222691</v>
      </c>
      <c r="J14" s="206">
        <f t="shared" si="2"/>
        <v>376.31410146173693</v>
      </c>
      <c r="K14" s="206">
        <f t="shared" si="2"/>
        <v>338.33258813413573</v>
      </c>
      <c r="L14" s="206">
        <f t="shared" si="2"/>
        <v>345.68925193465179</v>
      </c>
      <c r="M14" s="206">
        <f t="shared" si="2"/>
        <v>335.33723129836636</v>
      </c>
      <c r="N14" s="206">
        <f t="shared" si="2"/>
        <v>333.69707652622526</v>
      </c>
      <c r="O14" s="206">
        <f t="shared" si="2"/>
        <v>314.94282029234739</v>
      </c>
      <c r="P14" s="206">
        <f t="shared" si="2"/>
        <v>309.76268271711092</v>
      </c>
      <c r="Q14" s="206">
        <f t="shared" si="2"/>
        <v>303.96809974204638</v>
      </c>
      <c r="R14" s="206">
        <f t="shared" si="2"/>
        <v>325.7106620808255</v>
      </c>
      <c r="S14" s="206">
        <f t="shared" si="2"/>
        <v>286.06311263972481</v>
      </c>
      <c r="T14" s="206">
        <f t="shared" si="2"/>
        <v>305.52209802235598</v>
      </c>
      <c r="U14" s="206">
        <f t="shared" si="2"/>
        <v>295.05468615649187</v>
      </c>
      <c r="V14" s="206">
        <f t="shared" si="2"/>
        <v>283.37618228718833</v>
      </c>
      <c r="W14" s="206">
        <f t="shared" si="2"/>
        <v>292.58916595012903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2.259501289767841</v>
      </c>
      <c r="C16" s="206">
        <v>4.5190025795356821</v>
      </c>
      <c r="D16" s="206">
        <v>4.5190025795356821</v>
      </c>
      <c r="E16" s="206">
        <v>3.389251934651762</v>
      </c>
      <c r="F16" s="206">
        <v>3.389251934651762</v>
      </c>
      <c r="G16" s="206">
        <v>21.021066208082541</v>
      </c>
      <c r="H16" s="206">
        <v>21.99613069647463</v>
      </c>
      <c r="I16" s="206">
        <v>21.67858985382631</v>
      </c>
      <c r="J16" s="206">
        <v>20.008856405846942</v>
      </c>
      <c r="K16" s="206">
        <v>19.56603611349956</v>
      </c>
      <c r="L16" s="206">
        <v>21.375838349097162</v>
      </c>
      <c r="M16" s="206">
        <v>17.753826311263971</v>
      </c>
      <c r="N16" s="206">
        <v>16.36319862424763</v>
      </c>
      <c r="O16" s="206">
        <v>14.5883920894239</v>
      </c>
      <c r="P16" s="206">
        <v>15.389337919174549</v>
      </c>
      <c r="Q16" s="206">
        <v>14.490025795356839</v>
      </c>
      <c r="R16" s="206">
        <v>16.738263112639721</v>
      </c>
      <c r="S16" s="206">
        <v>15.44806534823732</v>
      </c>
      <c r="T16" s="206">
        <v>16.103525365434219</v>
      </c>
      <c r="U16" s="206">
        <v>14.553998280309539</v>
      </c>
      <c r="V16" s="206">
        <v>17.017368873602759</v>
      </c>
      <c r="W16" s="206">
        <v>18.506362854686149</v>
      </c>
      <c r="DA16" s="71" t="s">
        <v>3034</v>
      </c>
    </row>
    <row r="17" spans="1:105" ht="12" customHeight="1" x14ac:dyDescent="0.25">
      <c r="A17" s="18" t="s">
        <v>69</v>
      </c>
      <c r="B17" s="206">
        <v>200.27231298366291</v>
      </c>
      <c r="C17" s="206">
        <v>39.027429062768697</v>
      </c>
      <c r="D17" s="206">
        <v>33.892261392949273</v>
      </c>
      <c r="E17" s="206">
        <v>128.3796216680997</v>
      </c>
      <c r="F17" s="206">
        <v>126.3255374032674</v>
      </c>
      <c r="G17" s="206">
        <v>215.28761822871871</v>
      </c>
      <c r="H17" s="206">
        <v>219.20576096302659</v>
      </c>
      <c r="I17" s="206">
        <v>232.35898538263109</v>
      </c>
      <c r="J17" s="206">
        <v>267.05124677558041</v>
      </c>
      <c r="K17" s="206">
        <v>253.35889939810829</v>
      </c>
      <c r="L17" s="206">
        <v>253.87755803955289</v>
      </c>
      <c r="M17" s="206">
        <v>247.36096302665521</v>
      </c>
      <c r="N17" s="206">
        <v>246.9388650042992</v>
      </c>
      <c r="O17" s="206">
        <v>240.16964746345661</v>
      </c>
      <c r="P17" s="206">
        <v>234.64514187446261</v>
      </c>
      <c r="Q17" s="206">
        <v>239.2617368873602</v>
      </c>
      <c r="R17" s="206">
        <v>256.53542562338782</v>
      </c>
      <c r="S17" s="206">
        <v>226.1626827171109</v>
      </c>
      <c r="T17" s="206">
        <v>233.11281169389511</v>
      </c>
      <c r="U17" s="206">
        <v>227.97282889079969</v>
      </c>
      <c r="V17" s="206">
        <v>218.5484952708513</v>
      </c>
      <c r="W17" s="206">
        <v>235.10455717970771</v>
      </c>
      <c r="DA17" s="71" t="s">
        <v>3035</v>
      </c>
    </row>
    <row r="18" spans="1:105" ht="12" customHeight="1" x14ac:dyDescent="0.25">
      <c r="A18" s="18" t="s">
        <v>70</v>
      </c>
      <c r="B18" s="206">
        <v>50.176784178847797</v>
      </c>
      <c r="C18" s="206">
        <v>55.966380051590711</v>
      </c>
      <c r="D18" s="206">
        <v>49.211779879621659</v>
      </c>
      <c r="E18" s="206">
        <v>51.141702493551151</v>
      </c>
      <c r="F18" s="206">
        <v>45.352106620808257</v>
      </c>
      <c r="G18" s="206">
        <v>46.163542562338783</v>
      </c>
      <c r="H18" s="206">
        <v>50.526999140154771</v>
      </c>
      <c r="I18" s="206">
        <v>58.015907136715377</v>
      </c>
      <c r="J18" s="206">
        <v>85.174032674118664</v>
      </c>
      <c r="K18" s="206">
        <v>61.414359415305242</v>
      </c>
      <c r="L18" s="206">
        <v>66.135855546001707</v>
      </c>
      <c r="M18" s="206">
        <v>65.902321582115221</v>
      </c>
      <c r="N18" s="206">
        <v>66.076956147893384</v>
      </c>
      <c r="O18" s="206">
        <v>55.748237317282879</v>
      </c>
      <c r="P18" s="206">
        <v>55.317024935511611</v>
      </c>
      <c r="Q18" s="206">
        <v>45.612639724849522</v>
      </c>
      <c r="R18" s="206">
        <v>47.566638005159056</v>
      </c>
      <c r="S18" s="206">
        <v>41.13955288048151</v>
      </c>
      <c r="T18" s="206">
        <v>52.879879621668103</v>
      </c>
      <c r="U18" s="206">
        <v>49.041702493551163</v>
      </c>
      <c r="V18" s="206">
        <v>44.180309544282032</v>
      </c>
      <c r="W18" s="206">
        <v>35.41908856405847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4.0017196904557171</v>
      </c>
      <c r="H19" s="206">
        <v>3.7477214101461742</v>
      </c>
      <c r="I19" s="206">
        <v>3.979449699054169</v>
      </c>
      <c r="J19" s="206">
        <v>4.0799656061908864</v>
      </c>
      <c r="K19" s="206">
        <v>3.993293207222699</v>
      </c>
      <c r="L19" s="206">
        <v>4.3</v>
      </c>
      <c r="M19" s="206">
        <v>4.3201203783318984</v>
      </c>
      <c r="N19" s="206">
        <v>4.3180567497850388</v>
      </c>
      <c r="O19" s="206">
        <v>4.4365434221840054</v>
      </c>
      <c r="P19" s="206">
        <v>4.4111779879621658</v>
      </c>
      <c r="Q19" s="206">
        <v>4.6036973344797936</v>
      </c>
      <c r="R19" s="206">
        <v>4.8703353396388636</v>
      </c>
      <c r="S19" s="206">
        <v>3.3128116938950982</v>
      </c>
      <c r="T19" s="206">
        <v>3.4258813413585552</v>
      </c>
      <c r="U19" s="206">
        <v>3.48615649183147</v>
      </c>
      <c r="V19" s="206">
        <v>3.630008598452279</v>
      </c>
      <c r="W19" s="206">
        <v>3.559157351676697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13.284608770421322</v>
      </c>
      <c r="C20" s="206">
        <f t="shared" si="3"/>
        <v>20.679277730008593</v>
      </c>
      <c r="D20" s="206">
        <f t="shared" si="3"/>
        <v>18.938091143594146</v>
      </c>
      <c r="E20" s="206">
        <f t="shared" si="3"/>
        <v>21.281169389509891</v>
      </c>
      <c r="F20" s="206">
        <f t="shared" si="3"/>
        <v>23.989681857265683</v>
      </c>
      <c r="G20" s="206">
        <f t="shared" si="3"/>
        <v>21.302665520206357</v>
      </c>
      <c r="H20" s="206">
        <f t="shared" si="3"/>
        <v>19.840928632846083</v>
      </c>
      <c r="I20" s="206">
        <f t="shared" si="3"/>
        <v>24.720550300945828</v>
      </c>
      <c r="J20" s="206">
        <f t="shared" si="3"/>
        <v>26.354256233877898</v>
      </c>
      <c r="K20" s="206">
        <f t="shared" si="3"/>
        <v>7.9105760963026643</v>
      </c>
      <c r="L20" s="206">
        <f t="shared" si="3"/>
        <v>31.233877901977635</v>
      </c>
      <c r="M20" s="206">
        <f t="shared" si="3"/>
        <v>29.879621668099738</v>
      </c>
      <c r="N20" s="206">
        <f t="shared" si="3"/>
        <v>30.889939810834043</v>
      </c>
      <c r="O20" s="206">
        <f t="shared" si="3"/>
        <v>10.769561478933793</v>
      </c>
      <c r="P20" s="206">
        <f t="shared" si="3"/>
        <v>10.339638865004298</v>
      </c>
      <c r="Q20" s="206">
        <f t="shared" si="3"/>
        <v>10.81255374032674</v>
      </c>
      <c r="R20" s="206">
        <f t="shared" si="3"/>
        <v>10.404127257093723</v>
      </c>
      <c r="S20" s="206">
        <f t="shared" si="3"/>
        <v>15.973602751504728</v>
      </c>
      <c r="T20" s="206">
        <f t="shared" si="3"/>
        <v>17.469561478933791</v>
      </c>
      <c r="U20" s="206">
        <f t="shared" si="3"/>
        <v>12.757953568357694</v>
      </c>
      <c r="V20" s="206">
        <f t="shared" si="3"/>
        <v>14.216852966466035</v>
      </c>
      <c r="W20" s="206">
        <f t="shared" si="3"/>
        <v>9.2480653482373167</v>
      </c>
      <c r="DA20" s="71"/>
    </row>
    <row r="21" spans="1:105" ht="12" customHeight="1" x14ac:dyDescent="0.25">
      <c r="A21" s="18" t="s">
        <v>72</v>
      </c>
      <c r="B21" s="206">
        <v>8.6414445399828015</v>
      </c>
      <c r="C21" s="206">
        <v>11.801375752364571</v>
      </c>
      <c r="D21" s="206">
        <v>10.27515047291487</v>
      </c>
      <c r="E21" s="206">
        <v>13.02665520206363</v>
      </c>
      <c r="F21" s="206">
        <v>15.71367153912295</v>
      </c>
      <c r="G21" s="206">
        <v>13.929492691315559</v>
      </c>
      <c r="H21" s="206">
        <v>13.929492691315559</v>
      </c>
      <c r="I21" s="206">
        <v>15.735167669819431</v>
      </c>
      <c r="J21" s="206">
        <v>16.25107480653482</v>
      </c>
      <c r="K21" s="206">
        <v>1.827171109200344</v>
      </c>
      <c r="L21" s="206">
        <v>22.16251074806534</v>
      </c>
      <c r="M21" s="206">
        <v>21.302665520206361</v>
      </c>
      <c r="N21" s="206">
        <v>20.980223559759239</v>
      </c>
      <c r="O21" s="206">
        <v>0.42992261392949271</v>
      </c>
      <c r="P21" s="206">
        <v>2.407566638005159</v>
      </c>
      <c r="Q21" s="206">
        <v>5.9114359415305238</v>
      </c>
      <c r="R21" s="206">
        <v>1.375752364574377</v>
      </c>
      <c r="S21" s="206">
        <v>7.396646603611349</v>
      </c>
      <c r="T21" s="206">
        <v>9.9029234737747203</v>
      </c>
      <c r="U21" s="206">
        <v>9.5550300945829729</v>
      </c>
      <c r="V21" s="206">
        <v>8.3269131556319849</v>
      </c>
      <c r="W21" s="206">
        <v>5.9806534823731727</v>
      </c>
      <c r="DA21" s="71" t="s">
        <v>3038</v>
      </c>
    </row>
    <row r="22" spans="1:105" ht="12" customHeight="1" x14ac:dyDescent="0.25">
      <c r="A22" s="18" t="s">
        <v>36</v>
      </c>
      <c r="B22" s="206">
        <v>4.6431642304385203</v>
      </c>
      <c r="C22" s="206">
        <v>8.877901977644024</v>
      </c>
      <c r="D22" s="206">
        <v>8.6629406706792764</v>
      </c>
      <c r="E22" s="206">
        <v>8.2545141874462598</v>
      </c>
      <c r="F22" s="206">
        <v>8.2760103181427329</v>
      </c>
      <c r="G22" s="206">
        <v>7.3731728288907989</v>
      </c>
      <c r="H22" s="206">
        <v>5.9114359415305238</v>
      </c>
      <c r="I22" s="206">
        <v>8.9853826311263969</v>
      </c>
      <c r="J22" s="206">
        <v>10.103181427343079</v>
      </c>
      <c r="K22" s="206">
        <v>6.0834049871023206</v>
      </c>
      <c r="L22" s="206">
        <v>9.0713671539122949</v>
      </c>
      <c r="M22" s="206">
        <v>8.5769561478933785</v>
      </c>
      <c r="N22" s="206">
        <v>9.9097162510748067</v>
      </c>
      <c r="O22" s="206">
        <v>10.3396388650043</v>
      </c>
      <c r="P22" s="206">
        <v>7.9320722269991393</v>
      </c>
      <c r="Q22" s="206">
        <v>4.901117798796216</v>
      </c>
      <c r="R22" s="206">
        <v>9.0283748925193468</v>
      </c>
      <c r="S22" s="206">
        <v>8.5769561478933785</v>
      </c>
      <c r="T22" s="206">
        <v>7.5666380051590707</v>
      </c>
      <c r="U22" s="206">
        <v>3.202923473774721</v>
      </c>
      <c r="V22" s="206">
        <v>5.8899398108340497</v>
      </c>
      <c r="W22" s="206">
        <v>3.267411865864144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26.034221840068788</v>
      </c>
      <c r="C23" s="206">
        <f t="shared" si="4"/>
        <v>23.02476354256234</v>
      </c>
      <c r="D23" s="206">
        <f t="shared" si="4"/>
        <v>30.02295786758383</v>
      </c>
      <c r="E23" s="206">
        <f t="shared" si="4"/>
        <v>36.877815993121239</v>
      </c>
      <c r="F23" s="206">
        <f t="shared" si="4"/>
        <v>38.024247635425617</v>
      </c>
      <c r="G23" s="206">
        <f t="shared" si="4"/>
        <v>26.402665520206359</v>
      </c>
      <c r="H23" s="206">
        <f t="shared" si="4"/>
        <v>33.223731728288911</v>
      </c>
      <c r="I23" s="206">
        <f t="shared" si="4"/>
        <v>33.33843508168529</v>
      </c>
      <c r="J23" s="206">
        <f t="shared" si="4"/>
        <v>18.990111779879616</v>
      </c>
      <c r="K23" s="206">
        <f t="shared" si="4"/>
        <v>22.146947549441094</v>
      </c>
      <c r="L23" s="206">
        <f t="shared" si="4"/>
        <v>35.426827171109196</v>
      </c>
      <c r="M23" s="206">
        <f t="shared" si="4"/>
        <v>34.924763542562332</v>
      </c>
      <c r="N23" s="206">
        <f t="shared" si="4"/>
        <v>32.771367153912301</v>
      </c>
      <c r="O23" s="206">
        <f t="shared" si="4"/>
        <v>37.200343938091152</v>
      </c>
      <c r="P23" s="206">
        <f t="shared" si="4"/>
        <v>46.244711951848672</v>
      </c>
      <c r="Q23" s="206">
        <f t="shared" si="4"/>
        <v>50.604471195184857</v>
      </c>
      <c r="R23" s="206">
        <f t="shared" si="4"/>
        <v>75.772656921754077</v>
      </c>
      <c r="S23" s="206">
        <f t="shared" si="4"/>
        <v>95.480223559759253</v>
      </c>
      <c r="T23" s="206">
        <f t="shared" si="4"/>
        <v>106.76741186586413</v>
      </c>
      <c r="U23" s="206">
        <f t="shared" si="4"/>
        <v>101.85872742906275</v>
      </c>
      <c r="V23" s="206">
        <f t="shared" si="4"/>
        <v>188.74359415305247</v>
      </c>
      <c r="W23" s="206">
        <f t="shared" si="4"/>
        <v>247.54686156491834</v>
      </c>
      <c r="DA23" s="71"/>
    </row>
    <row r="24" spans="1:105" ht="12" customHeight="1" x14ac:dyDescent="0.25">
      <c r="A24" s="18" t="s">
        <v>73</v>
      </c>
      <c r="B24" s="206">
        <v>26.034221840068788</v>
      </c>
      <c r="C24" s="206">
        <v>23.02476354256234</v>
      </c>
      <c r="D24" s="206">
        <v>30.02295786758383</v>
      </c>
      <c r="E24" s="206">
        <v>36.877815993121239</v>
      </c>
      <c r="F24" s="206">
        <v>38.024247635425617</v>
      </c>
      <c r="G24" s="206">
        <v>25.93869303525365</v>
      </c>
      <c r="H24" s="206">
        <v>31.049957007738609</v>
      </c>
      <c r="I24" s="206">
        <v>29.019776440240751</v>
      </c>
      <c r="J24" s="206">
        <v>12.99320722269991</v>
      </c>
      <c r="K24" s="206">
        <v>15.04729148753224</v>
      </c>
      <c r="L24" s="206">
        <v>27.992777300085979</v>
      </c>
      <c r="M24" s="206">
        <v>24.00404127257093</v>
      </c>
      <c r="N24" s="206">
        <v>18.98822012037833</v>
      </c>
      <c r="O24" s="206">
        <v>19.991401547721409</v>
      </c>
      <c r="P24" s="206">
        <v>20.994582975064489</v>
      </c>
      <c r="Q24" s="206">
        <v>18.008942390369729</v>
      </c>
      <c r="R24" s="206">
        <v>25.00713671539123</v>
      </c>
      <c r="S24" s="206">
        <v>26.98959587274291</v>
      </c>
      <c r="T24" s="206">
        <v>25.98641444539982</v>
      </c>
      <c r="U24" s="206">
        <v>27.992777300085979</v>
      </c>
      <c r="V24" s="206">
        <v>101.318486672399</v>
      </c>
      <c r="W24" s="206">
        <v>137.4319002579536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1.6480653482373171</v>
      </c>
      <c r="N25" s="206">
        <v>1.265864144453998</v>
      </c>
      <c r="O25" s="206">
        <v>2.3903697334479789E-2</v>
      </c>
      <c r="P25" s="206">
        <v>0</v>
      </c>
      <c r="Q25" s="206">
        <v>0</v>
      </c>
      <c r="R25" s="206">
        <v>0</v>
      </c>
      <c r="S25" s="206">
        <v>0.31049011177987962</v>
      </c>
      <c r="T25" s="206">
        <v>2.36457437661221</v>
      </c>
      <c r="U25" s="206">
        <v>0.35829750644883918</v>
      </c>
      <c r="V25" s="206">
        <v>1.791315563198624</v>
      </c>
      <c r="W25" s="206">
        <v>5.2306964746345654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0.46397248495270849</v>
      </c>
      <c r="H26" s="206">
        <v>2.1737747205503002</v>
      </c>
      <c r="I26" s="206">
        <v>4.3186586414445394</v>
      </c>
      <c r="J26" s="206">
        <v>5.9969045571797066</v>
      </c>
      <c r="K26" s="206">
        <v>7.0996560619088562</v>
      </c>
      <c r="L26" s="206">
        <v>7.4340498710232152</v>
      </c>
      <c r="M26" s="206">
        <v>9.2726569217540824</v>
      </c>
      <c r="N26" s="206">
        <v>12.51728288907997</v>
      </c>
      <c r="O26" s="206">
        <v>17.18503869303526</v>
      </c>
      <c r="P26" s="206">
        <v>25.250128976784179</v>
      </c>
      <c r="Q26" s="206">
        <v>32.595528804815132</v>
      </c>
      <c r="R26" s="206">
        <v>50.765520206362851</v>
      </c>
      <c r="S26" s="206">
        <v>68.180137575236458</v>
      </c>
      <c r="T26" s="206">
        <v>78.416423043852106</v>
      </c>
      <c r="U26" s="206">
        <v>73.507652622527942</v>
      </c>
      <c r="V26" s="206">
        <v>85.633791917454843</v>
      </c>
      <c r="W26" s="206">
        <v>104.8842648323302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344.17695614789329</v>
      </c>
      <c r="C30" s="206">
        <v>384.85236457437662</v>
      </c>
      <c r="D30" s="206">
        <v>391.46844368013763</v>
      </c>
      <c r="E30" s="206">
        <v>381.15030094582983</v>
      </c>
      <c r="F30" s="206">
        <v>405.41702493551162</v>
      </c>
      <c r="G30" s="206">
        <v>379.62166809974201</v>
      </c>
      <c r="H30" s="206">
        <v>387.83800515907132</v>
      </c>
      <c r="I30" s="206">
        <v>382.53559759243342</v>
      </c>
      <c r="J30" s="206">
        <v>375.91951848667242</v>
      </c>
      <c r="K30" s="206">
        <v>382.20120378331899</v>
      </c>
      <c r="L30" s="206">
        <v>448.93473774720547</v>
      </c>
      <c r="M30" s="206">
        <v>379.78882201203783</v>
      </c>
      <c r="N30" s="206">
        <v>407.04118658641443</v>
      </c>
      <c r="O30" s="206">
        <v>458.20197764402411</v>
      </c>
      <c r="P30" s="206">
        <v>445.39982803095438</v>
      </c>
      <c r="Q30" s="206">
        <v>482.20601891659493</v>
      </c>
      <c r="R30" s="206">
        <v>501.28976784178838</v>
      </c>
      <c r="S30" s="206">
        <v>516.00266552020628</v>
      </c>
      <c r="T30" s="206">
        <v>521.06620808254513</v>
      </c>
      <c r="U30" s="206">
        <v>501.71969045571791</v>
      </c>
      <c r="V30" s="206">
        <v>75.499226139294919</v>
      </c>
      <c r="W30" s="206">
        <v>101.6527944969905</v>
      </c>
      <c r="DA30" s="71" t="s">
        <v>3046</v>
      </c>
    </row>
    <row r="31" spans="1:105" ht="12" customHeight="1" x14ac:dyDescent="0.25">
      <c r="A31" s="21" t="s">
        <v>38</v>
      </c>
      <c r="B31" s="209">
        <v>742.6483233018057</v>
      </c>
      <c r="C31" s="209">
        <v>846.25967325881334</v>
      </c>
      <c r="D31" s="209">
        <v>879.27773000859838</v>
      </c>
      <c r="E31" s="209">
        <v>749.52708512467757</v>
      </c>
      <c r="F31" s="209">
        <v>761.47893379191737</v>
      </c>
      <c r="G31" s="209">
        <v>765.69217540842646</v>
      </c>
      <c r="H31" s="209">
        <v>693.98108340498698</v>
      </c>
      <c r="I31" s="209">
        <v>713.75752364574373</v>
      </c>
      <c r="J31" s="209">
        <v>789.07996560619085</v>
      </c>
      <c r="K31" s="209">
        <v>802.57953568357698</v>
      </c>
      <c r="L31" s="209">
        <v>650.55889939810834</v>
      </c>
      <c r="M31" s="209">
        <v>592.94926913155632</v>
      </c>
      <c r="N31" s="209">
        <v>660.44711951848672</v>
      </c>
      <c r="O31" s="209">
        <v>639.63886500429908</v>
      </c>
      <c r="P31" s="209">
        <v>556.57090208184968</v>
      </c>
      <c r="Q31" s="209">
        <v>633.36199484092845</v>
      </c>
      <c r="R31" s="209">
        <v>647.97936371453125</v>
      </c>
      <c r="S31" s="209">
        <v>661.13499570077374</v>
      </c>
      <c r="T31" s="209">
        <v>678.33190025795352</v>
      </c>
      <c r="U31" s="209">
        <v>658.29750644883916</v>
      </c>
      <c r="V31" s="209">
        <v>649.01117798796213</v>
      </c>
      <c r="W31" s="209">
        <v>689.59587274290629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1081.09014804342</v>
      </c>
      <c r="C33" s="205">
        <f>OIS_emi!C5</f>
        <v>575.20119996619258</v>
      </c>
      <c r="D33" s="205">
        <f>OIS_emi!D5</f>
        <v>639.38876760598009</v>
      </c>
      <c r="E33" s="205">
        <f>OIS_emi!E5</f>
        <v>983.62272564510818</v>
      </c>
      <c r="F33" s="205">
        <f>OIS_emi!F5</f>
        <v>961.36360488503556</v>
      </c>
      <c r="G33" s="205">
        <f>OIS_emi!G5</f>
        <v>1388.219753885933</v>
      </c>
      <c r="H33" s="205">
        <f>OIS_emi!H5</f>
        <v>1388.5865251262469</v>
      </c>
      <c r="I33" s="205">
        <f>OIS_emi!I5</f>
        <v>1445.753880004233</v>
      </c>
      <c r="J33" s="205">
        <f>OIS_emi!J5</f>
        <v>1581.470159403975</v>
      </c>
      <c r="K33" s="205">
        <f>OIS_emi!K5</f>
        <v>1326.8808176455479</v>
      </c>
      <c r="L33" s="205">
        <f>OIS_emi!L5</f>
        <v>1506.190497844321</v>
      </c>
      <c r="M33" s="205">
        <f>OIS_emi!M5</f>
        <v>1579.1329152041681</v>
      </c>
      <c r="N33" s="205">
        <f>OIS_emi!N5</f>
        <v>1543.92912000409</v>
      </c>
      <c r="O33" s="205">
        <f>OIS_emi!O5</f>
        <v>1470.143345404507</v>
      </c>
      <c r="P33" s="205">
        <f>OIS_emi!P5</f>
        <v>1439.045418604363</v>
      </c>
      <c r="Q33" s="205">
        <f>OIS_emi!Q5</f>
        <v>1404.971055364668</v>
      </c>
      <c r="R33" s="205">
        <f>OIS_emi!R5</f>
        <v>1483.3982660450099</v>
      </c>
      <c r="S33" s="205">
        <f>OIS_emi!S5</f>
        <v>1347.125461925109</v>
      </c>
      <c r="T33" s="205">
        <f>OIS_emi!T5</f>
        <v>1359.618695285129</v>
      </c>
      <c r="U33" s="205">
        <f>OIS_emi!U5</f>
        <v>1359.751184645216</v>
      </c>
      <c r="V33" s="205">
        <f>OIS_emi!V5</f>
        <v>1753.243870321952</v>
      </c>
      <c r="W33" s="205">
        <f>OIS_emi!W5</f>
        <v>1805.389468202334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85.434001767791329</v>
      </c>
      <c r="C35" s="286">
        <f t="shared" si="5"/>
        <v>79.059957108934043</v>
      </c>
      <c r="D35" s="286">
        <f t="shared" si="5"/>
        <v>78.837911243712242</v>
      </c>
      <c r="E35" s="286">
        <f t="shared" si="5"/>
        <v>74.801850232244817</v>
      </c>
      <c r="F35" s="286">
        <f t="shared" si="5"/>
        <v>70.416927392981151</v>
      </c>
      <c r="G35" s="286">
        <f t="shared" si="5"/>
        <v>71.548389534438982</v>
      </c>
      <c r="H35" s="286">
        <f t="shared" si="5"/>
        <v>61.124281322635809</v>
      </c>
      <c r="I35" s="286">
        <f t="shared" si="5"/>
        <v>57.806000182494699</v>
      </c>
      <c r="J35" s="286">
        <f t="shared" si="5"/>
        <v>63.077534007618091</v>
      </c>
      <c r="K35" s="286">
        <f t="shared" si="5"/>
        <v>64.508306702266026</v>
      </c>
      <c r="L35" s="286">
        <f t="shared" si="5"/>
        <v>57.706635240180439</v>
      </c>
      <c r="M35" s="286">
        <f t="shared" si="5"/>
        <v>50.291052181149198</v>
      </c>
      <c r="N35" s="286">
        <f t="shared" si="5"/>
        <v>54.050460407240635</v>
      </c>
      <c r="O35" s="286">
        <f t="shared" si="5"/>
        <v>55.91682129838275</v>
      </c>
      <c r="P35" s="286">
        <f t="shared" si="5"/>
        <v>50.465704455508984</v>
      </c>
      <c r="Q35" s="286">
        <f t="shared" si="5"/>
        <v>51.472388767579012</v>
      </c>
      <c r="R35" s="286">
        <f t="shared" si="5"/>
        <v>52.493597160681055</v>
      </c>
      <c r="S35" s="286">
        <f t="shared" si="5"/>
        <v>47.654708748997059</v>
      </c>
      <c r="T35" s="286">
        <f t="shared" si="5"/>
        <v>48.388729923628283</v>
      </c>
      <c r="U35" s="286">
        <f t="shared" si="5"/>
        <v>46.540323141842599</v>
      </c>
      <c r="V35" s="286">
        <f t="shared" si="5"/>
        <v>35.333569138708548</v>
      </c>
      <c r="W35" s="286">
        <f t="shared" si="5"/>
        <v>37.383463953676085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78.104803489717483</v>
      </c>
      <c r="C36" s="346">
        <f t="shared" si="6"/>
        <v>73.828765081459409</v>
      </c>
      <c r="D36" s="346">
        <f t="shared" si="6"/>
        <v>73.767726969384498</v>
      </c>
      <c r="E36" s="346">
        <f t="shared" si="6"/>
        <v>55.863964172135667</v>
      </c>
      <c r="F36" s="346">
        <f t="shared" si="6"/>
        <v>54.691479397236265</v>
      </c>
      <c r="G36" s="346">
        <f t="shared" si="6"/>
        <v>42.762969604693588</v>
      </c>
      <c r="H36" s="346">
        <f t="shared" si="6"/>
        <v>37.399277364071601</v>
      </c>
      <c r="I36" s="346">
        <f t="shared" si="6"/>
        <v>35.879678201247813</v>
      </c>
      <c r="J36" s="346">
        <f t="shared" si="6"/>
        <v>35.341150576607689</v>
      </c>
      <c r="K36" s="346">
        <f t="shared" si="6"/>
        <v>33.516240346899956</v>
      </c>
      <c r="L36" s="346">
        <f t="shared" si="6"/>
        <v>34.345496927784382</v>
      </c>
      <c r="M36" s="346">
        <f t="shared" si="6"/>
        <v>31.635104453419</v>
      </c>
      <c r="N36" s="346">
        <f t="shared" si="6"/>
        <v>33.485503342996651</v>
      </c>
      <c r="O36" s="346">
        <f t="shared" si="6"/>
        <v>34.388303421906954</v>
      </c>
      <c r="P36" s="346">
        <f t="shared" si="6"/>
        <v>33.991693287248623</v>
      </c>
      <c r="Q36" s="346">
        <f t="shared" si="6"/>
        <v>33.270179831107662</v>
      </c>
      <c r="R36" s="346">
        <f t="shared" si="6"/>
        <v>34.215764957275809</v>
      </c>
      <c r="S36" s="346">
        <f t="shared" si="6"/>
        <v>34.758783692843849</v>
      </c>
      <c r="T36" s="346">
        <f t="shared" si="6"/>
        <v>34.509524382372106</v>
      </c>
      <c r="U36" s="346">
        <f t="shared" si="6"/>
        <v>34.982491054699821</v>
      </c>
      <c r="V36" s="346">
        <f t="shared" si="6"/>
        <v>33.941256258206181</v>
      </c>
      <c r="W36" s="346">
        <f t="shared" si="6"/>
        <v>34.843419925407481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33.039605692461784</v>
      </c>
      <c r="C37" s="346">
        <f>IF(OIS_ued!C$5=0,"",OIS_ued!C$5/C$5*1000)</f>
        <v>32.904252609479386</v>
      </c>
      <c r="D37" s="346">
        <f>IF(OIS_ued!D$5=0,"",OIS_ued!D$5/D$5*1000)</f>
        <v>32.756766347181404</v>
      </c>
      <c r="E37" s="346">
        <f>IF(OIS_ued!E$5=0,"",OIS_ued!E$5/E$5*1000)</f>
        <v>23.715079029309052</v>
      </c>
      <c r="F37" s="346">
        <f>IF(OIS_ued!F$5=0,"",OIS_ued!F$5/F$5*1000)</f>
        <v>23.282208005151581</v>
      </c>
      <c r="G37" s="346">
        <f>IF(OIS_ued!G$5=0,"",OIS_ued!G$5/G$5*1000)</f>
        <v>17.795231838074301</v>
      </c>
      <c r="H37" s="346">
        <f>IF(OIS_ued!H$5=0,"",OIS_ued!H$5/H$5*1000)</f>
        <v>15.374662072878079</v>
      </c>
      <c r="I37" s="346">
        <f>IF(OIS_ued!I$5=0,"",OIS_ued!I$5/I$5*1000)</f>
        <v>14.727796724309721</v>
      </c>
      <c r="J37" s="346">
        <f>IF(OIS_ued!J$5=0,"",OIS_ued!J$5/J$5*1000)</f>
        <v>14.532024937226305</v>
      </c>
      <c r="K37" s="346">
        <f>IF(OIS_ued!K$5=0,"",OIS_ued!K$5/K$5*1000)</f>
        <v>14.035778987620365</v>
      </c>
      <c r="L37" s="346">
        <f>IF(OIS_ued!L$5=0,"",OIS_ued!L$5/L$5*1000)</f>
        <v>13.874056907038652</v>
      </c>
      <c r="M37" s="346">
        <f>IF(OIS_ued!M$5=0,"",OIS_ued!M$5/M$5*1000)</f>
        <v>12.580056647130567</v>
      </c>
      <c r="N37" s="346">
        <f>IF(OIS_ued!N$5=0,"",OIS_ued!N$5/N$5*1000)</f>
        <v>13.512121804478218</v>
      </c>
      <c r="O37" s="346">
        <f>IF(OIS_ued!O$5=0,"",OIS_ued!O$5/O$5*1000)</f>
        <v>13.905208432810362</v>
      </c>
      <c r="P37" s="346">
        <f>IF(OIS_ued!P$5=0,"",OIS_ued!P$5/P$5*1000)</f>
        <v>13.560267332521361</v>
      </c>
      <c r="Q37" s="346">
        <f>IF(OIS_ued!Q$5=0,"",OIS_ued!Q$5/Q$5*1000)</f>
        <v>13.474472807153671</v>
      </c>
      <c r="R37" s="346">
        <f>IF(OIS_ued!R$5=0,"",OIS_ued!R$5/R$5*1000)</f>
        <v>13.771663592581245</v>
      </c>
      <c r="S37" s="346">
        <f>IF(OIS_ued!S$5=0,"",OIS_ued!S$5/S$5*1000)</f>
        <v>14.087694383711515</v>
      </c>
      <c r="T37" s="346">
        <f>IF(OIS_ued!T$5=0,"",OIS_ued!T$5/T$5*1000)</f>
        <v>13.964704500569423</v>
      </c>
      <c r="U37" s="346">
        <f>IF(OIS_ued!U$5=0,"",OIS_ued!U$5/U$5*1000)</f>
        <v>14.13108818352309</v>
      </c>
      <c r="V37" s="346">
        <f>IF(OIS_ued!V$5=0,"",OIS_ued!V$5/V$5*1000)</f>
        <v>13.48586520905349</v>
      </c>
      <c r="W37" s="346">
        <f>IF(OIS_ued!W$5=0,"",OIS_ued!W$5/W$5*1000)</f>
        <v>13.752704018141538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0.74824961218945707</v>
      </c>
      <c r="C38" s="347">
        <f t="shared" si="7"/>
        <v>0.40264441980720445</v>
      </c>
      <c r="D38" s="347">
        <f t="shared" si="7"/>
        <v>0.42945782062522231</v>
      </c>
      <c r="E38" s="347">
        <f t="shared" si="7"/>
        <v>0.67180218770125355</v>
      </c>
      <c r="F38" s="347">
        <f t="shared" si="7"/>
        <v>0.64297107391885566</v>
      </c>
      <c r="G38" s="347">
        <f t="shared" si="7"/>
        <v>0.87891765536681954</v>
      </c>
      <c r="H38" s="347">
        <f t="shared" si="7"/>
        <v>0.91077593014318126</v>
      </c>
      <c r="I38" s="347">
        <f t="shared" si="7"/>
        <v>0.92638658945230401</v>
      </c>
      <c r="J38" s="347">
        <f t="shared" si="7"/>
        <v>0.95035711853178806</v>
      </c>
      <c r="K38" s="347">
        <f t="shared" si="7"/>
        <v>0.82401244833871912</v>
      </c>
      <c r="L38" s="347">
        <f t="shared" si="7"/>
        <v>0.94645948525760626</v>
      </c>
      <c r="M38" s="347">
        <f t="shared" si="7"/>
        <v>1.0702168353037447</v>
      </c>
      <c r="N38" s="347">
        <f t="shared" si="7"/>
        <v>0.98942149670363999</v>
      </c>
      <c r="O38" s="347">
        <f t="shared" si="7"/>
        <v>0.94035009940162861</v>
      </c>
      <c r="P38" s="347">
        <f t="shared" si="7"/>
        <v>0.98043882692734841</v>
      </c>
      <c r="Q38" s="347">
        <f t="shared" si="7"/>
        <v>0.8911722476134063</v>
      </c>
      <c r="R38" s="347">
        <f t="shared" si="7"/>
        <v>0.89363831654309944</v>
      </c>
      <c r="S38" s="347">
        <f t="shared" si="7"/>
        <v>0.80778516062819894</v>
      </c>
      <c r="T38" s="347">
        <f t="shared" si="7"/>
        <v>0.7948045465954473</v>
      </c>
      <c r="U38" s="347">
        <f t="shared" si="7"/>
        <v>0.81905530869871368</v>
      </c>
      <c r="V38" s="347">
        <f t="shared" si="7"/>
        <v>1.3654731986396766</v>
      </c>
      <c r="W38" s="347">
        <f t="shared" si="7"/>
        <v>1.266089157215865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SE: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1444.825537403269</v>
      </c>
      <c r="C5" s="225">
        <v>1428.558727429061</v>
      </c>
      <c r="D5" s="225">
        <v>1488.8278589853869</v>
      </c>
      <c r="E5" s="225">
        <v>1464.1552880481529</v>
      </c>
      <c r="F5" s="225">
        <v>1495.1895098882189</v>
      </c>
      <c r="G5" s="225">
        <v>1579.465090283747</v>
      </c>
      <c r="H5" s="225">
        <v>1524.6192605331039</v>
      </c>
      <c r="I5" s="225">
        <v>1560.637747205503</v>
      </c>
      <c r="J5" s="225">
        <v>1664.07987962167</v>
      </c>
      <c r="K5" s="225">
        <v>1610.2679277730031</v>
      </c>
      <c r="L5" s="225">
        <v>1591.394582975063</v>
      </c>
      <c r="M5" s="225">
        <v>1475.526139294926</v>
      </c>
      <c r="N5" s="225">
        <v>1560.436199484092</v>
      </c>
      <c r="O5" s="225">
        <v>1563.400000000001</v>
      </c>
      <c r="P5" s="225">
        <v>1467.756456682022</v>
      </c>
      <c r="Q5" s="225">
        <v>1576.5426483233009</v>
      </c>
      <c r="R5" s="225">
        <v>1659.9537403267409</v>
      </c>
      <c r="S5" s="225">
        <v>1667.6779019776441</v>
      </c>
      <c r="T5" s="225">
        <v>1710.632760103183</v>
      </c>
      <c r="U5" s="225">
        <v>1660.1457437661211</v>
      </c>
      <c r="V5" s="225">
        <v>1283.9826311263989</v>
      </c>
      <c r="W5" s="225">
        <v>1425.9576096302669</v>
      </c>
      <c r="DA5" s="89" t="s">
        <v>3031</v>
      </c>
    </row>
    <row r="6" spans="1:105" ht="12" customHeight="1" x14ac:dyDescent="0.25">
      <c r="A6" s="55" t="s">
        <v>92</v>
      </c>
      <c r="B6" s="261">
        <v>43.271571373874217</v>
      </c>
      <c r="C6" s="261">
        <v>46.947749435410842</v>
      </c>
      <c r="D6" s="261">
        <v>48.620605417545448</v>
      </c>
      <c r="E6" s="261">
        <v>44.338483917983673</v>
      </c>
      <c r="F6" s="261">
        <v>45.139521391018903</v>
      </c>
      <c r="G6" s="261">
        <v>44.802302510672227</v>
      </c>
      <c r="H6" s="261">
        <v>43.316042880004638</v>
      </c>
      <c r="I6" s="261">
        <v>44.112294645046212</v>
      </c>
      <c r="J6" s="261">
        <v>49.415303807969451</v>
      </c>
      <c r="K6" s="261">
        <v>47.188919226483783</v>
      </c>
      <c r="L6" s="261">
        <v>47.289572808121903</v>
      </c>
      <c r="M6" s="261">
        <v>46.519153162894817</v>
      </c>
      <c r="N6" s="261">
        <v>48.313367062235059</v>
      </c>
      <c r="O6" s="261">
        <v>50.353822180703261</v>
      </c>
      <c r="P6" s="261">
        <v>47.051256763906537</v>
      </c>
      <c r="Q6" s="261">
        <v>49.769375748811783</v>
      </c>
      <c r="R6" s="261">
        <v>51.667033581745933</v>
      </c>
      <c r="S6" s="261">
        <v>53.054284526807983</v>
      </c>
      <c r="T6" s="261">
        <v>54.32116187164813</v>
      </c>
      <c r="U6" s="261">
        <v>53.648399668469487</v>
      </c>
      <c r="V6" s="261">
        <v>53.72223435617714</v>
      </c>
      <c r="W6" s="261">
        <v>57.156426770846252</v>
      </c>
      <c r="DA6" s="67" t="s">
        <v>3049</v>
      </c>
    </row>
    <row r="7" spans="1:105" ht="12" customHeight="1" x14ac:dyDescent="0.25">
      <c r="A7" s="202" t="s">
        <v>93</v>
      </c>
      <c r="B7" s="226">
        <v>21.710053219524521</v>
      </c>
      <c r="C7" s="226">
        <v>23.956435077021819</v>
      </c>
      <c r="D7" s="226">
        <v>24.840554129682989</v>
      </c>
      <c r="E7" s="226">
        <v>22.101770528599531</v>
      </c>
      <c r="F7" s="226">
        <v>22.483800568095781</v>
      </c>
      <c r="G7" s="226">
        <v>22.453738121011199</v>
      </c>
      <c r="H7" s="226">
        <v>21.206757070322102</v>
      </c>
      <c r="I7" s="226">
        <v>21.677162187319279</v>
      </c>
      <c r="J7" s="226">
        <v>24.171292688405341</v>
      </c>
      <c r="K7" s="226">
        <v>23.618269341962581</v>
      </c>
      <c r="L7" s="226">
        <v>21.99415555996482</v>
      </c>
      <c r="M7" s="226">
        <v>21.119558889256989</v>
      </c>
      <c r="N7" s="226">
        <v>22.418274901894801</v>
      </c>
      <c r="O7" s="226">
        <v>22.822144275754109</v>
      </c>
      <c r="P7" s="226">
        <v>20.88294769835603</v>
      </c>
      <c r="Q7" s="226">
        <v>22.581505939847599</v>
      </c>
      <c r="R7" s="226">
        <v>23.35190909928372</v>
      </c>
      <c r="S7" s="226">
        <v>23.931516403510649</v>
      </c>
      <c r="T7" s="226">
        <v>24.5243877345066</v>
      </c>
      <c r="U7" s="226">
        <v>24.090047399907451</v>
      </c>
      <c r="V7" s="226">
        <v>24.010727687664321</v>
      </c>
      <c r="W7" s="226">
        <v>25.546487974766261</v>
      </c>
      <c r="DA7" s="174" t="s">
        <v>3050</v>
      </c>
    </row>
    <row r="8" spans="1:105" ht="12" customHeight="1" x14ac:dyDescent="0.25">
      <c r="A8" s="202" t="s">
        <v>94</v>
      </c>
      <c r="B8" s="226">
        <v>37.14266317846554</v>
      </c>
      <c r="C8" s="226">
        <v>41.455657712209927</v>
      </c>
      <c r="D8" s="226">
        <v>43.020631497106407</v>
      </c>
      <c r="E8" s="226">
        <v>37.645052584534596</v>
      </c>
      <c r="F8" s="226">
        <v>38.27543587169896</v>
      </c>
      <c r="G8" s="226">
        <v>38.386590188965677</v>
      </c>
      <c r="H8" s="226">
        <v>35.667356468305897</v>
      </c>
      <c r="I8" s="226">
        <v>36.555020148486498</v>
      </c>
      <c r="J8" s="226">
        <v>40.627556794814538</v>
      </c>
      <c r="K8" s="226">
        <v>40.34051265111971</v>
      </c>
      <c r="L8" s="226">
        <v>35.604891177156347</v>
      </c>
      <c r="M8" s="226">
        <v>33.538219337720278</v>
      </c>
      <c r="N8" s="226">
        <v>36.225862817134441</v>
      </c>
      <c r="O8" s="226">
        <v>36.192435196224068</v>
      </c>
      <c r="P8" s="226">
        <v>32.544918073918232</v>
      </c>
      <c r="Q8" s="226">
        <v>35.842194826942553</v>
      </c>
      <c r="R8" s="226">
        <v>36.947919665280779</v>
      </c>
      <c r="S8" s="226">
        <v>37.803513696095017</v>
      </c>
      <c r="T8" s="226">
        <v>38.767878848120048</v>
      </c>
      <c r="U8" s="226">
        <v>37.911658502494568</v>
      </c>
      <c r="V8" s="226">
        <v>37.639967986781542</v>
      </c>
      <c r="W8" s="226">
        <v>40.048621934392941</v>
      </c>
      <c r="DA8" s="174" t="s">
        <v>3051</v>
      </c>
    </row>
    <row r="9" spans="1:105" ht="12" customHeight="1" x14ac:dyDescent="0.25">
      <c r="A9" s="202" t="s">
        <v>95</v>
      </c>
      <c r="B9" s="226">
        <v>15.423867098374441</v>
      </c>
      <c r="C9" s="226">
        <v>16.677897395924379</v>
      </c>
      <c r="D9" s="226">
        <v>17.267896492315771</v>
      </c>
      <c r="E9" s="226">
        <v>15.824275709125599</v>
      </c>
      <c r="F9" s="226">
        <v>16.112583195494199</v>
      </c>
      <c r="G9" s="226">
        <v>15.97289176180241</v>
      </c>
      <c r="H9" s="226">
        <v>15.513358129795551</v>
      </c>
      <c r="I9" s="226">
        <v>15.78724174311454</v>
      </c>
      <c r="J9" s="226">
        <v>17.700788288623482</v>
      </c>
      <c r="K9" s="226">
        <v>16.8281912584042</v>
      </c>
      <c r="L9" s="226">
        <v>17.098687444554859</v>
      </c>
      <c r="M9" s="226">
        <v>16.89245589161651</v>
      </c>
      <c r="N9" s="226">
        <v>17.476156316162811</v>
      </c>
      <c r="O9" s="226">
        <v>18.29030760197157</v>
      </c>
      <c r="P9" s="226">
        <v>17.152673423292409</v>
      </c>
      <c r="Q9" s="226">
        <v>18.074617764841069</v>
      </c>
      <c r="R9" s="226">
        <v>18.776479774863748</v>
      </c>
      <c r="S9" s="226">
        <v>19.287264156027529</v>
      </c>
      <c r="T9" s="226">
        <v>19.74482250934901</v>
      </c>
      <c r="U9" s="226">
        <v>19.51858348575276</v>
      </c>
      <c r="V9" s="226">
        <v>19.56120432599716</v>
      </c>
      <c r="W9" s="226">
        <v>20.81153118493971</v>
      </c>
      <c r="DA9" s="174" t="s">
        <v>3052</v>
      </c>
    </row>
    <row r="10" spans="1:105" ht="12" customHeight="1" x14ac:dyDescent="0.25">
      <c r="A10" s="56" t="s">
        <v>96</v>
      </c>
      <c r="B10" s="262">
        <v>45.360502669331787</v>
      </c>
      <c r="C10" s="262">
        <v>48.503962819289747</v>
      </c>
      <c r="D10" s="262">
        <v>50.26972979946234</v>
      </c>
      <c r="E10" s="262">
        <v>45.706360973221663</v>
      </c>
      <c r="F10" s="262">
        <v>46.440803638680961</v>
      </c>
      <c r="G10" s="262">
        <v>42.936658909502192</v>
      </c>
      <c r="H10" s="262">
        <v>41.317175164595113</v>
      </c>
      <c r="I10" s="262">
        <v>41.795419039963207</v>
      </c>
      <c r="J10" s="262">
        <v>46.819396406728899</v>
      </c>
      <c r="K10" s="262">
        <v>44.013026434647358</v>
      </c>
      <c r="L10" s="262">
        <v>44.486134962610237</v>
      </c>
      <c r="M10" s="262">
        <v>44.530607691538997</v>
      </c>
      <c r="N10" s="262">
        <v>46.006262110544228</v>
      </c>
      <c r="O10" s="262">
        <v>48.695245870841873</v>
      </c>
      <c r="P10" s="262">
        <v>45.420672877842108</v>
      </c>
      <c r="Q10" s="262">
        <v>46.972169946692347</v>
      </c>
      <c r="R10" s="262">
        <v>47.413876493271147</v>
      </c>
      <c r="S10" s="262">
        <v>48.569168242360753</v>
      </c>
      <c r="T10" s="262">
        <v>49.188459618586393</v>
      </c>
      <c r="U10" s="262">
        <v>48.921221243180717</v>
      </c>
      <c r="V10" s="262">
        <v>49.40355594191341</v>
      </c>
      <c r="W10" s="262">
        <v>51.829870769289663</v>
      </c>
      <c r="DA10" s="68" t="s">
        <v>3053</v>
      </c>
    </row>
    <row r="11" spans="1:105" ht="12" customHeight="1" x14ac:dyDescent="0.25">
      <c r="A11" s="37" t="s">
        <v>160</v>
      </c>
      <c r="B11" s="228">
        <v>4.0399585289700299</v>
      </c>
      <c r="C11" s="228">
        <v>7.4397756122291311E-2</v>
      </c>
      <c r="D11" s="228">
        <v>5.6523768097747992E-2</v>
      </c>
      <c r="E11" s="228">
        <v>1.5895072603359821</v>
      </c>
      <c r="F11" s="228">
        <v>1.5034682928578871</v>
      </c>
      <c r="G11" s="228">
        <v>1.158819253640067</v>
      </c>
      <c r="H11" s="228">
        <v>1.162921573893053</v>
      </c>
      <c r="I11" s="228">
        <v>1.273778930761567</v>
      </c>
      <c r="J11" s="228">
        <v>1.622062341767196</v>
      </c>
      <c r="K11" s="228">
        <v>1.0699983971178091</v>
      </c>
      <c r="L11" s="228">
        <v>1.356076516200402</v>
      </c>
      <c r="M11" s="228">
        <v>1.643675116521123</v>
      </c>
      <c r="N11" s="228">
        <v>1.394582329786447</v>
      </c>
      <c r="O11" s="228">
        <v>1.3117396543594271</v>
      </c>
      <c r="P11" s="228">
        <v>1.6718623917569311</v>
      </c>
      <c r="Q11" s="228">
        <v>1.2101279050407849</v>
      </c>
      <c r="R11" s="228">
        <v>1.13522104148661</v>
      </c>
      <c r="S11" s="228">
        <v>0.91280851709470334</v>
      </c>
      <c r="T11" s="228">
        <v>0.92663046215769163</v>
      </c>
      <c r="U11" s="228">
        <v>0.92602933727050141</v>
      </c>
      <c r="V11" s="228">
        <v>1.203970146840228</v>
      </c>
      <c r="W11" s="228">
        <v>1.4978520435543581</v>
      </c>
      <c r="DA11" s="69" t="s">
        <v>3054</v>
      </c>
    </row>
    <row r="12" spans="1:105" ht="12" customHeight="1" x14ac:dyDescent="0.25">
      <c r="A12" s="37" t="s">
        <v>162</v>
      </c>
      <c r="B12" s="228">
        <v>6.1652917932085473E-2</v>
      </c>
      <c r="C12" s="228">
        <v>1.9893740406972369E-2</v>
      </c>
      <c r="D12" s="228">
        <v>1.208768570224044E-2</v>
      </c>
      <c r="E12" s="228">
        <v>0.1033190017983192</v>
      </c>
      <c r="F12" s="228">
        <v>0.13392543230897669</v>
      </c>
      <c r="G12" s="228">
        <v>5.7009331282167487E-2</v>
      </c>
      <c r="H12" s="228">
        <v>7.0155441145530115E-2</v>
      </c>
      <c r="I12" s="228">
        <v>7.2268674744264863E-2</v>
      </c>
      <c r="J12" s="228">
        <v>0.11148505991548729</v>
      </c>
      <c r="K12" s="228">
        <v>4.1151033188168819E-3</v>
      </c>
      <c r="L12" s="228">
        <v>0.23340794515123861</v>
      </c>
      <c r="M12" s="228">
        <v>0.34271087734412292</v>
      </c>
      <c r="N12" s="228">
        <v>0.20859206406883801</v>
      </c>
      <c r="O12" s="228">
        <v>3.5475217219947848E-3</v>
      </c>
      <c r="P12" s="228">
        <v>1.5505603341104551E-2</v>
      </c>
      <c r="Q12" s="228">
        <v>9.4731230482055333E-3</v>
      </c>
      <c r="R12" s="228">
        <v>2.3815274325950839E-3</v>
      </c>
      <c r="S12" s="228">
        <v>3.3297372364313703E-2</v>
      </c>
      <c r="T12" s="228">
        <v>5.605822316280349E-2</v>
      </c>
      <c r="U12" s="228">
        <v>3.9260801785159428E-2</v>
      </c>
      <c r="V12" s="228">
        <v>5.2888579281003961E-2</v>
      </c>
      <c r="W12" s="228">
        <v>9.1149349304873714E-2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41.258891222429668</v>
      </c>
      <c r="C15" s="228">
        <v>48.409671322760488</v>
      </c>
      <c r="D15" s="228">
        <v>50.201118345662351</v>
      </c>
      <c r="E15" s="228">
        <v>44.01353471108736</v>
      </c>
      <c r="F15" s="228">
        <v>44.803409913514088</v>
      </c>
      <c r="G15" s="228">
        <v>41.72083032457995</v>
      </c>
      <c r="H15" s="228">
        <v>40.084098149556517</v>
      </c>
      <c r="I15" s="228">
        <v>40.449371434457383</v>
      </c>
      <c r="J15" s="228">
        <v>45.085849005046207</v>
      </c>
      <c r="K15" s="228">
        <v>42.938912934210727</v>
      </c>
      <c r="L15" s="228">
        <v>42.896650501258613</v>
      </c>
      <c r="M15" s="228">
        <v>42.544221697673763</v>
      </c>
      <c r="N15" s="228">
        <v>44.403087716688951</v>
      </c>
      <c r="O15" s="228">
        <v>47.379958694760447</v>
      </c>
      <c r="P15" s="228">
        <v>43.733304882744072</v>
      </c>
      <c r="Q15" s="228">
        <v>45.752568918603352</v>
      </c>
      <c r="R15" s="228">
        <v>46.276273924351941</v>
      </c>
      <c r="S15" s="228">
        <v>47.623062352901727</v>
      </c>
      <c r="T15" s="228">
        <v>48.205770933265903</v>
      </c>
      <c r="U15" s="228">
        <v>47.955931104125057</v>
      </c>
      <c r="V15" s="228">
        <v>48.146697215792173</v>
      </c>
      <c r="W15" s="228">
        <v>50.240869376430439</v>
      </c>
      <c r="DA15" s="69" t="s">
        <v>3058</v>
      </c>
    </row>
    <row r="16" spans="1:105" ht="12" customHeight="1" x14ac:dyDescent="0.25">
      <c r="A16" s="57" t="s">
        <v>3059</v>
      </c>
      <c r="B16" s="263">
        <v>361.53195791922059</v>
      </c>
      <c r="C16" s="263">
        <v>365.63665271553259</v>
      </c>
      <c r="D16" s="263">
        <v>380.53479506750881</v>
      </c>
      <c r="E16" s="263">
        <v>390.12728080201191</v>
      </c>
      <c r="F16" s="263">
        <v>409.32941036490962</v>
      </c>
      <c r="G16" s="263">
        <v>389.58396459267527</v>
      </c>
      <c r="H16" s="263">
        <v>400.71373928808191</v>
      </c>
      <c r="I16" s="263">
        <v>398.79566516614159</v>
      </c>
      <c r="J16" s="263">
        <v>385.28860765199551</v>
      </c>
      <c r="K16" s="263">
        <v>380.51791305486898</v>
      </c>
      <c r="L16" s="263">
        <v>456.49114005607612</v>
      </c>
      <c r="M16" s="263">
        <v>399.58358156671341</v>
      </c>
      <c r="N16" s="263">
        <v>417.43420497096832</v>
      </c>
      <c r="O16" s="263">
        <v>459.64664229139902</v>
      </c>
      <c r="P16" s="263">
        <v>447.98250586960728</v>
      </c>
      <c r="Q16" s="263">
        <v>473.61394880238498</v>
      </c>
      <c r="R16" s="263">
        <v>500.61891390274798</v>
      </c>
      <c r="S16" s="263">
        <v>510.3505326144325</v>
      </c>
      <c r="T16" s="263">
        <v>515.49490460621428</v>
      </c>
      <c r="U16" s="263">
        <v>498.45136514986001</v>
      </c>
      <c r="V16" s="263">
        <v>203.96345610181561</v>
      </c>
      <c r="W16" s="263">
        <v>255.6972423277586</v>
      </c>
      <c r="DA16" s="70" t="s">
        <v>3060</v>
      </c>
    </row>
    <row r="17" spans="1:105" ht="12" customHeight="1" x14ac:dyDescent="0.25">
      <c r="A17" s="46" t="s">
        <v>30</v>
      </c>
      <c r="B17" s="231">
        <v>10.68771432875347</v>
      </c>
      <c r="C17" s="231">
        <v>6.5256120513787943</v>
      </c>
      <c r="D17" s="231">
        <v>11.12561356382284</v>
      </c>
      <c r="E17" s="231">
        <v>14.00412197743867</v>
      </c>
      <c r="F17" s="231">
        <v>13.488014615514979</v>
      </c>
      <c r="G17" s="231">
        <v>13.56538402759902</v>
      </c>
      <c r="H17" s="231">
        <v>13.971171571902479</v>
      </c>
      <c r="I17" s="231">
        <v>12.78142654283711</v>
      </c>
      <c r="J17" s="231">
        <v>10.82737660769846</v>
      </c>
      <c r="K17" s="231">
        <v>9.1429547053885631</v>
      </c>
      <c r="L17" s="231">
        <v>12.65828829219091</v>
      </c>
      <c r="M17" s="231">
        <v>16.694378080835399</v>
      </c>
      <c r="N17" s="231">
        <v>15.1183360188229</v>
      </c>
      <c r="O17" s="231">
        <v>16.017774319789702</v>
      </c>
      <c r="P17" s="231">
        <v>16.1450817640651</v>
      </c>
      <c r="Q17" s="231">
        <v>16.27889444801994</v>
      </c>
      <c r="R17" s="231">
        <v>15.839962020177129</v>
      </c>
      <c r="S17" s="231">
        <v>15.0464054446891</v>
      </c>
      <c r="T17" s="231">
        <v>13.461977429440291</v>
      </c>
      <c r="U17" s="231">
        <v>16.019441216004878</v>
      </c>
      <c r="V17" s="231">
        <v>11.204191735188701</v>
      </c>
      <c r="W17" s="231">
        <v>11.803339341263079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0.32465524747260432</v>
      </c>
      <c r="C19" s="231">
        <v>0.3806228906119542</v>
      </c>
      <c r="D19" s="231">
        <v>0.38370605102922167</v>
      </c>
      <c r="E19" s="231">
        <v>0.44604987813314761</v>
      </c>
      <c r="F19" s="231">
        <v>0.43596214323924681</v>
      </c>
      <c r="G19" s="231">
        <v>1.4063357053259291</v>
      </c>
      <c r="H19" s="231">
        <v>1.4629859231406339</v>
      </c>
      <c r="I19" s="231">
        <v>1.4729123560383559</v>
      </c>
      <c r="J19" s="231">
        <v>1.8481810213246019</v>
      </c>
      <c r="K19" s="231">
        <v>1.468958307984938</v>
      </c>
      <c r="L19" s="231">
        <v>1.671042892039569</v>
      </c>
      <c r="M19" s="231">
        <v>1.4662336828240941</v>
      </c>
      <c r="N19" s="231">
        <v>1.396886244352616</v>
      </c>
      <c r="O19" s="231">
        <v>1.2463112320859231</v>
      </c>
      <c r="P19" s="231">
        <v>1.380559387749666</v>
      </c>
      <c r="Q19" s="231">
        <v>1.2820384817749759</v>
      </c>
      <c r="R19" s="231">
        <v>1.479873829324037</v>
      </c>
      <c r="S19" s="231">
        <v>1.2628515594769389</v>
      </c>
      <c r="T19" s="231">
        <v>1.412271493786327</v>
      </c>
      <c r="U19" s="231">
        <v>1.3023456283638779</v>
      </c>
      <c r="V19" s="231">
        <v>1.8524145236675631</v>
      </c>
      <c r="W19" s="231">
        <v>1.947640533730892</v>
      </c>
      <c r="DA19" s="73" t="s">
        <v>3063</v>
      </c>
    </row>
    <row r="20" spans="1:105" ht="12" customHeight="1" x14ac:dyDescent="0.25">
      <c r="A20" s="46" t="s">
        <v>160</v>
      </c>
      <c r="B20" s="231">
        <v>28.37739870753898</v>
      </c>
      <c r="C20" s="231">
        <v>2.4911374204147978</v>
      </c>
      <c r="D20" s="231">
        <v>2.6558118986368089</v>
      </c>
      <c r="E20" s="231">
        <v>10.580151782126981</v>
      </c>
      <c r="F20" s="231">
        <v>9.8201462842724183</v>
      </c>
      <c r="G20" s="231">
        <v>17.69617743176341</v>
      </c>
      <c r="H20" s="231">
        <v>18.04946208756666</v>
      </c>
      <c r="I20" s="231">
        <v>19.309204268858309</v>
      </c>
      <c r="J20" s="231">
        <v>22.279523905285131</v>
      </c>
      <c r="K20" s="231">
        <v>20.445770578722058</v>
      </c>
      <c r="L20" s="231">
        <v>20.236928727205321</v>
      </c>
      <c r="M20" s="231">
        <v>20.589767575976609</v>
      </c>
      <c r="N20" s="231">
        <v>20.53965800366489</v>
      </c>
      <c r="O20" s="231">
        <v>20.317560170766349</v>
      </c>
      <c r="P20" s="231">
        <v>20.38704675379082</v>
      </c>
      <c r="Q20" s="231">
        <v>21.132706490893021</v>
      </c>
      <c r="R20" s="231">
        <v>22.857533355749901</v>
      </c>
      <c r="S20" s="231">
        <v>22.339591625213838</v>
      </c>
      <c r="T20" s="231">
        <v>23.96018076677948</v>
      </c>
      <c r="U20" s="231">
        <v>23.287273477544911</v>
      </c>
      <c r="V20" s="231">
        <v>25.5226277234915</v>
      </c>
      <c r="W20" s="231">
        <v>27.66292107212054</v>
      </c>
      <c r="DA20" s="73" t="s">
        <v>3064</v>
      </c>
    </row>
    <row r="21" spans="1:105" ht="12" customHeight="1" x14ac:dyDescent="0.25">
      <c r="A21" s="46" t="s">
        <v>70</v>
      </c>
      <c r="B21" s="231">
        <v>8.1291249853203418</v>
      </c>
      <c r="C21" s="231">
        <v>6.8232529611996942</v>
      </c>
      <c r="D21" s="231">
        <v>5.8796462140473551</v>
      </c>
      <c r="E21" s="231">
        <v>7.4376077738388178</v>
      </c>
      <c r="F21" s="231">
        <v>6.5909368753475048</v>
      </c>
      <c r="G21" s="231">
        <v>6.8353448129181524</v>
      </c>
      <c r="H21" s="231">
        <v>7.7446967096364139</v>
      </c>
      <c r="I21" s="231">
        <v>8.5111288735888628</v>
      </c>
      <c r="J21" s="231">
        <v>10.971958109192631</v>
      </c>
      <c r="K21" s="231">
        <v>7.8925549606276251</v>
      </c>
      <c r="L21" s="231">
        <v>10.160782967758539</v>
      </c>
      <c r="M21" s="231">
        <v>10.42422084113991</v>
      </c>
      <c r="N21" s="231">
        <v>10.20745458253386</v>
      </c>
      <c r="O21" s="231">
        <v>8.2831341222244692</v>
      </c>
      <c r="P21" s="231">
        <v>8.6109455324014537</v>
      </c>
      <c r="Q21" s="231">
        <v>7.3798551848227687</v>
      </c>
      <c r="R21" s="231">
        <v>7.4694335926353359</v>
      </c>
      <c r="S21" s="231">
        <v>6.3990592025665132</v>
      </c>
      <c r="T21" s="231">
        <v>8.494062192335365</v>
      </c>
      <c r="U21" s="231">
        <v>8.4270367662009917</v>
      </c>
      <c r="V21" s="231">
        <v>6.6722568348049176</v>
      </c>
      <c r="W21" s="231">
        <v>4.7968925120897774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3.939833329525301</v>
      </c>
      <c r="H22" s="231">
        <v>3.7419373718227789</v>
      </c>
      <c r="I22" s="231">
        <v>3.9759450847056979</v>
      </c>
      <c r="J22" s="231">
        <v>4.0769881086370807</v>
      </c>
      <c r="K22" s="231">
        <v>3.9901305064667669</v>
      </c>
      <c r="L22" s="231">
        <v>4.2516192261264898</v>
      </c>
      <c r="M22" s="231">
        <v>4.2808573003589654</v>
      </c>
      <c r="N22" s="231">
        <v>4.2789646286101028</v>
      </c>
      <c r="O22" s="231">
        <v>4.4053438065258081</v>
      </c>
      <c r="P22" s="231">
        <v>4.3941677865527664</v>
      </c>
      <c r="Q22" s="231">
        <v>4.5893227170449409</v>
      </c>
      <c r="R22" s="231">
        <v>4.844392645529533</v>
      </c>
      <c r="S22" s="231">
        <v>3.2870542029823309</v>
      </c>
      <c r="T22" s="231">
        <v>3.395223088898677</v>
      </c>
      <c r="U22" s="231">
        <v>3.448659967444029</v>
      </c>
      <c r="V22" s="231">
        <v>3.5446869097691689</v>
      </c>
      <c r="W22" s="231">
        <v>3.4904754580137092</v>
      </c>
      <c r="DA22" s="73" t="s">
        <v>3066</v>
      </c>
    </row>
    <row r="23" spans="1:105" ht="12" customHeight="1" x14ac:dyDescent="0.25">
      <c r="A23" s="46" t="s">
        <v>162</v>
      </c>
      <c r="B23" s="231">
        <v>0.49739477934161919</v>
      </c>
      <c r="C23" s="231">
        <v>0.24037633099559949</v>
      </c>
      <c r="D23" s="231">
        <v>0.17074362853950331</v>
      </c>
      <c r="E23" s="231">
        <v>0.6379702778438423</v>
      </c>
      <c r="F23" s="231">
        <v>0.74891427857392667</v>
      </c>
      <c r="G23" s="231">
        <v>0.40287935783105489</v>
      </c>
      <c r="H23" s="231">
        <v>0.34780352818430421</v>
      </c>
      <c r="I23" s="231">
        <v>0.39310290248986618</v>
      </c>
      <c r="J23" s="231">
        <v>0.70592283166113068</v>
      </c>
      <c r="K23" s="231">
        <v>7.8257439498141762E-2</v>
      </c>
      <c r="L23" s="231">
        <v>0.59417885917863766</v>
      </c>
      <c r="M23" s="231">
        <v>0.660979693903057</v>
      </c>
      <c r="N23" s="231">
        <v>0.54073328724956438</v>
      </c>
      <c r="O23" s="231">
        <v>7.3271992197076127E-2</v>
      </c>
      <c r="P23" s="231">
        <v>1.3073340913523799E-2</v>
      </c>
      <c r="Q23" s="231">
        <v>0.71348349473594785</v>
      </c>
      <c r="R23" s="231">
        <v>2.2733356466319841E-3</v>
      </c>
      <c r="S23" s="231">
        <v>0.41236808412626208</v>
      </c>
      <c r="T23" s="231">
        <v>0.79068764099908218</v>
      </c>
      <c r="U23" s="231">
        <v>0.81696093195294284</v>
      </c>
      <c r="V23" s="231">
        <v>0.93661194656727631</v>
      </c>
      <c r="W23" s="231">
        <v>0.84674439836221072</v>
      </c>
      <c r="DA23" s="73" t="s">
        <v>3067</v>
      </c>
    </row>
    <row r="24" spans="1:105" ht="12" customHeight="1" x14ac:dyDescent="0.25">
      <c r="A24" s="46" t="s">
        <v>36</v>
      </c>
      <c r="B24" s="231">
        <v>4.6431642304755281</v>
      </c>
      <c r="C24" s="231">
        <v>8.8779019777123391</v>
      </c>
      <c r="D24" s="231">
        <v>8.6629406707366918</v>
      </c>
      <c r="E24" s="231">
        <v>8.2545141874959551</v>
      </c>
      <c r="F24" s="231">
        <v>8.2760103181950893</v>
      </c>
      <c r="G24" s="231">
        <v>7.3731728289389054</v>
      </c>
      <c r="H24" s="231">
        <v>5.9114359415683557</v>
      </c>
      <c r="I24" s="231">
        <v>8.9853826311543692</v>
      </c>
      <c r="J24" s="231">
        <v>10.10318142737955</v>
      </c>
      <c r="K24" s="231">
        <v>6.0691585872981753</v>
      </c>
      <c r="L24" s="231">
        <v>9.010819954584445</v>
      </c>
      <c r="M24" s="231">
        <v>8.5769561479206704</v>
      </c>
      <c r="N24" s="231">
        <v>9.9097162511073549</v>
      </c>
      <c r="O24" s="231">
        <v>10.339638865042099</v>
      </c>
      <c r="P24" s="231">
        <v>7.9320722270288373</v>
      </c>
      <c r="Q24" s="231">
        <v>4.9011177988156627</v>
      </c>
      <c r="R24" s="231">
        <v>9.0283748925515397</v>
      </c>
      <c r="S24" s="231">
        <v>8.5769561479242977</v>
      </c>
      <c r="T24" s="231">
        <v>7.5666380051854158</v>
      </c>
      <c r="U24" s="231">
        <v>3.2029234737862282</v>
      </c>
      <c r="V24" s="231">
        <v>5.8899398108575198</v>
      </c>
      <c r="W24" s="231">
        <v>3.267411865875947</v>
      </c>
      <c r="DA24" s="73" t="s">
        <v>3068</v>
      </c>
    </row>
    <row r="25" spans="1:105" ht="12" customHeight="1" x14ac:dyDescent="0.25">
      <c r="A25" s="46" t="s">
        <v>73</v>
      </c>
      <c r="B25" s="231">
        <v>21.72072538663166</v>
      </c>
      <c r="C25" s="231">
        <v>19.209891083819119</v>
      </c>
      <c r="D25" s="231">
        <v>25.04858517156369</v>
      </c>
      <c r="E25" s="231">
        <v>30.767691808360379</v>
      </c>
      <c r="F25" s="231">
        <v>31.724176201477341</v>
      </c>
      <c r="G25" s="231">
        <v>21.641024332028461</v>
      </c>
      <c r="H25" s="231">
        <v>25.905425311912971</v>
      </c>
      <c r="I25" s="231">
        <v>24.211616491249099</v>
      </c>
      <c r="J25" s="231">
        <v>10.840419495133149</v>
      </c>
      <c r="K25" s="231">
        <v>12.554171513972831</v>
      </c>
      <c r="L25" s="231">
        <v>23.35477635090092</v>
      </c>
      <c r="M25" s="231">
        <v>20.026916565950899</v>
      </c>
      <c r="N25" s="231">
        <v>15.84214490254511</v>
      </c>
      <c r="O25" s="231">
        <v>16.679113582864542</v>
      </c>
      <c r="P25" s="231">
        <v>17.516082263171381</v>
      </c>
      <c r="Q25" s="231">
        <v>15.025119420427121</v>
      </c>
      <c r="R25" s="231">
        <v>20.86381350815018</v>
      </c>
      <c r="S25" s="231">
        <v>22.51780767058683</v>
      </c>
      <c r="T25" s="231">
        <v>21.680838990280431</v>
      </c>
      <c r="U25" s="231">
        <v>23.35477635089325</v>
      </c>
      <c r="V25" s="231">
        <v>85.350637344021393</v>
      </c>
      <c r="W25" s="231">
        <v>117.0714299715121</v>
      </c>
      <c r="DA25" s="73" t="s">
        <v>3069</v>
      </c>
    </row>
    <row r="26" spans="1:105" ht="12" customHeight="1" x14ac:dyDescent="0.25">
      <c r="A26" s="46" t="s">
        <v>79</v>
      </c>
      <c r="B26" s="231">
        <v>287.15178025368652</v>
      </c>
      <c r="C26" s="231">
        <v>321.08785799940028</v>
      </c>
      <c r="D26" s="231">
        <v>326.60774786913271</v>
      </c>
      <c r="E26" s="231">
        <v>317.9991731167741</v>
      </c>
      <c r="F26" s="231">
        <v>338.24524964828908</v>
      </c>
      <c r="G26" s="231">
        <v>316.72381276674508</v>
      </c>
      <c r="H26" s="231">
        <v>323.57882084234728</v>
      </c>
      <c r="I26" s="231">
        <v>319.15494601521999</v>
      </c>
      <c r="J26" s="231">
        <v>313.63505614568379</v>
      </c>
      <c r="K26" s="231">
        <v>318.8759564549099</v>
      </c>
      <c r="L26" s="231">
        <v>374.55270278609117</v>
      </c>
      <c r="M26" s="231">
        <v>316.86327167780382</v>
      </c>
      <c r="N26" s="231">
        <v>339.60031105208191</v>
      </c>
      <c r="O26" s="231">
        <v>382.28449419990312</v>
      </c>
      <c r="P26" s="231">
        <v>371.6034768139337</v>
      </c>
      <c r="Q26" s="231">
        <v>402.31141076585072</v>
      </c>
      <c r="R26" s="231">
        <v>418.23325672298381</v>
      </c>
      <c r="S26" s="231">
        <v>430.50843867686638</v>
      </c>
      <c r="T26" s="231">
        <v>434.73302499850922</v>
      </c>
      <c r="U26" s="231">
        <v>418.5919473376689</v>
      </c>
      <c r="V26" s="231">
        <v>62.990089273447524</v>
      </c>
      <c r="W26" s="231">
        <v>84.81038717479035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269.46232211480208</v>
      </c>
      <c r="C27" s="263">
        <f t="shared" si="0"/>
        <v>172.18221379044033</v>
      </c>
      <c r="D27" s="263">
        <f t="shared" si="0"/>
        <v>185.15092397443598</v>
      </c>
      <c r="E27" s="263">
        <f t="shared" si="0"/>
        <v>257.74800259942947</v>
      </c>
      <c r="F27" s="263">
        <f t="shared" si="0"/>
        <v>253.8546864976806</v>
      </c>
      <c r="G27" s="263">
        <f t="shared" si="0"/>
        <v>285.11007505268014</v>
      </c>
      <c r="H27" s="263">
        <f t="shared" si="0"/>
        <v>282.35955059148188</v>
      </c>
      <c r="I27" s="263">
        <f t="shared" si="0"/>
        <v>293.37033850753329</v>
      </c>
      <c r="J27" s="263">
        <f t="shared" si="0"/>
        <v>324.43722862784381</v>
      </c>
      <c r="K27" s="263">
        <f t="shared" si="0"/>
        <v>277.35563105568957</v>
      </c>
      <c r="L27" s="263">
        <f t="shared" si="0"/>
        <v>303.28676490409202</v>
      </c>
      <c r="M27" s="263">
        <f t="shared" si="0"/>
        <v>312.32860675456607</v>
      </c>
      <c r="N27" s="263">
        <f t="shared" si="0"/>
        <v>311.694862383707</v>
      </c>
      <c r="O27" s="263">
        <f t="shared" si="0"/>
        <v>289.61079536857596</v>
      </c>
      <c r="P27" s="263">
        <f t="shared" si="0"/>
        <v>281.48644147044513</v>
      </c>
      <c r="Q27" s="263">
        <f t="shared" si="0"/>
        <v>278.52055140487585</v>
      </c>
      <c r="R27" s="263">
        <f t="shared" si="0"/>
        <v>291.19864484751264</v>
      </c>
      <c r="S27" s="263">
        <f t="shared" si="0"/>
        <v>278.94626422338615</v>
      </c>
      <c r="T27" s="263">
        <f t="shared" si="0"/>
        <v>290.302222931546</v>
      </c>
      <c r="U27" s="263">
        <f t="shared" si="0"/>
        <v>284.14983835459532</v>
      </c>
      <c r="V27" s="263">
        <f t="shared" si="0"/>
        <v>272.42533727227897</v>
      </c>
      <c r="W27" s="263">
        <f t="shared" si="0"/>
        <v>298.91198638985111</v>
      </c>
      <c r="DA27" s="70"/>
    </row>
    <row r="28" spans="1:105" ht="12" customHeight="1" x14ac:dyDescent="0.25">
      <c r="A28" s="60" t="s">
        <v>3072</v>
      </c>
      <c r="B28" s="264">
        <v>241.50852201441339</v>
      </c>
      <c r="C28" s="264">
        <v>138.71836795235831</v>
      </c>
      <c r="D28" s="264">
        <v>150.25683341143559</v>
      </c>
      <c r="E28" s="264">
        <v>230.22471974257761</v>
      </c>
      <c r="F28" s="264">
        <v>225.96884902341051</v>
      </c>
      <c r="G28" s="264">
        <v>256.35699507362659</v>
      </c>
      <c r="H28" s="264">
        <v>258.47641727584408</v>
      </c>
      <c r="I28" s="264">
        <v>268.41974842630901</v>
      </c>
      <c r="J28" s="264">
        <v>297.3592500010904</v>
      </c>
      <c r="K28" s="264">
        <v>247.3171666252849</v>
      </c>
      <c r="L28" s="264">
        <v>286.24415122002472</v>
      </c>
      <c r="M28" s="264">
        <v>299.59027073795568</v>
      </c>
      <c r="N28" s="264">
        <v>294.68918212114238</v>
      </c>
      <c r="O28" s="264">
        <v>276.12146287244519</v>
      </c>
      <c r="P28" s="264">
        <v>272.33192293895871</v>
      </c>
      <c r="Q28" s="264">
        <v>264.9986249082184</v>
      </c>
      <c r="R28" s="264">
        <v>277.86782024211908</v>
      </c>
      <c r="S28" s="264">
        <v>265.62709981205842</v>
      </c>
      <c r="T28" s="264">
        <v>276.49800198473901</v>
      </c>
      <c r="U28" s="264">
        <v>271.53523888305023</v>
      </c>
      <c r="V28" s="264">
        <v>260.67060030995327</v>
      </c>
      <c r="W28" s="264">
        <v>286.39900256560082</v>
      </c>
      <c r="DA28" s="72" t="s">
        <v>3073</v>
      </c>
    </row>
    <row r="29" spans="1:105" ht="12" customHeight="1" x14ac:dyDescent="0.25">
      <c r="A29" s="59" t="s">
        <v>30</v>
      </c>
      <c r="B29" s="232">
        <v>53.759187710077512</v>
      </c>
      <c r="C29" s="232">
        <v>46.187638903269928</v>
      </c>
      <c r="D29" s="232">
        <v>68.980696518230417</v>
      </c>
      <c r="E29" s="232">
        <v>77.231721514403176</v>
      </c>
      <c r="F29" s="232">
        <v>76.293930688140307</v>
      </c>
      <c r="G29" s="232">
        <v>84.035120228201762</v>
      </c>
      <c r="H29" s="232">
        <v>78.816487934639397</v>
      </c>
      <c r="I29" s="232">
        <v>76.184472298708386</v>
      </c>
      <c r="J29" s="232">
        <v>65.294347076270725</v>
      </c>
      <c r="K29" s="232">
        <v>47.954121821262909</v>
      </c>
      <c r="L29" s="232">
        <v>66.892700530092313</v>
      </c>
      <c r="M29" s="232">
        <v>85.952053561795765</v>
      </c>
      <c r="N29" s="232">
        <v>80.471173869711393</v>
      </c>
      <c r="O29" s="232">
        <v>86.628657322890234</v>
      </c>
      <c r="P29" s="232">
        <v>83.293611271561019</v>
      </c>
      <c r="Q29" s="232">
        <v>79.310615440579525</v>
      </c>
      <c r="R29" s="232">
        <v>82.957200490923157</v>
      </c>
      <c r="S29" s="232">
        <v>77.976896361321209</v>
      </c>
      <c r="T29" s="232">
        <v>68.013602966372147</v>
      </c>
      <c r="U29" s="232">
        <v>74.437738491972738</v>
      </c>
      <c r="V29" s="232">
        <v>61.931405857536063</v>
      </c>
      <c r="W29" s="232">
        <v>73.521510186130214</v>
      </c>
      <c r="DA29" s="71" t="s">
        <v>3074</v>
      </c>
    </row>
    <row r="30" spans="1:105" ht="12" customHeight="1" x14ac:dyDescent="0.25">
      <c r="A30" s="59" t="s">
        <v>33</v>
      </c>
      <c r="B30" s="232">
        <v>1.633513617049472</v>
      </c>
      <c r="C30" s="232">
        <v>3.8501340765452552</v>
      </c>
      <c r="D30" s="232">
        <v>3.8476367650375809</v>
      </c>
      <c r="E30" s="232">
        <v>2.7961544912209009</v>
      </c>
      <c r="F30" s="232">
        <v>2.8066114958127062</v>
      </c>
      <c r="G30" s="232">
        <v>17.58919642635778</v>
      </c>
      <c r="H30" s="232">
        <v>18.492826281380712</v>
      </c>
      <c r="I30" s="232">
        <v>18.248044046519841</v>
      </c>
      <c r="J30" s="232">
        <v>16.448264412440899</v>
      </c>
      <c r="K30" s="232">
        <v>16.41103764919702</v>
      </c>
      <c r="L30" s="232">
        <v>18.01362322454165</v>
      </c>
      <c r="M30" s="232">
        <v>14.902218495897881</v>
      </c>
      <c r="N30" s="232">
        <v>13.76350104227952</v>
      </c>
      <c r="O30" s="232">
        <v>12.3828124437927</v>
      </c>
      <c r="P30" s="232">
        <v>13.036911530069739</v>
      </c>
      <c r="Q30" s="232">
        <v>12.27388745727289</v>
      </c>
      <c r="R30" s="232">
        <v>14.21761852845642</v>
      </c>
      <c r="S30" s="232">
        <v>13.132967172217629</v>
      </c>
      <c r="T30" s="232">
        <v>13.656031035797429</v>
      </c>
      <c r="U30" s="232">
        <v>12.3026820005999</v>
      </c>
      <c r="V30" s="232">
        <v>13.805085015961989</v>
      </c>
      <c r="W30" s="232">
        <v>15.12310038029112</v>
      </c>
      <c r="DA30" s="71" t="s">
        <v>3075</v>
      </c>
    </row>
    <row r="31" spans="1:105" ht="12" customHeight="1" x14ac:dyDescent="0.25">
      <c r="A31" s="59" t="s">
        <v>160</v>
      </c>
      <c r="B31" s="232">
        <v>142.77935222217721</v>
      </c>
      <c r="C31" s="232">
        <v>33.193754350069241</v>
      </c>
      <c r="D31" s="232">
        <v>28.830059066117659</v>
      </c>
      <c r="E31" s="232">
        <v>101.3075883466619</v>
      </c>
      <c r="F31" s="232">
        <v>100.6590284617088</v>
      </c>
      <c r="G31" s="232">
        <v>107.2121753135547</v>
      </c>
      <c r="H31" s="232">
        <v>109.9502220561393</v>
      </c>
      <c r="I31" s="232">
        <v>114.5575223541217</v>
      </c>
      <c r="J31" s="232">
        <v>134.61229232548831</v>
      </c>
      <c r="K31" s="232">
        <v>130.94026548247689</v>
      </c>
      <c r="L31" s="232">
        <v>130.19138970983681</v>
      </c>
      <c r="M31" s="232">
        <v>127.2390865544231</v>
      </c>
      <c r="N31" s="232">
        <v>129.00886734270699</v>
      </c>
      <c r="O31" s="232">
        <v>129.76787184651619</v>
      </c>
      <c r="P31" s="232">
        <v>128.88784998634461</v>
      </c>
      <c r="Q31" s="232">
        <v>131.59926853629349</v>
      </c>
      <c r="R31" s="232">
        <v>140.5365149319656</v>
      </c>
      <c r="S31" s="232">
        <v>135.06277018923501</v>
      </c>
      <c r="T31" s="232">
        <v>142.03004596473579</v>
      </c>
      <c r="U31" s="232">
        <v>137.61850107354019</v>
      </c>
      <c r="V31" s="232">
        <v>141.0541400050069</v>
      </c>
      <c r="W31" s="232">
        <v>160.4505497234818</v>
      </c>
      <c r="DA31" s="71" t="s">
        <v>3076</v>
      </c>
    </row>
    <row r="32" spans="1:105" ht="12" customHeight="1" x14ac:dyDescent="0.25">
      <c r="A32" s="59" t="s">
        <v>70</v>
      </c>
      <c r="B32" s="232">
        <v>40.889482203606931</v>
      </c>
      <c r="C32" s="232">
        <v>47.665953337611569</v>
      </c>
      <c r="D32" s="232">
        <v>41.735117331435092</v>
      </c>
      <c r="E32" s="232">
        <v>42.573734411234909</v>
      </c>
      <c r="F32" s="232">
        <v>37.884203447641013</v>
      </c>
      <c r="G32" s="232">
        <v>38.730648991443779</v>
      </c>
      <c r="H32" s="232">
        <v>42.188407630318437</v>
      </c>
      <c r="I32" s="232">
        <v>48.853333616857583</v>
      </c>
      <c r="J32" s="232">
        <v>71.313024899936082</v>
      </c>
      <c r="K32" s="232">
        <v>51.520640581403569</v>
      </c>
      <c r="L32" s="232">
        <v>55.53685898116143</v>
      </c>
      <c r="M32" s="232">
        <v>55.128611030592793</v>
      </c>
      <c r="N32" s="232">
        <v>55.529686534350027</v>
      </c>
      <c r="O32" s="232">
        <v>46.989016166397271</v>
      </c>
      <c r="P32" s="232">
        <v>46.331153321580217</v>
      </c>
      <c r="Q32" s="232">
        <v>37.920587814313201</v>
      </c>
      <c r="R32" s="232">
        <v>39.887921303364926</v>
      </c>
      <c r="S32" s="232">
        <v>34.522050949561567</v>
      </c>
      <c r="T32" s="232">
        <v>44.183025721612808</v>
      </c>
      <c r="U32" s="232">
        <v>40.422912682821732</v>
      </c>
      <c r="V32" s="232">
        <v>37.322068260201029</v>
      </c>
      <c r="W32" s="232">
        <v>30.36415657927289</v>
      </c>
      <c r="DA32" s="71" t="s">
        <v>3077</v>
      </c>
    </row>
    <row r="33" spans="1:105" ht="12" customHeight="1" x14ac:dyDescent="0.25">
      <c r="A33" s="59" t="s">
        <v>162</v>
      </c>
      <c r="B33" s="232">
        <v>2.4469862615022602</v>
      </c>
      <c r="C33" s="232">
        <v>7.8208872848622732</v>
      </c>
      <c r="D33" s="232">
        <v>6.8633237306148116</v>
      </c>
      <c r="E33" s="232">
        <v>6.3155209790568074</v>
      </c>
      <c r="F33" s="232">
        <v>8.3250749301077072</v>
      </c>
      <c r="G33" s="232">
        <v>8.7898541140686355</v>
      </c>
      <c r="H33" s="232">
        <v>9.0284733733662677</v>
      </c>
      <c r="I33" s="232">
        <v>10.576376110101521</v>
      </c>
      <c r="J33" s="232">
        <v>9.6913212869543273</v>
      </c>
      <c r="K33" s="232">
        <v>0.49110109094457111</v>
      </c>
      <c r="L33" s="232">
        <v>15.60957877439248</v>
      </c>
      <c r="M33" s="232">
        <v>16.36830109524605</v>
      </c>
      <c r="N33" s="232">
        <v>15.915953332094389</v>
      </c>
      <c r="O33" s="232">
        <v>0.35310509284886521</v>
      </c>
      <c r="P33" s="232">
        <v>0.78239682940306277</v>
      </c>
      <c r="Q33" s="232">
        <v>3.8942656597592999</v>
      </c>
      <c r="R33" s="232">
        <v>0.26856498740899643</v>
      </c>
      <c r="S33" s="232">
        <v>4.9324151397229521</v>
      </c>
      <c r="T33" s="232">
        <v>8.6152962962208601</v>
      </c>
      <c r="U33" s="232">
        <v>6.7534046341155136</v>
      </c>
      <c r="V33" s="232">
        <v>6.5579011712472486</v>
      </c>
      <c r="W33" s="232">
        <v>6.9396856964247711</v>
      </c>
      <c r="DA33" s="71" t="s">
        <v>3078</v>
      </c>
    </row>
    <row r="34" spans="1:105" ht="12" customHeight="1" x14ac:dyDescent="0.25">
      <c r="A34" s="60" t="s">
        <v>3079</v>
      </c>
      <c r="B34" s="264">
        <v>27.953800100388701</v>
      </c>
      <c r="C34" s="264">
        <v>33.463845838082023</v>
      </c>
      <c r="D34" s="264">
        <v>34.894090563000397</v>
      </c>
      <c r="E34" s="264">
        <v>27.523282856851889</v>
      </c>
      <c r="F34" s="264">
        <v>27.885837474270101</v>
      </c>
      <c r="G34" s="264">
        <v>28.753079979053531</v>
      </c>
      <c r="H34" s="264">
        <v>23.883133315637799</v>
      </c>
      <c r="I34" s="264">
        <v>24.950590081224281</v>
      </c>
      <c r="J34" s="264">
        <v>27.07797862675341</v>
      </c>
      <c r="K34" s="264">
        <v>30.038464430404652</v>
      </c>
      <c r="L34" s="264">
        <v>17.042613684067309</v>
      </c>
      <c r="M34" s="264">
        <v>12.738336016610409</v>
      </c>
      <c r="N34" s="264">
        <v>17.005680262564649</v>
      </c>
      <c r="O34" s="264">
        <v>13.48933249613078</v>
      </c>
      <c r="P34" s="264">
        <v>9.1545185314863993</v>
      </c>
      <c r="Q34" s="264">
        <v>13.521926496657469</v>
      </c>
      <c r="R34" s="264">
        <v>13.33082460539354</v>
      </c>
      <c r="S34" s="264">
        <v>13.31916441132776</v>
      </c>
      <c r="T34" s="264">
        <v>13.80422094680698</v>
      </c>
      <c r="U34" s="264">
        <v>12.614599471545111</v>
      </c>
      <c r="V34" s="264">
        <v>11.754736962325721</v>
      </c>
      <c r="W34" s="264">
        <v>12.512983824250311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87.960794247453634</v>
      </c>
      <c r="C35" s="263">
        <f t="shared" si="1"/>
        <v>73.978625329436682</v>
      </c>
      <c r="D35" s="263">
        <f t="shared" si="1"/>
        <v>75.157247396740615</v>
      </c>
      <c r="E35" s="263">
        <f t="shared" si="1"/>
        <v>85.456384969430133</v>
      </c>
      <c r="F35" s="263">
        <f t="shared" si="1"/>
        <v>89.186776592921632</v>
      </c>
      <c r="G35" s="263">
        <f t="shared" si="1"/>
        <v>75.902587412988524</v>
      </c>
      <c r="H35" s="263">
        <f t="shared" si="1"/>
        <v>76.532160271152776</v>
      </c>
      <c r="I35" s="263">
        <f t="shared" si="1"/>
        <v>75.256781752046436</v>
      </c>
      <c r="J35" s="263">
        <f t="shared" si="1"/>
        <v>76.435075238508034</v>
      </c>
      <c r="K35" s="263">
        <f t="shared" si="1"/>
        <v>73.952395418575179</v>
      </c>
      <c r="L35" s="263">
        <f t="shared" si="1"/>
        <v>85.399430074781463</v>
      </c>
      <c r="M35" s="263">
        <f t="shared" si="1"/>
        <v>72.716995208760096</v>
      </c>
      <c r="N35" s="263">
        <f t="shared" si="1"/>
        <v>76.622546351454687</v>
      </c>
      <c r="O35" s="263">
        <f t="shared" si="1"/>
        <v>81.523439470030439</v>
      </c>
      <c r="P35" s="263">
        <f t="shared" si="1"/>
        <v>79.071074235604755</v>
      </c>
      <c r="Q35" s="263">
        <f t="shared" si="1"/>
        <v>84.34194182769437</v>
      </c>
      <c r="R35" s="263">
        <f t="shared" si="1"/>
        <v>88.252483097083456</v>
      </c>
      <c r="S35" s="263">
        <f t="shared" si="1"/>
        <v>91.127111993901323</v>
      </c>
      <c r="T35" s="263">
        <f t="shared" si="1"/>
        <v>92.013198023020365</v>
      </c>
      <c r="U35" s="263">
        <f t="shared" si="1"/>
        <v>88.798169583149999</v>
      </c>
      <c r="V35" s="263">
        <f t="shared" si="1"/>
        <v>35.224463160228332</v>
      </c>
      <c r="W35" s="263">
        <f t="shared" si="1"/>
        <v>45.425790379086948</v>
      </c>
      <c r="DA35" s="70"/>
    </row>
    <row r="36" spans="1:105" ht="12" customHeight="1" x14ac:dyDescent="0.25">
      <c r="A36" s="60" t="s">
        <v>3082</v>
      </c>
      <c r="B36" s="264">
        <v>22.358660218492851</v>
      </c>
      <c r="C36" s="264">
        <v>7.4403441948965554</v>
      </c>
      <c r="D36" s="264">
        <v>6.4566557264605233</v>
      </c>
      <c r="E36" s="264">
        <v>16.23274315997562</v>
      </c>
      <c r="F36" s="264">
        <v>16.209996825387201</v>
      </c>
      <c r="G36" s="264">
        <v>9.8686141794014368</v>
      </c>
      <c r="H36" s="264">
        <v>9.1252789083776733</v>
      </c>
      <c r="I36" s="264">
        <v>8.8871919774092909</v>
      </c>
      <c r="J36" s="264">
        <v>12.603173253673839</v>
      </c>
      <c r="K36" s="264">
        <v>9.1926144602801276</v>
      </c>
      <c r="L36" s="264">
        <v>9.6864498526453335</v>
      </c>
      <c r="M36" s="264">
        <v>8.7722117730408762</v>
      </c>
      <c r="N36" s="264">
        <v>8.8388565004274788</v>
      </c>
      <c r="O36" s="264">
        <v>6.3132038046838792</v>
      </c>
      <c r="P36" s="264">
        <v>6.1411272826358401</v>
      </c>
      <c r="Q36" s="264">
        <v>5.7776817255412194</v>
      </c>
      <c r="R36" s="264">
        <v>5.6879476521704948</v>
      </c>
      <c r="S36" s="264">
        <v>5.9846104305860157</v>
      </c>
      <c r="T36" s="264">
        <v>6.1842647621488531</v>
      </c>
      <c r="U36" s="264">
        <v>5.7679863607718156</v>
      </c>
      <c r="V36" s="264">
        <v>6.6506294415348401</v>
      </c>
      <c r="W36" s="264">
        <v>8.4899125589987232</v>
      </c>
      <c r="DA36" s="72" t="s">
        <v>3083</v>
      </c>
    </row>
    <row r="37" spans="1:105" ht="12" customHeight="1" x14ac:dyDescent="0.25">
      <c r="A37" s="59" t="s">
        <v>30</v>
      </c>
      <c r="B37" s="232">
        <v>1.199440226349499</v>
      </c>
      <c r="C37" s="232">
        <v>1.469527149065684</v>
      </c>
      <c r="D37" s="232">
        <v>1.360046811581634</v>
      </c>
      <c r="E37" s="232">
        <v>1.0378858680876231</v>
      </c>
      <c r="F37" s="232">
        <v>1.281386885751963</v>
      </c>
      <c r="G37" s="232">
        <v>2.247873923997215</v>
      </c>
      <c r="H37" s="232">
        <v>1.408122021945313</v>
      </c>
      <c r="I37" s="232">
        <v>1.2324471851799239</v>
      </c>
      <c r="J37" s="232">
        <v>1.189013071060196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0.2368594744721734</v>
      </c>
      <c r="C38" s="232">
        <v>0.2793015653345004</v>
      </c>
      <c r="D38" s="232">
        <v>0.28120154305631362</v>
      </c>
      <c r="E38" s="232">
        <v>0.1301654409469124</v>
      </c>
      <c r="F38" s="232">
        <v>0.13136302650407711</v>
      </c>
      <c r="G38" s="232">
        <v>1.9199716779167431</v>
      </c>
      <c r="H38" s="232">
        <v>1.9527865005417679</v>
      </c>
      <c r="I38" s="232">
        <v>1.874931383177181</v>
      </c>
      <c r="J38" s="232">
        <v>1.565970864605801</v>
      </c>
      <c r="K38" s="232">
        <v>1.607186101198532</v>
      </c>
      <c r="L38" s="232">
        <v>1.6269499499674269</v>
      </c>
      <c r="M38" s="232">
        <v>1.3256588596287351</v>
      </c>
      <c r="N38" s="232">
        <v>1.155293619495912</v>
      </c>
      <c r="O38" s="232">
        <v>0.94350245481661654</v>
      </c>
      <c r="P38" s="232">
        <v>0.95545350131046625</v>
      </c>
      <c r="Q38" s="232">
        <v>0.92191009297773763</v>
      </c>
      <c r="R38" s="232">
        <v>1.0288432256977069</v>
      </c>
      <c r="S38" s="232">
        <v>1.039537913031271</v>
      </c>
      <c r="T38" s="232">
        <v>1.0220711025868749</v>
      </c>
      <c r="U38" s="232">
        <v>0.93776557687153683</v>
      </c>
      <c r="V38" s="232">
        <v>1.205405189206197</v>
      </c>
      <c r="W38" s="232">
        <v>1.277651730855224</v>
      </c>
      <c r="DA38" s="71" t="s">
        <v>3085</v>
      </c>
    </row>
    <row r="39" spans="1:105" ht="12" customHeight="1" x14ac:dyDescent="0.25">
      <c r="A39" s="59" t="s">
        <v>160</v>
      </c>
      <c r="B39" s="232">
        <v>19.71043862329411</v>
      </c>
      <c r="C39" s="232">
        <v>3.1667315960972782</v>
      </c>
      <c r="D39" s="232">
        <v>2.297110040075518</v>
      </c>
      <c r="E39" s="232">
        <v>13.191473895414729</v>
      </c>
      <c r="F39" s="232">
        <v>12.845295240603731</v>
      </c>
      <c r="G39" s="232">
        <v>3.9032861090985529</v>
      </c>
      <c r="H39" s="232">
        <v>3.9303012828067598</v>
      </c>
      <c r="I39" s="232">
        <v>3.6657536487530229</v>
      </c>
      <c r="J39" s="232">
        <v>5.8469403927067711</v>
      </c>
      <c r="K39" s="232">
        <v>5.6578552130766093</v>
      </c>
      <c r="L39" s="232">
        <v>5.499051963793308</v>
      </c>
      <c r="M39" s="232">
        <v>4.844620370141528</v>
      </c>
      <c r="N39" s="232">
        <v>5.1005503944807424</v>
      </c>
      <c r="O39" s="232">
        <v>4.9014387185347754</v>
      </c>
      <c r="P39" s="232">
        <v>4.7062393007810668</v>
      </c>
      <c r="Q39" s="232">
        <v>4.4840199201793531</v>
      </c>
      <c r="R39" s="232">
        <v>4.4132778380007727</v>
      </c>
      <c r="S39" s="232">
        <v>4.3028328200864712</v>
      </c>
      <c r="T39" s="232">
        <v>4.2570544009735611</v>
      </c>
      <c r="U39" s="232">
        <v>4.1941797383484989</v>
      </c>
      <c r="V39" s="232">
        <v>4.8590066624327006</v>
      </c>
      <c r="W39" s="232">
        <v>6.4156650006157667</v>
      </c>
      <c r="DA39" s="71" t="s">
        <v>3086</v>
      </c>
    </row>
    <row r="40" spans="1:105" ht="12" customHeight="1" x14ac:dyDescent="0.25">
      <c r="A40" s="59" t="s">
        <v>70</v>
      </c>
      <c r="B40" s="232">
        <v>0.91037396003080606</v>
      </c>
      <c r="C40" s="232">
        <v>1.4313381497412729</v>
      </c>
      <c r="D40" s="232">
        <v>1.5611618812292609</v>
      </c>
      <c r="E40" s="232">
        <v>1.0005867673063511</v>
      </c>
      <c r="F40" s="232">
        <v>0.785398729740032</v>
      </c>
      <c r="G40" s="232">
        <v>0.56640700609642869</v>
      </c>
      <c r="H40" s="232">
        <v>0.5684160358646666</v>
      </c>
      <c r="I40" s="232">
        <v>0.62392375406318012</v>
      </c>
      <c r="J40" s="232">
        <v>2.6419870438957549</v>
      </c>
      <c r="K40" s="232">
        <v>1.9075718640102091</v>
      </c>
      <c r="L40" s="232">
        <v>0.42157243152051599</v>
      </c>
      <c r="M40" s="232">
        <v>0.33442527927205001</v>
      </c>
      <c r="N40" s="232">
        <v>0.32639045300322672</v>
      </c>
      <c r="O40" s="232">
        <v>0.46826234875081879</v>
      </c>
      <c r="P40" s="232">
        <v>0.36859409466402449</v>
      </c>
      <c r="Q40" s="232">
        <v>0.3081226387388204</v>
      </c>
      <c r="R40" s="232">
        <v>0.20688466529771041</v>
      </c>
      <c r="S40" s="232">
        <v>0.2158044459555577</v>
      </c>
      <c r="T40" s="232">
        <v>0.200215390642526</v>
      </c>
      <c r="U40" s="232">
        <v>0.18948889970360669</v>
      </c>
      <c r="V40" s="232">
        <v>0.16485894259788389</v>
      </c>
      <c r="W40" s="232">
        <v>0.2296458209005415</v>
      </c>
      <c r="DA40" s="71" t="s">
        <v>3087</v>
      </c>
    </row>
    <row r="41" spans="1:105" ht="12" customHeight="1" x14ac:dyDescent="0.25">
      <c r="A41" s="59" t="s">
        <v>162</v>
      </c>
      <c r="B41" s="232">
        <v>0.30154793434626948</v>
      </c>
      <c r="C41" s="232">
        <v>1.093445734657821</v>
      </c>
      <c r="D41" s="232">
        <v>0.95713545051779692</v>
      </c>
      <c r="E41" s="232">
        <v>0.87263118821999608</v>
      </c>
      <c r="F41" s="232">
        <v>1.16655294278739</v>
      </c>
      <c r="G41" s="232">
        <v>1.231075462292496</v>
      </c>
      <c r="H41" s="232">
        <v>1.265653067219165</v>
      </c>
      <c r="I41" s="232">
        <v>1.4901360062359821</v>
      </c>
      <c r="J41" s="232">
        <v>1.359261881405321</v>
      </c>
      <c r="K41" s="232">
        <v>2.0001281994776531E-2</v>
      </c>
      <c r="L41" s="232">
        <v>2.1388755073640819</v>
      </c>
      <c r="M41" s="232">
        <v>2.2675072639985618</v>
      </c>
      <c r="N41" s="232">
        <v>2.256622033447599</v>
      </c>
      <c r="O41" s="232">
        <v>2.825816690807566E-7</v>
      </c>
      <c r="P41" s="232">
        <v>0.110840385880283</v>
      </c>
      <c r="Q41" s="232">
        <v>6.3629073645308093E-2</v>
      </c>
      <c r="R41" s="232">
        <v>3.8941923174304477E-2</v>
      </c>
      <c r="S41" s="232">
        <v>0.42643525151271722</v>
      </c>
      <c r="T41" s="232">
        <v>0.70492386794589024</v>
      </c>
      <c r="U41" s="232">
        <v>0.44655214584817282</v>
      </c>
      <c r="V41" s="232">
        <v>0.42135864729805811</v>
      </c>
      <c r="W41" s="232">
        <v>0.56695000662718986</v>
      </c>
      <c r="DA41" s="71" t="s">
        <v>3088</v>
      </c>
    </row>
    <row r="42" spans="1:105" ht="12" customHeight="1" x14ac:dyDescent="0.25">
      <c r="A42" s="60" t="s">
        <v>3089</v>
      </c>
      <c r="B42" s="264">
        <v>62.706919018563383</v>
      </c>
      <c r="C42" s="264">
        <v>63.072382815595908</v>
      </c>
      <c r="D42" s="264">
        <v>65.086560861969332</v>
      </c>
      <c r="E42" s="264">
        <v>66.373016084994859</v>
      </c>
      <c r="F42" s="264">
        <v>70.088603743413586</v>
      </c>
      <c r="G42" s="264">
        <v>63.055975664327967</v>
      </c>
      <c r="H42" s="264">
        <v>64.933271126512622</v>
      </c>
      <c r="I42" s="264">
        <v>63.785421516224631</v>
      </c>
      <c r="J42" s="264">
        <v>61.027397055634729</v>
      </c>
      <c r="K42" s="264">
        <v>61.648654285145987</v>
      </c>
      <c r="L42" s="264">
        <v>73.947852376286292</v>
      </c>
      <c r="M42" s="264">
        <v>62.625455776856008</v>
      </c>
      <c r="N42" s="264">
        <v>66.022387252404442</v>
      </c>
      <c r="O42" s="264">
        <v>73.813126228247299</v>
      </c>
      <c r="P42" s="264">
        <v>71.981800390779256</v>
      </c>
      <c r="Q42" s="264">
        <v>77.163774857856495</v>
      </c>
      <c r="R42" s="264">
        <v>81.183842896497197</v>
      </c>
      <c r="S42" s="264">
        <v>83.763016677856356</v>
      </c>
      <c r="T42" s="264">
        <v>84.399210377095073</v>
      </c>
      <c r="U42" s="264">
        <v>81.723671134253877</v>
      </c>
      <c r="V42" s="264">
        <v>27.356378819024041</v>
      </c>
      <c r="W42" s="264">
        <v>35.639890209719439</v>
      </c>
      <c r="DA42" s="72" t="s">
        <v>3090</v>
      </c>
    </row>
    <row r="43" spans="1:105" ht="12" customHeight="1" x14ac:dyDescent="0.25">
      <c r="A43" s="64" t="s">
        <v>30</v>
      </c>
      <c r="B43" s="231">
        <v>0.30364208077553562</v>
      </c>
      <c r="C43" s="231">
        <v>4.3765801226093873E-2</v>
      </c>
      <c r="D43" s="231">
        <v>2.9049963083205739E-2</v>
      </c>
      <c r="E43" s="231">
        <v>0.1251922840490369</v>
      </c>
      <c r="F43" s="231">
        <v>0.13894032952673449</v>
      </c>
      <c r="G43" s="231">
        <v>0.1149431089066178</v>
      </c>
      <c r="H43" s="231">
        <v>5.8701459416458518E-2</v>
      </c>
      <c r="I43" s="231">
        <v>5.0558696890478767E-2</v>
      </c>
      <c r="J43" s="231">
        <v>0.10340928928565429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5.9961723894337689E-2</v>
      </c>
      <c r="C45" s="231">
        <v>8.3182245379668333E-3</v>
      </c>
      <c r="D45" s="231">
        <v>6.0063332932096493E-3</v>
      </c>
      <c r="E45" s="231">
        <v>1.5700867848234591E-2</v>
      </c>
      <c r="F45" s="231">
        <v>1.424364678072614E-2</v>
      </c>
      <c r="G45" s="231">
        <v>9.8176108240080787E-2</v>
      </c>
      <c r="H45" s="231">
        <v>8.1407304000684549E-2</v>
      </c>
      <c r="I45" s="231">
        <v>7.6915334492538373E-2</v>
      </c>
      <c r="J45" s="231">
        <v>0.13619356934952401</v>
      </c>
      <c r="K45" s="231">
        <v>7.333657025700234E-2</v>
      </c>
      <c r="L45" s="231">
        <v>5.9728595168915731E-2</v>
      </c>
      <c r="M45" s="231">
        <v>5.5536944802152897E-2</v>
      </c>
      <c r="N45" s="231">
        <v>4.4192863230343597E-2</v>
      </c>
      <c r="O45" s="231">
        <v>1.466280130004168E-2</v>
      </c>
      <c r="P45" s="231">
        <v>1.526503360642501E-2</v>
      </c>
      <c r="Q45" s="231">
        <v>1.1336835324237741E-2</v>
      </c>
      <c r="R45" s="231">
        <v>1.1092949911340759E-2</v>
      </c>
      <c r="S45" s="231">
        <v>1.181946483026467E-2</v>
      </c>
      <c r="T45" s="231">
        <v>1.2231495417453209E-2</v>
      </c>
      <c r="U45" s="231">
        <v>1.042104598637472E-2</v>
      </c>
      <c r="V45" s="231">
        <v>0.14365615795451989</v>
      </c>
      <c r="W45" s="231">
        <v>0.146916900670924</v>
      </c>
      <c r="DA45" s="73" t="s">
        <v>3093</v>
      </c>
    </row>
    <row r="46" spans="1:105" ht="12" customHeight="1" x14ac:dyDescent="0.25">
      <c r="A46" s="64" t="s">
        <v>160</v>
      </c>
      <c r="B46" s="231">
        <v>4.9897597771842523</v>
      </c>
      <c r="C46" s="231">
        <v>9.4312340986215867E-2</v>
      </c>
      <c r="D46" s="231">
        <v>4.9065194884470101E-2</v>
      </c>
      <c r="E46" s="231">
        <v>1.591187237170083</v>
      </c>
      <c r="F46" s="231">
        <v>1.3928108469366269</v>
      </c>
      <c r="G46" s="231">
        <v>0.1995911939464978</v>
      </c>
      <c r="H46" s="231">
        <v>0.16384547478946829</v>
      </c>
      <c r="I46" s="231">
        <v>0.1503802595609107</v>
      </c>
      <c r="J46" s="231">
        <v>0.50851245055386052</v>
      </c>
      <c r="K46" s="231">
        <v>0.25817028658244001</v>
      </c>
      <c r="L46" s="231">
        <v>0.20188122478187939</v>
      </c>
      <c r="M46" s="231">
        <v>0.20295976761267789</v>
      </c>
      <c r="N46" s="231">
        <v>0.19510877769853391</v>
      </c>
      <c r="O46" s="231">
        <v>7.6172374165338091E-2</v>
      </c>
      <c r="P46" s="231">
        <v>7.5190368749255374E-2</v>
      </c>
      <c r="Q46" s="231">
        <v>5.5140512955532357E-2</v>
      </c>
      <c r="R46" s="231">
        <v>4.7583799726701077E-2</v>
      </c>
      <c r="S46" s="231">
        <v>4.8922872893805432E-2</v>
      </c>
      <c r="T46" s="231">
        <v>5.0945713332044062E-2</v>
      </c>
      <c r="U46" s="231">
        <v>4.660838594040044E-2</v>
      </c>
      <c r="V46" s="231">
        <v>0.57908015897971354</v>
      </c>
      <c r="W46" s="231">
        <v>0.73773595328866415</v>
      </c>
      <c r="DA46" s="73" t="s">
        <v>3094</v>
      </c>
    </row>
    <row r="47" spans="1:105" ht="12" customHeight="1" x14ac:dyDescent="0.25">
      <c r="A47" s="64" t="s">
        <v>70</v>
      </c>
      <c r="B47" s="231">
        <v>0.23046404267174489</v>
      </c>
      <c r="C47" s="231">
        <v>4.2628447517100973E-2</v>
      </c>
      <c r="D47" s="231">
        <v>3.3345686803145702E-2</v>
      </c>
      <c r="E47" s="231">
        <v>0.12069317700522821</v>
      </c>
      <c r="F47" s="231">
        <v>8.5160508144205962E-2</v>
      </c>
      <c r="G47" s="231">
        <v>2.8962737408085061E-2</v>
      </c>
      <c r="H47" s="231">
        <v>2.3695993913139601E-2</v>
      </c>
      <c r="I47" s="231">
        <v>2.5595232269401271E-2</v>
      </c>
      <c r="J47" s="231">
        <v>0.2297754407927238</v>
      </c>
      <c r="K47" s="231">
        <v>8.7043297550259649E-2</v>
      </c>
      <c r="L47" s="231">
        <v>1.5476769335878139E-2</v>
      </c>
      <c r="M47" s="231">
        <v>1.4010360312892239E-2</v>
      </c>
      <c r="N47" s="231">
        <v>1.248524912269069E-2</v>
      </c>
      <c r="O47" s="231">
        <v>7.2771806167251504E-3</v>
      </c>
      <c r="P47" s="231">
        <v>5.8889325691505526E-3</v>
      </c>
      <c r="Q47" s="231">
        <v>3.7890198205433418E-3</v>
      </c>
      <c r="R47" s="231">
        <v>2.2306228706668861E-3</v>
      </c>
      <c r="S47" s="231">
        <v>2.4536796851869509E-3</v>
      </c>
      <c r="T47" s="231">
        <v>2.3960501641709432E-3</v>
      </c>
      <c r="U47" s="231">
        <v>2.105720860757658E-3</v>
      </c>
      <c r="V47" s="231">
        <v>1.964733726893348E-2</v>
      </c>
      <c r="W47" s="231">
        <v>2.640692408106694E-2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5.7556119943882572E-2</v>
      </c>
      <c r="H48" s="231">
        <v>5.3793242857351322E-3</v>
      </c>
      <c r="I48" s="231">
        <v>3.259393532736373E-3</v>
      </c>
      <c r="J48" s="231">
        <v>2.7691595461040021E-3</v>
      </c>
      <c r="K48" s="231">
        <v>2.9414039197845662E-3</v>
      </c>
      <c r="L48" s="231">
        <v>4.4995530232432128E-2</v>
      </c>
      <c r="M48" s="231">
        <v>3.6515807220390183E-2</v>
      </c>
      <c r="N48" s="231">
        <v>3.6356812413916792E-2</v>
      </c>
      <c r="O48" s="231">
        <v>2.901655218168453E-2</v>
      </c>
      <c r="P48" s="231">
        <v>1.58199832442611E-2</v>
      </c>
      <c r="Q48" s="231">
        <v>1.33688133111042E-2</v>
      </c>
      <c r="R48" s="231">
        <v>2.412746188257715E-2</v>
      </c>
      <c r="S48" s="231">
        <v>2.395521750889603E-2</v>
      </c>
      <c r="T48" s="231">
        <v>2.8513068627845459E-2</v>
      </c>
      <c r="U48" s="231">
        <v>3.4872860886844062E-2</v>
      </c>
      <c r="V48" s="231">
        <v>7.9351657998010944E-2</v>
      </c>
      <c r="W48" s="231">
        <v>6.3876163501251734E-2</v>
      </c>
      <c r="DA48" s="73" t="s">
        <v>3096</v>
      </c>
    </row>
    <row r="49" spans="1:105" ht="12" customHeight="1" x14ac:dyDescent="0.25">
      <c r="A49" s="64" t="s">
        <v>162</v>
      </c>
      <c r="B49" s="231">
        <v>7.633781177836356E-2</v>
      </c>
      <c r="C49" s="231">
        <v>3.256525658949589E-2</v>
      </c>
      <c r="D49" s="231">
        <v>2.0443965065316112E-2</v>
      </c>
      <c r="E49" s="231">
        <v>0.105258867997674</v>
      </c>
      <c r="F49" s="231">
        <v>0.12648892546309051</v>
      </c>
      <c r="G49" s="231">
        <v>6.2949989954475122E-2</v>
      </c>
      <c r="H49" s="231">
        <v>5.2762247165230029E-2</v>
      </c>
      <c r="I49" s="231">
        <v>6.1129868744740502E-2</v>
      </c>
      <c r="J49" s="231">
        <v>0.1182159460903769</v>
      </c>
      <c r="K49" s="231">
        <v>9.1266681633582068E-4</v>
      </c>
      <c r="L49" s="231">
        <v>7.8522408939879301E-2</v>
      </c>
      <c r="M49" s="231">
        <v>9.4994594457307874E-2</v>
      </c>
      <c r="N49" s="231">
        <v>8.6321422713511745E-2</v>
      </c>
      <c r="O49" s="231">
        <v>4.3915506987955924E-9</v>
      </c>
      <c r="P49" s="231">
        <v>1.7708681930528E-3</v>
      </c>
      <c r="Q49" s="231">
        <v>7.8245409747138201E-4</v>
      </c>
      <c r="R49" s="231">
        <v>4.1987038689095989E-4</v>
      </c>
      <c r="S49" s="231">
        <v>4.848535483369153E-3</v>
      </c>
      <c r="T49" s="231">
        <v>8.436079484695793E-3</v>
      </c>
      <c r="U49" s="231">
        <v>4.9623707267254548E-3</v>
      </c>
      <c r="V49" s="231">
        <v>5.0216113995339921E-2</v>
      </c>
      <c r="W49" s="231">
        <v>6.5193460625824512E-2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1.324956720623678E-2</v>
      </c>
      <c r="L50" s="231">
        <v>5.6310660626571411E-2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4.0116774595729936</v>
      </c>
      <c r="C51" s="231">
        <v>3.5479426073513878</v>
      </c>
      <c r="D51" s="231">
        <v>4.6263116327046099</v>
      </c>
      <c r="E51" s="231">
        <v>5.6825936295228354</v>
      </c>
      <c r="F51" s="231">
        <v>5.8592501090832441</v>
      </c>
      <c r="G51" s="231">
        <v>3.9969571904031351</v>
      </c>
      <c r="H51" s="231">
        <v>4.7845644634140374</v>
      </c>
      <c r="I51" s="231">
        <v>4.4717289321078288</v>
      </c>
      <c r="J51" s="231">
        <v>2.0021553501020182</v>
      </c>
      <c r="K51" s="231">
        <v>2.318674261091437</v>
      </c>
      <c r="L51" s="231">
        <v>4.3134761013986083</v>
      </c>
      <c r="M51" s="231">
        <v>3.6988419282636671</v>
      </c>
      <c r="N51" s="231">
        <v>2.925941674855133</v>
      </c>
      <c r="O51" s="231">
        <v>3.080524375452808</v>
      </c>
      <c r="P51" s="231">
        <v>3.2351070760481582</v>
      </c>
      <c r="Q51" s="231">
        <v>2.775042353945401</v>
      </c>
      <c r="R51" s="231">
        <v>3.8534113792946521</v>
      </c>
      <c r="S51" s="231">
        <v>4.1588934008019161</v>
      </c>
      <c r="T51" s="231">
        <v>4.0043107002066476</v>
      </c>
      <c r="U51" s="231">
        <v>4.3134761013971907</v>
      </c>
      <c r="V51" s="231">
        <v>14.85056541000878</v>
      </c>
      <c r="W51" s="231">
        <v>18.935830965863921</v>
      </c>
      <c r="DA51" s="73" t="s">
        <v>3099</v>
      </c>
    </row>
    <row r="52" spans="1:105" ht="12" customHeight="1" x14ac:dyDescent="0.25">
      <c r="A52" s="64" t="s">
        <v>79</v>
      </c>
      <c r="B52" s="231">
        <v>53.035076122686149</v>
      </c>
      <c r="C52" s="231">
        <v>59.302850137387637</v>
      </c>
      <c r="D52" s="231">
        <v>60.322338086135382</v>
      </c>
      <c r="E52" s="231">
        <v>58.732390021401763</v>
      </c>
      <c r="F52" s="231">
        <v>62.471709377478959</v>
      </c>
      <c r="G52" s="231">
        <v>58.496839215525199</v>
      </c>
      <c r="H52" s="231">
        <v>59.762914859527868</v>
      </c>
      <c r="I52" s="231">
        <v>58.945853798625997</v>
      </c>
      <c r="J52" s="231">
        <v>57.926365849914468</v>
      </c>
      <c r="K52" s="231">
        <v>58.894326231722488</v>
      </c>
      <c r="L52" s="231">
        <v>69.177461085802122</v>
      </c>
      <c r="M52" s="231">
        <v>58.522596374186932</v>
      </c>
      <c r="N52" s="231">
        <v>62.721980452370317</v>
      </c>
      <c r="O52" s="231">
        <v>70.605472940139151</v>
      </c>
      <c r="P52" s="231">
        <v>68.632758128368948</v>
      </c>
      <c r="Q52" s="231">
        <v>74.304314868402201</v>
      </c>
      <c r="R52" s="231">
        <v>77.244976812424369</v>
      </c>
      <c r="S52" s="231">
        <v>79.512123506652912</v>
      </c>
      <c r="T52" s="231">
        <v>80.292377269862214</v>
      </c>
      <c r="U52" s="231">
        <v>77.311224648455578</v>
      </c>
      <c r="V52" s="231">
        <v>11.63386198281875</v>
      </c>
      <c r="W52" s="231">
        <v>15.663929841687789</v>
      </c>
      <c r="DA52" s="73" t="s">
        <v>3100</v>
      </c>
    </row>
    <row r="53" spans="1:105" ht="12" customHeight="1" x14ac:dyDescent="0.25">
      <c r="A53" s="60" t="s">
        <v>3101</v>
      </c>
      <c r="B53" s="264">
        <v>2.8952150103974019</v>
      </c>
      <c r="C53" s="264">
        <v>3.465898318944209</v>
      </c>
      <c r="D53" s="264">
        <v>3.6140308083107562</v>
      </c>
      <c r="E53" s="264">
        <v>2.8506257244596611</v>
      </c>
      <c r="F53" s="264">
        <v>2.888176024120833</v>
      </c>
      <c r="G53" s="264">
        <v>2.977997569259117</v>
      </c>
      <c r="H53" s="264">
        <v>2.4736102362624859</v>
      </c>
      <c r="I53" s="264">
        <v>2.584168258412515</v>
      </c>
      <c r="J53" s="264">
        <v>2.804504929199461</v>
      </c>
      <c r="K53" s="264">
        <v>3.111126673149053</v>
      </c>
      <c r="L53" s="264">
        <v>1.765127845849829</v>
      </c>
      <c r="M53" s="264">
        <v>1.319327658863221</v>
      </c>
      <c r="N53" s="264">
        <v>1.7613025986227671</v>
      </c>
      <c r="O53" s="264">
        <v>1.3971094370992589</v>
      </c>
      <c r="P53" s="264">
        <v>0.94814656218966276</v>
      </c>
      <c r="Q53" s="264">
        <v>1.4004852442966671</v>
      </c>
      <c r="R53" s="264">
        <v>1.3806925484157599</v>
      </c>
      <c r="S53" s="264">
        <v>1.379484885458947</v>
      </c>
      <c r="T53" s="264">
        <v>1.4297228837764371</v>
      </c>
      <c r="U53" s="264">
        <v>1.306512088124314</v>
      </c>
      <c r="V53" s="264">
        <v>1.2174548996694501</v>
      </c>
      <c r="W53" s="264">
        <v>1.295987610368782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28.538853551115199</v>
      </c>
      <c r="C54" s="263">
        <f t="shared" si="2"/>
        <v>29.566569731804712</v>
      </c>
      <c r="D54" s="263">
        <f t="shared" si="2"/>
        <v>30.326318331076124</v>
      </c>
      <c r="E54" s="263">
        <f t="shared" si="2"/>
        <v>28.260940485163644</v>
      </c>
      <c r="F54" s="263">
        <f t="shared" si="2"/>
        <v>29.000485880294452</v>
      </c>
      <c r="G54" s="263">
        <f t="shared" si="2"/>
        <v>27.225271905768434</v>
      </c>
      <c r="H54" s="263">
        <f t="shared" si="2"/>
        <v>23.911161512291301</v>
      </c>
      <c r="I54" s="263">
        <f t="shared" si="2"/>
        <v>24.510778735261759</v>
      </c>
      <c r="J54" s="263">
        <f t="shared" si="2"/>
        <v>26.834891097577508</v>
      </c>
      <c r="K54" s="263">
        <f t="shared" si="2"/>
        <v>25.824980931344324</v>
      </c>
      <c r="L54" s="263">
        <f t="shared" si="2"/>
        <v>20.386679202344304</v>
      </c>
      <c r="M54" s="263">
        <f t="shared" si="2"/>
        <v>16.382618090880527</v>
      </c>
      <c r="N54" s="263">
        <f t="shared" si="2"/>
        <v>19.495203171846057</v>
      </c>
      <c r="O54" s="263">
        <f t="shared" si="2"/>
        <v>14.538010940024762</v>
      </c>
      <c r="P54" s="263">
        <f t="shared" si="2"/>
        <v>12.98062091053713</v>
      </c>
      <c r="Q54" s="263">
        <f t="shared" si="2"/>
        <v>16.017590937272473</v>
      </c>
      <c r="R54" s="263">
        <f t="shared" si="2"/>
        <v>16.026490804182188</v>
      </c>
      <c r="S54" s="263">
        <f t="shared" si="2"/>
        <v>17.047057946832453</v>
      </c>
      <c r="T54" s="263">
        <f t="shared" si="2"/>
        <v>17.611191677874832</v>
      </c>
      <c r="U54" s="263">
        <f t="shared" si="2"/>
        <v>16.380000956845507</v>
      </c>
      <c r="V54" s="263">
        <f t="shared" si="2"/>
        <v>11.962138246786807</v>
      </c>
      <c r="W54" s="263">
        <f t="shared" si="2"/>
        <v>13.690289656297223</v>
      </c>
      <c r="DA54" s="70"/>
    </row>
    <row r="55" spans="1:105" ht="12" customHeight="1" x14ac:dyDescent="0.25">
      <c r="A55" s="60" t="s">
        <v>3104</v>
      </c>
      <c r="B55" s="264">
        <v>5.2517815519973201</v>
      </c>
      <c r="C55" s="264">
        <v>2.5917573552086082</v>
      </c>
      <c r="D55" s="264">
        <v>2.2498779094740229</v>
      </c>
      <c r="E55" s="264">
        <v>4.9840357256516032</v>
      </c>
      <c r="F55" s="264">
        <v>5.2031986226356723</v>
      </c>
      <c r="G55" s="264">
        <v>3.3809883864956318</v>
      </c>
      <c r="H55" s="264">
        <v>3.1606754607886409</v>
      </c>
      <c r="I55" s="264">
        <v>3.137554995131985</v>
      </c>
      <c r="J55" s="264">
        <v>4.2559738108147256</v>
      </c>
      <c r="K55" s="264">
        <v>1.2327148620450621</v>
      </c>
      <c r="L55" s="264">
        <v>3.5020396109975369</v>
      </c>
      <c r="M55" s="264">
        <v>3.2090904147717669</v>
      </c>
      <c r="N55" s="264">
        <v>3.2313711629435891</v>
      </c>
      <c r="O55" s="264">
        <v>2.3901417193979278E-2</v>
      </c>
      <c r="P55" s="264">
        <v>1.483846378816907</v>
      </c>
      <c r="Q55" s="264">
        <v>1.229743268245715</v>
      </c>
      <c r="R55" s="264">
        <v>1.0631391315346179</v>
      </c>
      <c r="S55" s="264">
        <v>1.8974075521065681</v>
      </c>
      <c r="T55" s="264">
        <v>2.0914610532451419</v>
      </c>
      <c r="U55" s="264">
        <v>1.851813372129393</v>
      </c>
      <c r="V55" s="264">
        <v>2.095474245594739</v>
      </c>
      <c r="W55" s="264">
        <v>2.696722208498497</v>
      </c>
      <c r="DA55" s="72" t="s">
        <v>3105</v>
      </c>
    </row>
    <row r="56" spans="1:105" ht="12" customHeight="1" x14ac:dyDescent="0.25">
      <c r="A56" s="60" t="s">
        <v>3106</v>
      </c>
      <c r="B56" s="264">
        <v>4.7177619324310998</v>
      </c>
      <c r="C56" s="264">
        <v>4.7452576412987533</v>
      </c>
      <c r="D56" s="264">
        <v>4.8967945476089794</v>
      </c>
      <c r="E56" s="264">
        <v>4.9935811474604286</v>
      </c>
      <c r="F56" s="264">
        <v>5.273123792607918</v>
      </c>
      <c r="G56" s="264">
        <v>4.7440232474729509</v>
      </c>
      <c r="H56" s="264">
        <v>4.8852617775432687</v>
      </c>
      <c r="I56" s="264">
        <v>4.7989031861736429</v>
      </c>
      <c r="J56" s="264">
        <v>4.5914029132765926</v>
      </c>
      <c r="K56" s="264">
        <v>4.6381432691018913</v>
      </c>
      <c r="L56" s="264">
        <v>5.5634747869306276</v>
      </c>
      <c r="M56" s="264">
        <v>4.7116330365032724</v>
      </c>
      <c r="N56" s="264">
        <v>4.967201548770241</v>
      </c>
      <c r="O56" s="264">
        <v>5.5533386504010487</v>
      </c>
      <c r="P56" s="264">
        <v>5.4155586500899728</v>
      </c>
      <c r="Q56" s="264">
        <v>5.8054250676757224</v>
      </c>
      <c r="R56" s="264">
        <v>6.107875327636151</v>
      </c>
      <c r="S56" s="264">
        <v>6.301919750058155</v>
      </c>
      <c r="T56" s="264">
        <v>6.3497838528222008</v>
      </c>
      <c r="U56" s="264">
        <v>6.148489364332578</v>
      </c>
      <c r="V56" s="264">
        <v>2.0581601619328431</v>
      </c>
      <c r="W56" s="264">
        <v>2.681371050261022</v>
      </c>
      <c r="DA56" s="72" t="s">
        <v>3107</v>
      </c>
    </row>
    <row r="57" spans="1:105" ht="12" customHeight="1" x14ac:dyDescent="0.25">
      <c r="A57" s="64" t="s">
        <v>30</v>
      </c>
      <c r="B57" s="231">
        <v>2.2844545262109259E-2</v>
      </c>
      <c r="C57" s="231">
        <v>3.292724857135589E-3</v>
      </c>
      <c r="D57" s="231">
        <v>2.185577159865009E-3</v>
      </c>
      <c r="E57" s="231">
        <v>9.4188552262598341E-3</v>
      </c>
      <c r="F57" s="231">
        <v>1.045319093618065E-2</v>
      </c>
      <c r="G57" s="231">
        <v>8.647757409902276E-3</v>
      </c>
      <c r="H57" s="231">
        <v>4.416410739796252E-3</v>
      </c>
      <c r="I57" s="231">
        <v>3.80378910774762E-3</v>
      </c>
      <c r="J57" s="231">
        <v>7.7800092252529856E-3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4.5112268760630226E-3</v>
      </c>
      <c r="C59" s="231">
        <v>6.2582253577179938E-4</v>
      </c>
      <c r="D59" s="231">
        <v>4.5188714431671341E-4</v>
      </c>
      <c r="E59" s="231">
        <v>1.1812565152276809E-3</v>
      </c>
      <c r="F59" s="231">
        <v>1.0716223283304929E-3</v>
      </c>
      <c r="G59" s="231">
        <v>7.3862902751157967E-3</v>
      </c>
      <c r="H59" s="231">
        <v>6.1246874483273633E-3</v>
      </c>
      <c r="I59" s="231">
        <v>5.7867336295326704E-3</v>
      </c>
      <c r="J59" s="231">
        <v>1.0246538132879551E-2</v>
      </c>
      <c r="K59" s="231">
        <v>5.5174849096177288E-3</v>
      </c>
      <c r="L59" s="231">
        <v>4.4936874108275149E-3</v>
      </c>
      <c r="M59" s="231">
        <v>4.1783281355851701E-3</v>
      </c>
      <c r="N59" s="231">
        <v>3.32485491388165E-3</v>
      </c>
      <c r="O59" s="231">
        <v>1.1031574645799379E-3</v>
      </c>
      <c r="P59" s="231">
        <v>1.148466478226333E-3</v>
      </c>
      <c r="Q59" s="231">
        <v>8.5292804947243166E-4</v>
      </c>
      <c r="R59" s="231">
        <v>8.3457930367454016E-4</v>
      </c>
      <c r="S59" s="231">
        <v>8.8923873331144844E-4</v>
      </c>
      <c r="T59" s="231">
        <v>9.2023789974569632E-4</v>
      </c>
      <c r="U59" s="231">
        <v>7.8402853815985368E-4</v>
      </c>
      <c r="V59" s="231">
        <v>1.080798680535573E-2</v>
      </c>
      <c r="W59" s="231">
        <v>1.1053309141386129E-2</v>
      </c>
      <c r="DA59" s="73" t="s">
        <v>3110</v>
      </c>
    </row>
    <row r="60" spans="1:105" ht="12" customHeight="1" x14ac:dyDescent="0.25">
      <c r="A60" s="64" t="s">
        <v>160</v>
      </c>
      <c r="B60" s="231">
        <v>0.37540512430226342</v>
      </c>
      <c r="C60" s="231">
        <v>7.0955993218469616E-3</v>
      </c>
      <c r="D60" s="231">
        <v>3.6914253204617009E-3</v>
      </c>
      <c r="E60" s="231">
        <v>0.119713146370163</v>
      </c>
      <c r="F60" s="231">
        <v>0.1047882768855142</v>
      </c>
      <c r="G60" s="231">
        <v>1.5016265375285101E-2</v>
      </c>
      <c r="H60" s="231">
        <v>1.232693227256188E-2</v>
      </c>
      <c r="I60" s="231">
        <v>1.1313875327466629E-2</v>
      </c>
      <c r="J60" s="231">
        <v>3.8257990010321798E-2</v>
      </c>
      <c r="K60" s="231">
        <v>1.942346983692338E-2</v>
      </c>
      <c r="L60" s="231">
        <v>1.518855609644233E-2</v>
      </c>
      <c r="M60" s="231">
        <v>1.526970038465288E-2</v>
      </c>
      <c r="N60" s="231">
        <v>1.4679030297068379E-2</v>
      </c>
      <c r="O60" s="231">
        <v>5.7308369277997298E-3</v>
      </c>
      <c r="P60" s="231">
        <v>5.656955642577205E-3</v>
      </c>
      <c r="Q60" s="231">
        <v>4.1485025421090158E-3</v>
      </c>
      <c r="R60" s="231">
        <v>3.5799723932314299E-3</v>
      </c>
      <c r="S60" s="231">
        <v>3.6807177098787782E-3</v>
      </c>
      <c r="T60" s="231">
        <v>3.8329063321914021E-3</v>
      </c>
      <c r="U60" s="231">
        <v>3.506587029998778E-3</v>
      </c>
      <c r="V60" s="231">
        <v>4.3567159296279377E-2</v>
      </c>
      <c r="W60" s="231">
        <v>5.5503645388488808E-2</v>
      </c>
      <c r="DA60" s="73" t="s">
        <v>3111</v>
      </c>
    </row>
    <row r="61" spans="1:105" ht="12" customHeight="1" x14ac:dyDescent="0.25">
      <c r="A61" s="64" t="s">
        <v>70</v>
      </c>
      <c r="B61" s="231">
        <v>1.7338987536432211E-2</v>
      </c>
      <c r="C61" s="231">
        <v>3.2071559260514839E-3</v>
      </c>
      <c r="D61" s="231">
        <v>2.5087664052523399E-3</v>
      </c>
      <c r="E61" s="231">
        <v>9.0803644141864513E-3</v>
      </c>
      <c r="F61" s="231">
        <v>6.4070601738587564E-3</v>
      </c>
      <c r="G61" s="231">
        <v>2.1790147266270892E-3</v>
      </c>
      <c r="H61" s="231">
        <v>1.7827707019289979E-3</v>
      </c>
      <c r="I61" s="231">
        <v>1.9256601080427291E-3</v>
      </c>
      <c r="J61" s="231">
        <v>1.7287180498512141E-2</v>
      </c>
      <c r="K61" s="231">
        <v>6.5487120413988426E-3</v>
      </c>
      <c r="L61" s="231">
        <v>1.1643964390629319E-3</v>
      </c>
      <c r="M61" s="231">
        <v>1.0540709953273161E-3</v>
      </c>
      <c r="N61" s="231">
        <v>9.3932908760055347E-4</v>
      </c>
      <c r="O61" s="231">
        <v>5.4749948213606134E-4</v>
      </c>
      <c r="P61" s="231">
        <v>4.4305448796116981E-4</v>
      </c>
      <c r="Q61" s="231">
        <v>2.8506732192175608E-4</v>
      </c>
      <c r="R61" s="231">
        <v>1.678211564138096E-4</v>
      </c>
      <c r="S61" s="231">
        <v>1.846028603275449E-4</v>
      </c>
      <c r="T61" s="231">
        <v>1.802670969909174E-4</v>
      </c>
      <c r="U61" s="231">
        <v>1.5842413999430651E-4</v>
      </c>
      <c r="V61" s="231">
        <v>1.4781695750921741E-3</v>
      </c>
      <c r="W61" s="231">
        <v>1.9867278305504901E-3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4.3302409989127927E-3</v>
      </c>
      <c r="H62" s="231">
        <v>4.0471405284527641E-4</v>
      </c>
      <c r="I62" s="231">
        <v>2.4522083004913157E-4</v>
      </c>
      <c r="J62" s="231">
        <v>2.08338022277417E-4</v>
      </c>
      <c r="K62" s="231">
        <v>2.2129684662955981E-4</v>
      </c>
      <c r="L62" s="231">
        <v>3.3852436538506919E-3</v>
      </c>
      <c r="M62" s="231">
        <v>2.7472707626625828E-3</v>
      </c>
      <c r="N62" s="231">
        <v>2.7353087709529869E-3</v>
      </c>
      <c r="O62" s="231">
        <v>2.183063487023287E-3</v>
      </c>
      <c r="P62" s="231">
        <v>1.1902181751168219E-3</v>
      </c>
      <c r="Q62" s="231">
        <v>1.005804136258623E-3</v>
      </c>
      <c r="R62" s="231">
        <v>1.8152322419493769E-3</v>
      </c>
      <c r="S62" s="231">
        <v>1.8022734175971919E-3</v>
      </c>
      <c r="T62" s="231">
        <v>2.145183846609063E-3</v>
      </c>
      <c r="U62" s="231">
        <v>2.6236635149976721E-3</v>
      </c>
      <c r="V62" s="231">
        <v>5.9700306957751158E-3</v>
      </c>
      <c r="W62" s="231">
        <v>4.8057301693731702E-3</v>
      </c>
      <c r="DA62" s="73" t="s">
        <v>3113</v>
      </c>
    </row>
    <row r="63" spans="1:105" ht="12" customHeight="1" x14ac:dyDescent="0.25">
      <c r="A63" s="64" t="s">
        <v>162</v>
      </c>
      <c r="B63" s="231">
        <v>5.7432836447671616E-3</v>
      </c>
      <c r="C63" s="231">
        <v>2.4500506525012579E-3</v>
      </c>
      <c r="D63" s="231">
        <v>1.5381039547573249E-3</v>
      </c>
      <c r="E63" s="231">
        <v>7.919162482583628E-3</v>
      </c>
      <c r="F63" s="231">
        <v>9.5164081853108852E-3</v>
      </c>
      <c r="G63" s="231">
        <v>4.7360494009636451E-3</v>
      </c>
      <c r="H63" s="231">
        <v>3.9695734544373676E-3</v>
      </c>
      <c r="I63" s="231">
        <v>4.5991123820494431E-3</v>
      </c>
      <c r="J63" s="231">
        <v>8.8939896745111151E-3</v>
      </c>
      <c r="K63" s="231">
        <v>6.8664588062883035E-5</v>
      </c>
      <c r="L63" s="231">
        <v>5.9076420519031444E-3</v>
      </c>
      <c r="M63" s="231">
        <v>7.1469287365999636E-3</v>
      </c>
      <c r="N63" s="231">
        <v>6.4944017088535482E-3</v>
      </c>
      <c r="O63" s="231">
        <v>3.3039879865546759E-10</v>
      </c>
      <c r="P63" s="231">
        <v>1.332314628002106E-4</v>
      </c>
      <c r="Q63" s="231">
        <v>5.8868019872455047E-5</v>
      </c>
      <c r="R63" s="231">
        <v>3.1588994625025201E-5</v>
      </c>
      <c r="S63" s="231">
        <v>3.64780099062256E-4</v>
      </c>
      <c r="T63" s="231">
        <v>6.3468936561974609E-4</v>
      </c>
      <c r="U63" s="231">
        <v>3.7334450608592751E-4</v>
      </c>
      <c r="V63" s="231">
        <v>3.7780148460443818E-3</v>
      </c>
      <c r="W63" s="231">
        <v>4.9048371630714344E-3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9.9683264247549426E-4</v>
      </c>
      <c r="L64" s="231">
        <v>4.2365387305257482E-3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0.3018189938236735</v>
      </c>
      <c r="C65" s="231">
        <v>0.26692985133678149</v>
      </c>
      <c r="D65" s="231">
        <v>0.34806106327558201</v>
      </c>
      <c r="E65" s="231">
        <v>0.4275305551992104</v>
      </c>
      <c r="F65" s="231">
        <v>0.44082132482130981</v>
      </c>
      <c r="G65" s="231">
        <v>0.30071151275760261</v>
      </c>
      <c r="H65" s="231">
        <v>0.35996723235716888</v>
      </c>
      <c r="I65" s="231">
        <v>0.33643101683569882</v>
      </c>
      <c r="J65" s="231">
        <v>0.1506323774371425</v>
      </c>
      <c r="K65" s="231">
        <v>0.1744457124332115</v>
      </c>
      <c r="L65" s="231">
        <v>0.32452484775412721</v>
      </c>
      <c r="M65" s="231">
        <v>0.27828277830196863</v>
      </c>
      <c r="N65" s="231">
        <v>0.22013354293580939</v>
      </c>
      <c r="O65" s="231">
        <v>0.2317635893757598</v>
      </c>
      <c r="P65" s="231">
        <v>0.2433936358155353</v>
      </c>
      <c r="Q65" s="231">
        <v>0.20878061597081379</v>
      </c>
      <c r="R65" s="231">
        <v>0.28991182790931541</v>
      </c>
      <c r="S65" s="231">
        <v>0.31289480131425063</v>
      </c>
      <c r="T65" s="231">
        <v>0.30126475487448129</v>
      </c>
      <c r="U65" s="231">
        <v>0.32452484775402052</v>
      </c>
      <c r="V65" s="231">
        <v>1.117283917994391</v>
      </c>
      <c r="W65" s="231">
        <v>1.4246393203157799</v>
      </c>
      <c r="DA65" s="73" t="s">
        <v>3116</v>
      </c>
    </row>
    <row r="66" spans="1:105" ht="12" customHeight="1" x14ac:dyDescent="0.25">
      <c r="A66" s="64" t="s">
        <v>79</v>
      </c>
      <c r="B66" s="231">
        <v>3.9900997709857911</v>
      </c>
      <c r="C66" s="231">
        <v>4.4616564366686644</v>
      </c>
      <c r="D66" s="231">
        <v>4.5383577243487441</v>
      </c>
      <c r="E66" s="231">
        <v>4.4187378072527972</v>
      </c>
      <c r="F66" s="231">
        <v>4.7000659092774129</v>
      </c>
      <c r="G66" s="231">
        <v>4.4010161165285417</v>
      </c>
      <c r="H66" s="231">
        <v>4.4962694565162016</v>
      </c>
      <c r="I66" s="231">
        <v>4.4347977779530554</v>
      </c>
      <c r="J66" s="231">
        <v>4.3580964902756962</v>
      </c>
      <c r="K66" s="231">
        <v>4.4309210958035719</v>
      </c>
      <c r="L66" s="231">
        <v>5.2045738747938888</v>
      </c>
      <c r="M66" s="231">
        <v>4.4029539591864761</v>
      </c>
      <c r="N66" s="231">
        <v>4.7188950810560746</v>
      </c>
      <c r="O66" s="231">
        <v>5.3120105033333509</v>
      </c>
      <c r="P66" s="231">
        <v>5.1635930880277554</v>
      </c>
      <c r="Q66" s="231">
        <v>5.5902932816352742</v>
      </c>
      <c r="R66" s="231">
        <v>5.8115343056369424</v>
      </c>
      <c r="S66" s="231">
        <v>5.9821033359237266</v>
      </c>
      <c r="T66" s="231">
        <v>6.0408058134065623</v>
      </c>
      <c r="U66" s="231">
        <v>5.8165184688493214</v>
      </c>
      <c r="V66" s="231">
        <v>0.8752748827199055</v>
      </c>
      <c r="W66" s="231">
        <v>1.1784774802523721</v>
      </c>
      <c r="DA66" s="73" t="s">
        <v>3117</v>
      </c>
    </row>
    <row r="67" spans="1:105" ht="12" customHeight="1" x14ac:dyDescent="0.25">
      <c r="A67" s="60" t="s">
        <v>3118</v>
      </c>
      <c r="B67" s="264">
        <v>18.569310066686779</v>
      </c>
      <c r="C67" s="264">
        <v>22.229554735297349</v>
      </c>
      <c r="D67" s="264">
        <v>23.17964587399312</v>
      </c>
      <c r="E67" s="264">
        <v>18.28332361205161</v>
      </c>
      <c r="F67" s="264">
        <v>18.524163465050862</v>
      </c>
      <c r="G67" s="264">
        <v>19.100260271799851</v>
      </c>
      <c r="H67" s="264">
        <v>15.86522427395939</v>
      </c>
      <c r="I67" s="264">
        <v>16.574320553956131</v>
      </c>
      <c r="J67" s="264">
        <v>17.987514373486189</v>
      </c>
      <c r="K67" s="264">
        <v>19.954122800197371</v>
      </c>
      <c r="L67" s="264">
        <v>11.32116480441614</v>
      </c>
      <c r="M67" s="264">
        <v>8.4618946396054877</v>
      </c>
      <c r="N67" s="264">
        <v>11.29663046013223</v>
      </c>
      <c r="O67" s="264">
        <v>8.9607708724297339</v>
      </c>
      <c r="P67" s="264">
        <v>6.0812158816302491</v>
      </c>
      <c r="Q67" s="264">
        <v>8.9824226013510344</v>
      </c>
      <c r="R67" s="264">
        <v>8.8554763450114216</v>
      </c>
      <c r="S67" s="264">
        <v>8.8477306446677275</v>
      </c>
      <c r="T67" s="264">
        <v>9.1699467718074885</v>
      </c>
      <c r="U67" s="264">
        <v>8.3796982203835331</v>
      </c>
      <c r="V67" s="264">
        <v>7.8085038392592256</v>
      </c>
      <c r="W67" s="264">
        <v>8.3121963975377042</v>
      </c>
      <c r="DA67" s="72" t="s">
        <v>3119</v>
      </c>
    </row>
    <row r="68" spans="1:105" ht="12" customHeight="1" x14ac:dyDescent="0.25">
      <c r="A68" s="57" t="s">
        <v>3120</v>
      </c>
      <c r="B68" s="263">
        <v>0</v>
      </c>
      <c r="C68" s="263">
        <v>0</v>
      </c>
      <c r="D68" s="263">
        <v>0</v>
      </c>
      <c r="E68" s="263">
        <v>0</v>
      </c>
      <c r="F68" s="263">
        <v>0</v>
      </c>
      <c r="G68" s="263">
        <v>85.566525147060517</v>
      </c>
      <c r="H68" s="263">
        <v>88.110456276970908</v>
      </c>
      <c r="I68" s="263">
        <v>97.709690687448429</v>
      </c>
      <c r="J68" s="263">
        <v>108.1405619276748</v>
      </c>
      <c r="K68" s="263">
        <v>102.0670720329561</v>
      </c>
      <c r="L68" s="263">
        <v>103.81109121338829</v>
      </c>
      <c r="M68" s="263">
        <v>102.0982408639687</v>
      </c>
      <c r="N68" s="263">
        <v>103.2027020153554</v>
      </c>
      <c r="O68" s="263">
        <v>100.9741725559001</v>
      </c>
      <c r="P68" s="263">
        <v>104.1614250948307</v>
      </c>
      <c r="Q68" s="263">
        <v>113.3718538250549</v>
      </c>
      <c r="R68" s="263">
        <v>138.3072348914308</v>
      </c>
      <c r="S68" s="263">
        <v>131.67221355129851</v>
      </c>
      <c r="T68" s="263">
        <v>140.30054452471089</v>
      </c>
      <c r="U68" s="263">
        <v>135.40438291489119</v>
      </c>
      <c r="V68" s="263">
        <v>130.91989533318221</v>
      </c>
      <c r="W68" s="263">
        <v>143.16859457433739</v>
      </c>
      <c r="DA68" s="70" t="s">
        <v>3121</v>
      </c>
    </row>
    <row r="69" spans="1:105" ht="12" customHeight="1" x14ac:dyDescent="0.25">
      <c r="A69" s="41" t="s">
        <v>3122</v>
      </c>
      <c r="B69" s="352">
        <v>534.42295203110734</v>
      </c>
      <c r="C69" s="352">
        <v>609.65296342199019</v>
      </c>
      <c r="D69" s="352">
        <v>633.63915687951248</v>
      </c>
      <c r="E69" s="352">
        <v>536.9467354786525</v>
      </c>
      <c r="F69" s="352">
        <v>545.36600588742408</v>
      </c>
      <c r="G69" s="352">
        <v>551.52448468061993</v>
      </c>
      <c r="H69" s="352">
        <v>495.97150288010198</v>
      </c>
      <c r="I69" s="352">
        <v>511.06735459314223</v>
      </c>
      <c r="J69" s="352">
        <v>564.20917709152809</v>
      </c>
      <c r="K69" s="352">
        <v>578.56101636695098</v>
      </c>
      <c r="L69" s="352">
        <v>455.54603557197311</v>
      </c>
      <c r="M69" s="352">
        <v>409.81610183700991</v>
      </c>
      <c r="N69" s="352">
        <v>461.54675738278962</v>
      </c>
      <c r="O69" s="352">
        <v>440.75298424857527</v>
      </c>
      <c r="P69" s="352">
        <v>379.02192026368141</v>
      </c>
      <c r="Q69" s="352">
        <v>437.4368972988832</v>
      </c>
      <c r="R69" s="352">
        <v>447.39275416933901</v>
      </c>
      <c r="S69" s="352">
        <v>455.88897462299133</v>
      </c>
      <c r="T69" s="352">
        <v>468.36398775760568</v>
      </c>
      <c r="U69" s="352">
        <v>452.87207650697388</v>
      </c>
      <c r="V69" s="352">
        <v>445.14965071357381</v>
      </c>
      <c r="W69" s="352">
        <v>473.67076766870071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</v>
      </c>
      <c r="D73" s="234">
        <f t="shared" si="3"/>
        <v>1.0000000000000002</v>
      </c>
      <c r="E73" s="234">
        <f t="shared" si="3"/>
        <v>1</v>
      </c>
      <c r="F73" s="234">
        <f t="shared" si="3"/>
        <v>1.0000000000000002</v>
      </c>
      <c r="G73" s="234">
        <f t="shared" si="3"/>
        <v>0.99999999999999978</v>
      </c>
      <c r="H73" s="234">
        <f t="shared" si="3"/>
        <v>1</v>
      </c>
      <c r="I73" s="234">
        <f t="shared" si="3"/>
        <v>1.0000000000000002</v>
      </c>
      <c r="J73" s="234">
        <f t="shared" si="3"/>
        <v>0.99999999999999956</v>
      </c>
      <c r="K73" s="234">
        <f t="shared" si="3"/>
        <v>0.99999999999999978</v>
      </c>
      <c r="L73" s="234">
        <f t="shared" si="3"/>
        <v>1.0000000000000002</v>
      </c>
      <c r="M73" s="234">
        <f t="shared" si="3"/>
        <v>1.0000000000000002</v>
      </c>
      <c r="N73" s="234">
        <f t="shared" si="3"/>
        <v>1.0000000000000002</v>
      </c>
      <c r="O73" s="234">
        <f t="shared" si="3"/>
        <v>0.99999999999999956</v>
      </c>
      <c r="P73" s="234">
        <f t="shared" si="3"/>
        <v>0.99999999999999956</v>
      </c>
      <c r="Q73" s="234">
        <f t="shared" si="3"/>
        <v>1</v>
      </c>
      <c r="R73" s="234">
        <f t="shared" si="3"/>
        <v>1.0000000000000002</v>
      </c>
      <c r="S73" s="234">
        <f t="shared" si="3"/>
        <v>1</v>
      </c>
      <c r="T73" s="234">
        <f t="shared" si="3"/>
        <v>0.99999999999999956</v>
      </c>
      <c r="U73" s="234">
        <f t="shared" si="3"/>
        <v>1</v>
      </c>
      <c r="V73" s="234">
        <f t="shared" si="3"/>
        <v>1.0000000000000004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2.9949340078556888E-2</v>
      </c>
      <c r="C74" s="301">
        <f t="shared" si="4"/>
        <v>3.2863716789509556E-2</v>
      </c>
      <c r="D74" s="301">
        <f t="shared" si="4"/>
        <v>3.2656969121117624E-2</v>
      </c>
      <c r="E74" s="301">
        <f t="shared" si="4"/>
        <v>3.028263755895097E-2</v>
      </c>
      <c r="F74" s="301">
        <f t="shared" si="4"/>
        <v>3.0189832855631493E-2</v>
      </c>
      <c r="G74" s="301">
        <f t="shared" si="4"/>
        <v>2.8365490814756533E-2</v>
      </c>
      <c r="H74" s="301">
        <f t="shared" si="4"/>
        <v>2.8411055796880458E-2</v>
      </c>
      <c r="I74" s="301">
        <f t="shared" si="4"/>
        <v>2.8265556644412982E-2</v>
      </c>
      <c r="J74" s="301">
        <f t="shared" si="4"/>
        <v>2.9695271490935919E-2</v>
      </c>
      <c r="K74" s="301">
        <f t="shared" si="4"/>
        <v>2.9305010931780746E-2</v>
      </c>
      <c r="L74" s="301">
        <f t="shared" si="4"/>
        <v>2.9715806069740107E-2</v>
      </c>
      <c r="M74" s="301">
        <f t="shared" si="4"/>
        <v>3.1527163039703113E-2</v>
      </c>
      <c r="N74" s="301">
        <f t="shared" si="4"/>
        <v>3.0961449803720474E-2</v>
      </c>
      <c r="O74" s="301">
        <f t="shared" si="4"/>
        <v>3.2207894448447759E-2</v>
      </c>
      <c r="P74" s="301">
        <f t="shared" si="4"/>
        <v>3.2056583058928979E-2</v>
      </c>
      <c r="Q74" s="301">
        <f t="shared" si="4"/>
        <v>3.1568683410970813E-2</v>
      </c>
      <c r="R74" s="301">
        <f t="shared" si="4"/>
        <v>3.1125586410363417E-2</v>
      </c>
      <c r="S74" s="301">
        <f t="shared" si="4"/>
        <v>3.1813268295929724E-2</v>
      </c>
      <c r="T74" s="301">
        <f t="shared" si="4"/>
        <v>3.1755010858304587E-2</v>
      </c>
      <c r="U74" s="301">
        <f t="shared" si="4"/>
        <v>3.231547583693796E-2</v>
      </c>
      <c r="V74" s="301">
        <f t="shared" si="4"/>
        <v>4.1840312363920572E-2</v>
      </c>
      <c r="W74" s="301">
        <f t="shared" si="4"/>
        <v>4.0082837235018653E-2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1.5026072461691943E-2</v>
      </c>
      <c r="C75" s="235">
        <f t="shared" si="5"/>
        <v>1.6769653649546194E-2</v>
      </c>
      <c r="D75" s="235">
        <f t="shared" si="5"/>
        <v>1.6684638173422844E-2</v>
      </c>
      <c r="E75" s="235">
        <f t="shared" si="5"/>
        <v>1.5095236624841293E-2</v>
      </c>
      <c r="F75" s="235">
        <f t="shared" si="5"/>
        <v>1.5037425302546885E-2</v>
      </c>
      <c r="G75" s="235">
        <f t="shared" si="5"/>
        <v>1.4216039505486911E-2</v>
      </c>
      <c r="H75" s="235">
        <f t="shared" si="5"/>
        <v>1.3909542939203634E-2</v>
      </c>
      <c r="I75" s="235">
        <f t="shared" si="5"/>
        <v>1.3889938408919476E-2</v>
      </c>
      <c r="J75" s="235">
        <f t="shared" si="5"/>
        <v>1.4525319958739425E-2</v>
      </c>
      <c r="K75" s="235">
        <f t="shared" si="5"/>
        <v>1.4667291656629214E-2</v>
      </c>
      <c r="L75" s="235">
        <f t="shared" si="5"/>
        <v>1.3820680172762324E-2</v>
      </c>
      <c r="M75" s="235">
        <f t="shared" si="5"/>
        <v>1.4313239411230548E-2</v>
      </c>
      <c r="N75" s="235">
        <f t="shared" si="5"/>
        <v>1.4366671901937857E-2</v>
      </c>
      <c r="O75" s="235">
        <f t="shared" si="5"/>
        <v>1.4597764024404563E-2</v>
      </c>
      <c r="P75" s="235">
        <f t="shared" si="5"/>
        <v>1.4227801624231014E-2</v>
      </c>
      <c r="Q75" s="235">
        <f t="shared" si="5"/>
        <v>1.4323434867977526E-2</v>
      </c>
      <c r="R75" s="235">
        <f t="shared" si="5"/>
        <v>1.4067807151473505E-2</v>
      </c>
      <c r="S75" s="235">
        <f t="shared" si="5"/>
        <v>1.4350202982920775E-2</v>
      </c>
      <c r="T75" s="235">
        <f t="shared" si="5"/>
        <v>1.4336442225640133E-2</v>
      </c>
      <c r="U75" s="235">
        <f t="shared" si="5"/>
        <v>1.4510802735462257E-2</v>
      </c>
      <c r="V75" s="235">
        <f t="shared" si="5"/>
        <v>1.8700196642535919E-2</v>
      </c>
      <c r="W75" s="235">
        <f t="shared" si="5"/>
        <v>1.7915320765664378E-2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2.5707368963882423E-2</v>
      </c>
      <c r="C76" s="235">
        <f t="shared" si="6"/>
        <v>2.9019218402603977E-2</v>
      </c>
      <c r="D76" s="235">
        <f t="shared" si="6"/>
        <v>2.889563842956586E-2</v>
      </c>
      <c r="E76" s="235">
        <f t="shared" si="6"/>
        <v>2.5711106527995912E-2</v>
      </c>
      <c r="F76" s="235">
        <f t="shared" si="6"/>
        <v>2.5599053242796259E-2</v>
      </c>
      <c r="G76" s="235">
        <f t="shared" si="6"/>
        <v>2.4303538220062603E-2</v>
      </c>
      <c r="H76" s="235">
        <f t="shared" si="6"/>
        <v>2.3394271206986013E-2</v>
      </c>
      <c r="I76" s="235">
        <f t="shared" si="6"/>
        <v>2.3423129559657495E-2</v>
      </c>
      <c r="J76" s="235">
        <f t="shared" si="6"/>
        <v>2.4414427031021643E-2</v>
      </c>
      <c r="K76" s="235">
        <f t="shared" si="6"/>
        <v>2.5052050006926826E-2</v>
      </c>
      <c r="L76" s="235">
        <f t="shared" si="6"/>
        <v>2.237338970363598E-2</v>
      </c>
      <c r="M76" s="235">
        <f t="shared" si="6"/>
        <v>2.2729668044882197E-2</v>
      </c>
      <c r="N76" s="235">
        <f t="shared" si="6"/>
        <v>2.3215215610296248E-2</v>
      </c>
      <c r="O76" s="235">
        <f t="shared" si="6"/>
        <v>2.3149824226828736E-2</v>
      </c>
      <c r="P76" s="235">
        <f t="shared" si="6"/>
        <v>2.2173241293374078E-2</v>
      </c>
      <c r="Q76" s="235">
        <f t="shared" si="6"/>
        <v>2.2734681402410375E-2</v>
      </c>
      <c r="R76" s="235">
        <f t="shared" si="6"/>
        <v>2.2258403211891944E-2</v>
      </c>
      <c r="S76" s="235">
        <f t="shared" si="6"/>
        <v>2.266835439341439E-2</v>
      </c>
      <c r="T76" s="235">
        <f t="shared" si="6"/>
        <v>2.2662888115028045E-2</v>
      </c>
      <c r="U76" s="235">
        <f t="shared" si="6"/>
        <v>2.2836343522762124E-2</v>
      </c>
      <c r="V76" s="235">
        <f t="shared" si="6"/>
        <v>2.9315013361014972E-2</v>
      </c>
      <c r="W76" s="235">
        <f t="shared" si="6"/>
        <v>2.8085422500586852E-2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1.0675245349064898E-2</v>
      </c>
      <c r="C77" s="235">
        <f t="shared" si="7"/>
        <v>1.1674631973961019E-2</v>
      </c>
      <c r="D77" s="235">
        <f t="shared" si="7"/>
        <v>1.159831634537224E-2</v>
      </c>
      <c r="E77" s="235">
        <f t="shared" si="7"/>
        <v>1.0807785101961925E-2</v>
      </c>
      <c r="F77" s="235">
        <f t="shared" si="7"/>
        <v>1.077628159436377E-2</v>
      </c>
      <c r="G77" s="235">
        <f t="shared" si="7"/>
        <v>1.0112848875268855E-2</v>
      </c>
      <c r="H77" s="235">
        <f t="shared" si="7"/>
        <v>1.0175234257745828E-2</v>
      </c>
      <c r="I77" s="235">
        <f t="shared" si="7"/>
        <v>1.0115891257521719E-2</v>
      </c>
      <c r="J77" s="235">
        <f t="shared" si="7"/>
        <v>1.063698233804003E-2</v>
      </c>
      <c r="K77" s="235">
        <f t="shared" si="7"/>
        <v>1.0450553580656326E-2</v>
      </c>
      <c r="L77" s="235">
        <f t="shared" si="7"/>
        <v>1.0744467542794692E-2</v>
      </c>
      <c r="M77" s="235">
        <f t="shared" si="7"/>
        <v>1.1448428761613467E-2</v>
      </c>
      <c r="N77" s="235">
        <f t="shared" si="7"/>
        <v>1.1199532747279729E-2</v>
      </c>
      <c r="O77" s="235">
        <f t="shared" si="7"/>
        <v>1.1699058207734142E-2</v>
      </c>
      <c r="P77" s="235">
        <f t="shared" si="7"/>
        <v>1.1686321218485637E-2</v>
      </c>
      <c r="Q77" s="235">
        <f t="shared" si="7"/>
        <v>1.1464718562522841E-2</v>
      </c>
      <c r="R77" s="235">
        <f t="shared" si="7"/>
        <v>1.1311447613695449E-2</v>
      </c>
      <c r="S77" s="235">
        <f t="shared" si="7"/>
        <v>1.1565341324697893E-2</v>
      </c>
      <c r="T77" s="235">
        <f t="shared" si="7"/>
        <v>1.1542408733104135E-2</v>
      </c>
      <c r="U77" s="235">
        <f t="shared" si="7"/>
        <v>1.1757150574909109E-2</v>
      </c>
      <c r="V77" s="235">
        <f t="shared" si="7"/>
        <v>1.523478889183782E-2</v>
      </c>
      <c r="W77" s="235">
        <f t="shared" si="7"/>
        <v>1.459477549990836E-2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3.1395141832041895E-2</v>
      </c>
      <c r="C78" s="302">
        <f t="shared" si="8"/>
        <v>3.3953075843497896E-2</v>
      </c>
      <c r="D78" s="302">
        <f t="shared" si="8"/>
        <v>3.3764635378142629E-2</v>
      </c>
      <c r="E78" s="302">
        <f t="shared" si="8"/>
        <v>3.1216880713624467E-2</v>
      </c>
      <c r="F78" s="302">
        <f t="shared" si="8"/>
        <v>3.1060145440796261E-2</v>
      </c>
      <c r="G78" s="302">
        <f t="shared" si="8"/>
        <v>2.7184303834020623E-2</v>
      </c>
      <c r="H78" s="302">
        <f t="shared" si="8"/>
        <v>2.7099995542590745E-2</v>
      </c>
      <c r="I78" s="302">
        <f t="shared" si="8"/>
        <v>2.6780986884882538E-2</v>
      </c>
      <c r="J78" s="302">
        <f t="shared" si="8"/>
        <v>2.8135305870877623E-2</v>
      </c>
      <c r="K78" s="302">
        <f t="shared" si="8"/>
        <v>2.7332734929097963E-2</v>
      </c>
      <c r="L78" s="302">
        <f t="shared" si="8"/>
        <v>2.7954182726602463E-2</v>
      </c>
      <c r="M78" s="302">
        <f t="shared" si="8"/>
        <v>3.0179477344140958E-2</v>
      </c>
      <c r="N78" s="302">
        <f t="shared" si="8"/>
        <v>2.9482949784012138E-2</v>
      </c>
      <c r="O78" s="302">
        <f t="shared" si="8"/>
        <v>3.1147016675733556E-2</v>
      </c>
      <c r="P78" s="302">
        <f t="shared" si="8"/>
        <v>3.0945646787014711E-2</v>
      </c>
      <c r="Q78" s="302">
        <f t="shared" si="8"/>
        <v>2.9794417548201831E-2</v>
      </c>
      <c r="R78" s="302">
        <f t="shared" si="8"/>
        <v>2.8563372184057564E-2</v>
      </c>
      <c r="S78" s="302">
        <f t="shared" si="8"/>
        <v>2.9123830318051335E-2</v>
      </c>
      <c r="T78" s="302">
        <f t="shared" si="8"/>
        <v>2.8754540872711575E-2</v>
      </c>
      <c r="U78" s="302">
        <f t="shared" si="8"/>
        <v>2.9468027989037009E-2</v>
      </c>
      <c r="V78" s="302">
        <f t="shared" si="8"/>
        <v>3.8476810156359495E-2</v>
      </c>
      <c r="W78" s="302">
        <f t="shared" si="8"/>
        <v>3.6347413428880614E-2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0.25022533763418142</v>
      </c>
      <c r="C79" s="303">
        <f t="shared" si="9"/>
        <v>0.25594793248266323</v>
      </c>
      <c r="D79" s="303">
        <f t="shared" si="9"/>
        <v>0.25559354815326829</v>
      </c>
      <c r="E79" s="303">
        <f t="shared" si="9"/>
        <v>0.26645212019968573</v>
      </c>
      <c r="F79" s="303">
        <f t="shared" si="9"/>
        <v>0.27376423366929004</v>
      </c>
      <c r="G79" s="303">
        <f t="shared" si="9"/>
        <v>0.24665563486603395</v>
      </c>
      <c r="H79" s="303">
        <f t="shared" si="9"/>
        <v>0.26282872692292164</v>
      </c>
      <c r="I79" s="303">
        <f t="shared" si="9"/>
        <v>0.2555337815455444</v>
      </c>
      <c r="J79" s="303">
        <f t="shared" si="9"/>
        <v>0.23153251978480216</v>
      </c>
      <c r="K79" s="303">
        <f t="shared" si="9"/>
        <v>0.23630720483958492</v>
      </c>
      <c r="L79" s="303">
        <f t="shared" si="9"/>
        <v>0.2868497511174633</v>
      </c>
      <c r="M79" s="303">
        <f t="shared" si="9"/>
        <v>0.27080752480444215</v>
      </c>
      <c r="N79" s="303">
        <f t="shared" si="9"/>
        <v>0.26751122866092153</v>
      </c>
      <c r="O79" s="303">
        <f t="shared" si="9"/>
        <v>0.29400450447191934</v>
      </c>
      <c r="P79" s="303">
        <f t="shared" si="9"/>
        <v>0.30521583048069617</v>
      </c>
      <c r="Q79" s="303">
        <f t="shared" si="9"/>
        <v>0.30041302676212867</v>
      </c>
      <c r="R79" s="303">
        <f t="shared" si="9"/>
        <v>0.301586063358734</v>
      </c>
      <c r="S79" s="303">
        <f t="shared" si="9"/>
        <v>0.30602464181436034</v>
      </c>
      <c r="T79" s="303">
        <f t="shared" si="9"/>
        <v>0.30134749937509692</v>
      </c>
      <c r="U79" s="303">
        <f t="shared" si="9"/>
        <v>0.30024554592363617</v>
      </c>
      <c r="V79" s="303">
        <f t="shared" si="9"/>
        <v>0.15885219251204719</v>
      </c>
      <c r="W79" s="303">
        <f t="shared" si="9"/>
        <v>0.17931615961154534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0.1865016329923796</v>
      </c>
      <c r="C80" s="303">
        <f t="shared" si="10"/>
        <v>0.12052862124913273</v>
      </c>
      <c r="D80" s="303">
        <f t="shared" si="10"/>
        <v>0.12436019574527137</v>
      </c>
      <c r="E80" s="303">
        <f t="shared" si="10"/>
        <v>0.17603870621061657</v>
      </c>
      <c r="F80" s="303">
        <f t="shared" si="10"/>
        <v>0.16978094403341479</v>
      </c>
      <c r="G80" s="303">
        <f t="shared" si="10"/>
        <v>0.18051052651088403</v>
      </c>
      <c r="H80" s="303">
        <f t="shared" si="10"/>
        <v>0.18520004167647142</v>
      </c>
      <c r="I80" s="303">
        <f t="shared" si="10"/>
        <v>0.18798106032796258</v>
      </c>
      <c r="J80" s="303">
        <f t="shared" si="10"/>
        <v>0.19496493684041472</v>
      </c>
      <c r="K80" s="303">
        <f t="shared" si="10"/>
        <v>0.17224191469755706</v>
      </c>
      <c r="L80" s="303">
        <f t="shared" si="10"/>
        <v>0.19057923669509216</v>
      </c>
      <c r="M80" s="303">
        <f t="shared" si="10"/>
        <v>0.2116727033407968</v>
      </c>
      <c r="N80" s="303">
        <f t="shared" si="10"/>
        <v>0.19974854626338384</v>
      </c>
      <c r="O80" s="303">
        <f t="shared" si="10"/>
        <v>0.18524420837186631</v>
      </c>
      <c r="P80" s="303">
        <f t="shared" si="10"/>
        <v>0.19178007372337996</v>
      </c>
      <c r="Q80" s="303">
        <f t="shared" si="10"/>
        <v>0.17666540876714662</v>
      </c>
      <c r="R80" s="303">
        <f t="shared" si="10"/>
        <v>0.17542575902759427</v>
      </c>
      <c r="S80" s="303">
        <f t="shared" si="10"/>
        <v>0.16726627119816903</v>
      </c>
      <c r="T80" s="303">
        <f t="shared" si="10"/>
        <v>0.16970458517001355</v>
      </c>
      <c r="U80" s="303">
        <f t="shared" si="10"/>
        <v>0.17115957404437734</v>
      </c>
      <c r="V80" s="303">
        <f t="shared" si="10"/>
        <v>0.21217213587483538</v>
      </c>
      <c r="W80" s="303">
        <f t="shared" si="10"/>
        <v>0.20962193011288413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0.16715410668091293</v>
      </c>
      <c r="C81" s="304">
        <f t="shared" si="11"/>
        <v>9.7103720896379281E-2</v>
      </c>
      <c r="D81" s="304">
        <f t="shared" si="11"/>
        <v>0.10092290556265739</v>
      </c>
      <c r="E81" s="304">
        <f t="shared" si="11"/>
        <v>0.15724064354504863</v>
      </c>
      <c r="F81" s="304">
        <f t="shared" si="11"/>
        <v>0.15113057410381647</v>
      </c>
      <c r="G81" s="304">
        <f t="shared" si="11"/>
        <v>0.16230621154632338</v>
      </c>
      <c r="H81" s="304">
        <f t="shared" si="11"/>
        <v>0.16953505964857368</v>
      </c>
      <c r="I81" s="304">
        <f t="shared" si="11"/>
        <v>0.1719936281862621</v>
      </c>
      <c r="J81" s="304">
        <f t="shared" si="11"/>
        <v>0.1786928942790266</v>
      </c>
      <c r="K81" s="304">
        <f t="shared" si="11"/>
        <v>0.1535875877297786</v>
      </c>
      <c r="L81" s="304">
        <f t="shared" si="11"/>
        <v>0.17987000476330647</v>
      </c>
      <c r="M81" s="304">
        <f t="shared" si="11"/>
        <v>0.20303962278913854</v>
      </c>
      <c r="N81" s="304">
        <f t="shared" si="11"/>
        <v>0.18885051642519693</v>
      </c>
      <c r="O81" s="304">
        <f t="shared" si="11"/>
        <v>0.17661600541924333</v>
      </c>
      <c r="P81" s="304">
        <f t="shared" si="11"/>
        <v>0.1855429909363753</v>
      </c>
      <c r="Q81" s="304">
        <f t="shared" si="11"/>
        <v>0.16808845938297462</v>
      </c>
      <c r="R81" s="304">
        <f t="shared" si="11"/>
        <v>0.16739491799778969</v>
      </c>
      <c r="S81" s="304">
        <f t="shared" si="11"/>
        <v>0.15927961838257856</v>
      </c>
      <c r="T81" s="304">
        <f t="shared" si="11"/>
        <v>0.16163492739847973</v>
      </c>
      <c r="U81" s="304">
        <f t="shared" si="11"/>
        <v>0.16356108486418752</v>
      </c>
      <c r="V81" s="304">
        <f t="shared" si="11"/>
        <v>0.20301723246931688</v>
      </c>
      <c r="W81" s="304">
        <f t="shared" si="11"/>
        <v>0.20084678578899728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1.9347526311466658E-2</v>
      </c>
      <c r="C82" s="304">
        <f t="shared" si="12"/>
        <v>2.3424900352753443E-2</v>
      </c>
      <c r="D82" s="304">
        <f t="shared" si="12"/>
        <v>2.3437290182613979E-2</v>
      </c>
      <c r="E82" s="304">
        <f t="shared" si="12"/>
        <v>1.8798062665567963E-2</v>
      </c>
      <c r="F82" s="304">
        <f t="shared" si="12"/>
        <v>1.8650369929598329E-2</v>
      </c>
      <c r="G82" s="304">
        <f t="shared" si="12"/>
        <v>1.8204314964560635E-2</v>
      </c>
      <c r="H82" s="304">
        <f t="shared" si="12"/>
        <v>1.566498202789773E-2</v>
      </c>
      <c r="I82" s="304">
        <f t="shared" si="12"/>
        <v>1.5987432141700477E-2</v>
      </c>
      <c r="J82" s="304">
        <f t="shared" si="12"/>
        <v>1.6272042561388107E-2</v>
      </c>
      <c r="K82" s="304">
        <f t="shared" si="12"/>
        <v>1.865432696777845E-2</v>
      </c>
      <c r="L82" s="304">
        <f t="shared" si="12"/>
        <v>1.0709231931785685E-2</v>
      </c>
      <c r="M82" s="304">
        <f t="shared" si="12"/>
        <v>8.6330805516582516E-3</v>
      </c>
      <c r="N82" s="304">
        <f t="shared" si="12"/>
        <v>1.0898029838186931E-2</v>
      </c>
      <c r="O82" s="304">
        <f t="shared" si="12"/>
        <v>8.6282029526229837E-3</v>
      </c>
      <c r="P82" s="304">
        <f t="shared" si="12"/>
        <v>6.237082787004666E-3</v>
      </c>
      <c r="Q82" s="304">
        <f t="shared" si="12"/>
        <v>8.5769493841720244E-3</v>
      </c>
      <c r="R82" s="304">
        <f t="shared" si="12"/>
        <v>8.030841029804562E-3</v>
      </c>
      <c r="S82" s="304">
        <f t="shared" si="12"/>
        <v>7.9866528155904705E-3</v>
      </c>
      <c r="T82" s="304">
        <f t="shared" si="12"/>
        <v>8.0696577715338082E-3</v>
      </c>
      <c r="U82" s="304">
        <f t="shared" si="12"/>
        <v>7.5984891801898552E-3</v>
      </c>
      <c r="V82" s="304">
        <f t="shared" si="12"/>
        <v>9.1549034055185361E-3</v>
      </c>
      <c r="W82" s="304">
        <f t="shared" si="12"/>
        <v>8.7751443238868587E-3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6.0879872323922432E-2</v>
      </c>
      <c r="C83" s="303">
        <f t="shared" si="13"/>
        <v>5.1785498145094838E-2</v>
      </c>
      <c r="D83" s="303">
        <f t="shared" si="13"/>
        <v>5.0480817472047516E-2</v>
      </c>
      <c r="E83" s="303">
        <f t="shared" si="13"/>
        <v>5.8365656748985258E-2</v>
      </c>
      <c r="F83" s="303">
        <f t="shared" si="13"/>
        <v>5.9649145478280728E-2</v>
      </c>
      <c r="G83" s="303">
        <f t="shared" si="13"/>
        <v>4.8055881627211409E-2</v>
      </c>
      <c r="H83" s="303">
        <f t="shared" si="13"/>
        <v>5.0197555712625762E-2</v>
      </c>
      <c r="I83" s="303">
        <f t="shared" si="13"/>
        <v>4.8221813093270456E-2</v>
      </c>
      <c r="J83" s="303">
        <f t="shared" si="13"/>
        <v>4.5932335445270582E-2</v>
      </c>
      <c r="K83" s="303">
        <f t="shared" si="13"/>
        <v>4.5925522171239651E-2</v>
      </c>
      <c r="L83" s="303">
        <f t="shared" si="13"/>
        <v>5.3663265533510779E-2</v>
      </c>
      <c r="M83" s="303">
        <f t="shared" si="13"/>
        <v>4.9282078624176467E-2</v>
      </c>
      <c r="N83" s="303">
        <f t="shared" si="13"/>
        <v>4.9103286873752011E-2</v>
      </c>
      <c r="O83" s="303">
        <f t="shared" si="13"/>
        <v>5.2144965760541374E-2</v>
      </c>
      <c r="P83" s="303">
        <f t="shared" si="13"/>
        <v>5.387206704193357E-2</v>
      </c>
      <c r="Q83" s="303">
        <f t="shared" si="13"/>
        <v>5.3498040105286387E-2</v>
      </c>
      <c r="R83" s="303">
        <f t="shared" si="13"/>
        <v>5.3165628025099103E-2</v>
      </c>
      <c r="S83" s="303">
        <f t="shared" si="13"/>
        <v>5.4643112969139124E-2</v>
      </c>
      <c r="T83" s="303">
        <f t="shared" si="13"/>
        <v>5.3788983918132291E-2</v>
      </c>
      <c r="U83" s="303">
        <f t="shared" si="13"/>
        <v>5.3488177117333717E-2</v>
      </c>
      <c r="V83" s="303">
        <f t="shared" si="13"/>
        <v>2.7433753624320434E-2</v>
      </c>
      <c r="W83" s="303">
        <f t="shared" si="13"/>
        <v>3.1856339958706972E-2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1.5474989636933769E-2</v>
      </c>
      <c r="C84" s="304">
        <f t="shared" si="14"/>
        <v>5.208287242266017E-3</v>
      </c>
      <c r="D84" s="304">
        <f t="shared" si="14"/>
        <v>4.3367375801663423E-3</v>
      </c>
      <c r="E84" s="304">
        <f t="shared" si="14"/>
        <v>1.10867633320611E-2</v>
      </c>
      <c r="F84" s="304">
        <f t="shared" si="14"/>
        <v>1.0841432954274182E-2</v>
      </c>
      <c r="G84" s="304">
        <f t="shared" si="14"/>
        <v>6.2480736295530059E-3</v>
      </c>
      <c r="H84" s="304">
        <f t="shared" si="14"/>
        <v>5.9852837653296435E-3</v>
      </c>
      <c r="I84" s="304">
        <f t="shared" si="14"/>
        <v>5.694589915771809E-3</v>
      </c>
      <c r="J84" s="304">
        <f t="shared" si="14"/>
        <v>7.5736588177120331E-3</v>
      </c>
      <c r="K84" s="304">
        <f t="shared" si="14"/>
        <v>5.7087484025055962E-3</v>
      </c>
      <c r="L84" s="304">
        <f t="shared" si="14"/>
        <v>6.0867681442881467E-3</v>
      </c>
      <c r="M84" s="304">
        <f t="shared" si="14"/>
        <v>5.9451415596287853E-3</v>
      </c>
      <c r="N84" s="304">
        <f t="shared" si="14"/>
        <v>5.6643498166408617E-3</v>
      </c>
      <c r="O84" s="304">
        <f t="shared" si="14"/>
        <v>4.0381244752999076E-3</v>
      </c>
      <c r="P84" s="304">
        <f t="shared" si="14"/>
        <v>4.184023347114642E-3</v>
      </c>
      <c r="Q84" s="304">
        <f t="shared" si="14"/>
        <v>3.6647798470190148E-3</v>
      </c>
      <c r="R84" s="304">
        <f t="shared" si="14"/>
        <v>3.4265699784205399E-3</v>
      </c>
      <c r="S84" s="304">
        <f t="shared" si="14"/>
        <v>3.588588913655967E-3</v>
      </c>
      <c r="T84" s="304">
        <f t="shared" si="14"/>
        <v>3.6151913528043428E-3</v>
      </c>
      <c r="U84" s="304">
        <f t="shared" si="14"/>
        <v>3.4743855365896121E-3</v>
      </c>
      <c r="V84" s="304">
        <f t="shared" si="14"/>
        <v>5.1796880115897248E-3</v>
      </c>
      <c r="W84" s="304">
        <f t="shared" si="14"/>
        <v>5.9538323591541067E-3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4.3401031747586763E-2</v>
      </c>
      <c r="C85" s="304">
        <f t="shared" si="15"/>
        <v>4.4151060509150776E-2</v>
      </c>
      <c r="D85" s="304">
        <f t="shared" si="15"/>
        <v>4.3716646265824721E-2</v>
      </c>
      <c r="E85" s="304">
        <f t="shared" si="15"/>
        <v>4.5331951212276053E-2</v>
      </c>
      <c r="F85" s="304">
        <f t="shared" si="15"/>
        <v>4.6876067067012424E-2</v>
      </c>
      <c r="G85" s="304">
        <f t="shared" si="15"/>
        <v>3.9922361090614616E-2</v>
      </c>
      <c r="H85" s="304">
        <f t="shared" si="15"/>
        <v>4.2589827380121001E-2</v>
      </c>
      <c r="I85" s="304">
        <f t="shared" si="15"/>
        <v>4.0871381991393958E-2</v>
      </c>
      <c r="J85" s="304">
        <f t="shared" si="15"/>
        <v>3.6673357933700489E-2</v>
      </c>
      <c r="K85" s="304">
        <f t="shared" si="15"/>
        <v>3.8284718475642708E-2</v>
      </c>
      <c r="L85" s="304">
        <f t="shared" si="15"/>
        <v>4.6467326939144828E-2</v>
      </c>
      <c r="M85" s="304">
        <f t="shared" si="15"/>
        <v>4.2442796578840224E-2</v>
      </c>
      <c r="N85" s="304">
        <f t="shared" si="15"/>
        <v>4.2310212538156075E-2</v>
      </c>
      <c r="O85" s="304">
        <f t="shared" si="15"/>
        <v>4.7213205979434084E-2</v>
      </c>
      <c r="P85" s="304">
        <f t="shared" si="15"/>
        <v>4.9042060120450592E-2</v>
      </c>
      <c r="Q85" s="304">
        <f t="shared" si="15"/>
        <v>4.8944933357763849E-2</v>
      </c>
      <c r="R85" s="304">
        <f t="shared" si="15"/>
        <v>4.8907292368591662E-2</v>
      </c>
      <c r="S85" s="304">
        <f t="shared" si="15"/>
        <v>5.0227335013868425E-2</v>
      </c>
      <c r="T85" s="304">
        <f t="shared" si="15"/>
        <v>4.9338006581847657E-2</v>
      </c>
      <c r="U85" s="304">
        <f t="shared" si="15"/>
        <v>4.9226805201367303E-2</v>
      </c>
      <c r="V85" s="304">
        <f t="shared" si="15"/>
        <v>2.1305879188587715E-2</v>
      </c>
      <c r="W85" s="304">
        <f t="shared" si="15"/>
        <v>2.4993653366007437E-2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2.0038509394019045E-3</v>
      </c>
      <c r="C86" s="304">
        <f t="shared" si="16"/>
        <v>2.4261503936780348E-3</v>
      </c>
      <c r="D86" s="304">
        <f t="shared" si="16"/>
        <v>2.4274336260564481E-3</v>
      </c>
      <c r="E86" s="304">
        <f t="shared" si="16"/>
        <v>1.9469422046481113E-3</v>
      </c>
      <c r="F86" s="304">
        <f t="shared" si="16"/>
        <v>1.9316454569941134E-3</v>
      </c>
      <c r="G86" s="304">
        <f t="shared" si="16"/>
        <v>1.8854469070437808E-3</v>
      </c>
      <c r="H86" s="304">
        <f t="shared" si="16"/>
        <v>1.6224445671751218E-3</v>
      </c>
      <c r="I86" s="304">
        <f t="shared" si="16"/>
        <v>1.6558411861046921E-3</v>
      </c>
      <c r="J86" s="304">
        <f t="shared" si="16"/>
        <v>1.6853186938580542E-3</v>
      </c>
      <c r="K86" s="304">
        <f t="shared" si="16"/>
        <v>1.9320552930913392E-3</v>
      </c>
      <c r="L86" s="304">
        <f t="shared" si="16"/>
        <v>1.1091704500778034E-3</v>
      </c>
      <c r="M86" s="304">
        <f t="shared" si="16"/>
        <v>8.9414048570746175E-4</v>
      </c>
      <c r="N86" s="304">
        <f t="shared" si="16"/>
        <v>1.1287245189550749E-3</v>
      </c>
      <c r="O86" s="304">
        <f t="shared" si="16"/>
        <v>8.9363530580738012E-4</v>
      </c>
      <c r="P86" s="304">
        <f t="shared" si="16"/>
        <v>6.4598357436834047E-4</v>
      </c>
      <c r="Q86" s="304">
        <f t="shared" si="16"/>
        <v>8.883269005035316E-4</v>
      </c>
      <c r="R86" s="304">
        <f t="shared" si="16"/>
        <v>8.3176567808690145E-4</v>
      </c>
      <c r="S86" s="304">
        <f t="shared" si="16"/>
        <v>8.271890416147276E-4</v>
      </c>
      <c r="T86" s="304">
        <f t="shared" si="16"/>
        <v>8.3578598348028725E-4</v>
      </c>
      <c r="U86" s="304">
        <f t="shared" si="16"/>
        <v>7.8698637937680573E-4</v>
      </c>
      <c r="V86" s="304">
        <f t="shared" si="16"/>
        <v>9.4818642414299162E-4</v>
      </c>
      <c r="W86" s="304">
        <f t="shared" si="16"/>
        <v>9.088542335454246E-4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1.9752456481636541E-2</v>
      </c>
      <c r="C87" s="303">
        <f t="shared" si="17"/>
        <v>2.0696782823212929E-2</v>
      </c>
      <c r="D87" s="303">
        <f t="shared" si="17"/>
        <v>2.0369257700311331E-2</v>
      </c>
      <c r="E87" s="303">
        <f t="shared" si="17"/>
        <v>1.9301873726002075E-2</v>
      </c>
      <c r="F87" s="303">
        <f t="shared" si="17"/>
        <v>1.9395859647559018E-2</v>
      </c>
      <c r="G87" s="303">
        <f t="shared" si="17"/>
        <v>1.723702035154033E-2</v>
      </c>
      <c r="H87" s="303">
        <f t="shared" si="17"/>
        <v>1.5683365763023639E-2</v>
      </c>
      <c r="I87" s="303">
        <f t="shared" si="17"/>
        <v>1.5705617001223415E-2</v>
      </c>
      <c r="J87" s="303">
        <f t="shared" si="17"/>
        <v>1.6125963318346499E-2</v>
      </c>
      <c r="K87" s="303">
        <f t="shared" si="17"/>
        <v>1.6037691918176757E-2</v>
      </c>
      <c r="L87" s="303">
        <f t="shared" si="17"/>
        <v>1.2810574712546801E-2</v>
      </c>
      <c r="M87" s="303">
        <f t="shared" si="17"/>
        <v>1.1102899267314162E-2</v>
      </c>
      <c r="N87" s="303">
        <f t="shared" si="17"/>
        <v>1.2493431758563099E-2</v>
      </c>
      <c r="O87" s="303">
        <f t="shared" si="17"/>
        <v>9.2989707944382445E-3</v>
      </c>
      <c r="P87" s="303">
        <f t="shared" si="17"/>
        <v>8.8438520242526044E-3</v>
      </c>
      <c r="Q87" s="303">
        <f t="shared" si="17"/>
        <v>1.015994775295654E-2</v>
      </c>
      <c r="R87" s="303">
        <f t="shared" si="17"/>
        <v>9.6547815850745195E-3</v>
      </c>
      <c r="S87" s="303">
        <f t="shared" si="17"/>
        <v>1.0222032639886221E-2</v>
      </c>
      <c r="T87" s="303">
        <f t="shared" si="17"/>
        <v>1.0295132940639199E-2</v>
      </c>
      <c r="U87" s="303">
        <f t="shared" si="17"/>
        <v>9.8666041932479256E-3</v>
      </c>
      <c r="V87" s="303">
        <f t="shared" si="17"/>
        <v>9.3164330706660622E-3</v>
      </c>
      <c r="W87" s="303">
        <f t="shared" si="17"/>
        <v>9.6007690297658602E-3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3.6348897607638851E-3</v>
      </c>
      <c r="C88" s="304">
        <f t="shared" si="18"/>
        <v>1.8142462787462191E-3</v>
      </c>
      <c r="D88" s="304">
        <f t="shared" si="18"/>
        <v>1.5111739721254812E-3</v>
      </c>
      <c r="E88" s="304">
        <f t="shared" si="18"/>
        <v>3.4040349178370002E-3</v>
      </c>
      <c r="F88" s="304">
        <f t="shared" si="18"/>
        <v>3.4799592882541466E-3</v>
      </c>
      <c r="G88" s="304">
        <f t="shared" si="18"/>
        <v>2.1405907653762992E-3</v>
      </c>
      <c r="H88" s="304">
        <f t="shared" si="18"/>
        <v>2.0730916515402458E-3</v>
      </c>
      <c r="I88" s="304">
        <f t="shared" si="18"/>
        <v>2.0104313129360924E-3</v>
      </c>
      <c r="J88" s="304">
        <f t="shared" si="18"/>
        <v>2.5575537947026467E-3</v>
      </c>
      <c r="K88" s="304">
        <f t="shared" si="18"/>
        <v>7.6553400883410999E-4</v>
      </c>
      <c r="L88" s="304">
        <f t="shared" si="18"/>
        <v>2.2006104887265497E-3</v>
      </c>
      <c r="M88" s="304">
        <f t="shared" si="18"/>
        <v>2.1748787292275402E-3</v>
      </c>
      <c r="N88" s="304">
        <f t="shared" si="18"/>
        <v>2.0708127407015665E-3</v>
      </c>
      <c r="O88" s="304">
        <f t="shared" si="18"/>
        <v>1.5288101057937355E-5</v>
      </c>
      <c r="P88" s="304">
        <f t="shared" si="18"/>
        <v>1.0109622560756826E-3</v>
      </c>
      <c r="Q88" s="304">
        <f t="shared" si="18"/>
        <v>7.8002537359429054E-4</v>
      </c>
      <c r="R88" s="304">
        <f t="shared" si="18"/>
        <v>6.4046310792091859E-4</v>
      </c>
      <c r="S88" s="304">
        <f t="shared" si="18"/>
        <v>1.137754208925174E-3</v>
      </c>
      <c r="T88" s="304">
        <f t="shared" si="18"/>
        <v>1.2226242253883808E-3</v>
      </c>
      <c r="U88" s="304">
        <f t="shared" si="18"/>
        <v>1.115452290308238E-3</v>
      </c>
      <c r="V88" s="304">
        <f t="shared" si="18"/>
        <v>1.6320113643254217E-3</v>
      </c>
      <c r="W88" s="304">
        <f t="shared" si="18"/>
        <v>1.8911657613705105E-3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3.2652813853983765E-3</v>
      </c>
      <c r="C89" s="304">
        <f t="shared" si="19"/>
        <v>3.3217098815662041E-3</v>
      </c>
      <c r="D89" s="304">
        <f t="shared" si="19"/>
        <v>3.2890266783065633E-3</v>
      </c>
      <c r="E89" s="304">
        <f t="shared" si="19"/>
        <v>3.4105543231806438E-3</v>
      </c>
      <c r="F89" s="304">
        <f t="shared" si="19"/>
        <v>3.5267260489288341E-3</v>
      </c>
      <c r="G89" s="304">
        <f t="shared" si="19"/>
        <v>3.0035632168487489E-3</v>
      </c>
      <c r="H89" s="304">
        <f t="shared" si="19"/>
        <v>3.2042503358084761E-3</v>
      </c>
      <c r="I89" s="304">
        <f t="shared" si="19"/>
        <v>3.0749629084434343E-3</v>
      </c>
      <c r="J89" s="304">
        <f t="shared" si="19"/>
        <v>2.759124107864613E-3</v>
      </c>
      <c r="K89" s="304">
        <f t="shared" si="19"/>
        <v>2.8803549950326794E-3</v>
      </c>
      <c r="L89" s="304">
        <f t="shared" si="19"/>
        <v>3.4959744405626187E-3</v>
      </c>
      <c r="M89" s="304">
        <f t="shared" si="19"/>
        <v>3.1931884573422106E-3</v>
      </c>
      <c r="N89" s="304">
        <f t="shared" si="19"/>
        <v>3.1832134824945017E-3</v>
      </c>
      <c r="O89" s="304">
        <f t="shared" si="19"/>
        <v>3.5520907319950396E-3</v>
      </c>
      <c r="P89" s="304">
        <f t="shared" si="19"/>
        <v>3.6896847739523939E-3</v>
      </c>
      <c r="Q89" s="304">
        <f t="shared" si="19"/>
        <v>3.6823774313051163E-3</v>
      </c>
      <c r="R89" s="304">
        <f t="shared" si="19"/>
        <v>3.6795455073548576E-3</v>
      </c>
      <c r="S89" s="304">
        <f t="shared" si="19"/>
        <v>3.7788590606045187E-3</v>
      </c>
      <c r="T89" s="304">
        <f t="shared" si="19"/>
        <v>3.7119503384462193E-3</v>
      </c>
      <c r="U89" s="304">
        <f t="shared" si="19"/>
        <v>3.7035840903849996E-3</v>
      </c>
      <c r="V89" s="304">
        <f t="shared" si="19"/>
        <v>1.6029501583890444E-3</v>
      </c>
      <c r="W89" s="304">
        <f t="shared" si="19"/>
        <v>1.8804002532419376E-3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1.2852285335474278E-2</v>
      </c>
      <c r="C90" s="304">
        <f t="shared" si="20"/>
        <v>1.5560826662900505E-2</v>
      </c>
      <c r="D90" s="304">
        <f t="shared" si="20"/>
        <v>1.5569057049879285E-2</v>
      </c>
      <c r="E90" s="304">
        <f t="shared" si="20"/>
        <v>1.2487284484984431E-2</v>
      </c>
      <c r="F90" s="304">
        <f t="shared" si="20"/>
        <v>1.2389174310376038E-2</v>
      </c>
      <c r="G90" s="304">
        <f t="shared" si="20"/>
        <v>1.2092866369315282E-2</v>
      </c>
      <c r="H90" s="304">
        <f t="shared" si="20"/>
        <v>1.0406023775674917E-2</v>
      </c>
      <c r="I90" s="304">
        <f t="shared" si="20"/>
        <v>1.0620222779843888E-2</v>
      </c>
      <c r="J90" s="304">
        <f t="shared" si="20"/>
        <v>1.0809285415779239E-2</v>
      </c>
      <c r="K90" s="304">
        <f t="shared" si="20"/>
        <v>1.2391802914309967E-2</v>
      </c>
      <c r="L90" s="304">
        <f t="shared" si="20"/>
        <v>7.1139897832576335E-3</v>
      </c>
      <c r="M90" s="304">
        <f t="shared" si="20"/>
        <v>5.7348320807444108E-3</v>
      </c>
      <c r="N90" s="304">
        <f t="shared" si="20"/>
        <v>7.2394055353670319E-3</v>
      </c>
      <c r="O90" s="304">
        <f t="shared" si="20"/>
        <v>5.7315919613852677E-3</v>
      </c>
      <c r="P90" s="304">
        <f t="shared" si="20"/>
        <v>4.1432049942245266E-3</v>
      </c>
      <c r="Q90" s="304">
        <f t="shared" si="20"/>
        <v>5.6975449480571316E-3</v>
      </c>
      <c r="R90" s="304">
        <f t="shared" si="20"/>
        <v>5.3347729697987446E-3</v>
      </c>
      <c r="S90" s="304">
        <f t="shared" si="20"/>
        <v>5.305419370356528E-3</v>
      </c>
      <c r="T90" s="304">
        <f t="shared" si="20"/>
        <v>5.3605583768045985E-3</v>
      </c>
      <c r="U90" s="304">
        <f t="shared" si="20"/>
        <v>5.0475678125546869E-3</v>
      </c>
      <c r="V90" s="304">
        <f t="shared" si="20"/>
        <v>6.081471547951597E-3</v>
      </c>
      <c r="W90" s="304">
        <f t="shared" si="20"/>
        <v>5.8292030151534122E-3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</v>
      </c>
      <c r="C91" s="303">
        <f t="shared" si="21"/>
        <v>0</v>
      </c>
      <c r="D91" s="303">
        <f t="shared" si="21"/>
        <v>0</v>
      </c>
      <c r="E91" s="303">
        <f t="shared" si="21"/>
        <v>0</v>
      </c>
      <c r="F91" s="303">
        <f t="shared" si="21"/>
        <v>0</v>
      </c>
      <c r="G91" s="303">
        <f t="shared" si="21"/>
        <v>5.4174369331384656E-2</v>
      </c>
      <c r="H91" s="303">
        <f t="shared" si="21"/>
        <v>5.7791776975296694E-2</v>
      </c>
      <c r="I91" s="303">
        <f t="shared" si="21"/>
        <v>6.2608821850175411E-2</v>
      </c>
      <c r="J91" s="303">
        <f t="shared" si="21"/>
        <v>6.4985198878950837E-2</v>
      </c>
      <c r="K91" s="303">
        <f t="shared" si="21"/>
        <v>6.3385148690202522E-2</v>
      </c>
      <c r="L91" s="303">
        <f t="shared" si="21"/>
        <v>6.5232779050508435E-2</v>
      </c>
      <c r="M91" s="303">
        <f t="shared" si="21"/>
        <v>6.9194464364254443E-2</v>
      </c>
      <c r="N91" s="303">
        <f t="shared" si="21"/>
        <v>6.6137085290302836E-2</v>
      </c>
      <c r="O91" s="303">
        <f t="shared" si="21"/>
        <v>6.4586268744978914E-2</v>
      </c>
      <c r="P91" s="303">
        <f t="shared" si="21"/>
        <v>7.0966422679070162E-2</v>
      </c>
      <c r="Q91" s="303">
        <f t="shared" si="21"/>
        <v>7.1911694837833384E-2</v>
      </c>
      <c r="R91" s="303">
        <f t="shared" si="21"/>
        <v>8.3319933279711017E-2</v>
      </c>
      <c r="S91" s="303">
        <f t="shared" si="21"/>
        <v>7.8955422623968805E-2</v>
      </c>
      <c r="T91" s="303">
        <f t="shared" si="21"/>
        <v>8.2016752979902102E-2</v>
      </c>
      <c r="U91" s="303">
        <f t="shared" si="21"/>
        <v>8.1561744457278665E-2</v>
      </c>
      <c r="V91" s="303">
        <f t="shared" si="21"/>
        <v>0.10196391458841633</v>
      </c>
      <c r="W91" s="303">
        <f t="shared" si="21"/>
        <v>0.10040171854159061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0.36988753188264223</v>
      </c>
      <c r="C92" s="237">
        <f t="shared" si="22"/>
        <v>0.42676086864077778</v>
      </c>
      <c r="D92" s="237">
        <f t="shared" si="22"/>
        <v>0.42559598348148037</v>
      </c>
      <c r="E92" s="237">
        <f t="shared" si="22"/>
        <v>0.36672799658733568</v>
      </c>
      <c r="F92" s="237">
        <f t="shared" si="22"/>
        <v>0.36474707873532092</v>
      </c>
      <c r="G92" s="237">
        <f t="shared" si="22"/>
        <v>0.3491843460633498</v>
      </c>
      <c r="H92" s="237">
        <f t="shared" si="22"/>
        <v>0.32530843320625424</v>
      </c>
      <c r="I92" s="237">
        <f t="shared" si="22"/>
        <v>0.32747340342642978</v>
      </c>
      <c r="J92" s="237">
        <f t="shared" si="22"/>
        <v>0.33905173904260028</v>
      </c>
      <c r="K92" s="237">
        <f t="shared" si="22"/>
        <v>0.35929487657814779</v>
      </c>
      <c r="L92" s="237">
        <f t="shared" si="22"/>
        <v>0.28625586667534325</v>
      </c>
      <c r="M92" s="237">
        <f t="shared" si="22"/>
        <v>0.27774235299744593</v>
      </c>
      <c r="N92" s="237">
        <f t="shared" si="22"/>
        <v>0.2957806013058305</v>
      </c>
      <c r="O92" s="237">
        <f t="shared" si="22"/>
        <v>0.28191952427310668</v>
      </c>
      <c r="P92" s="237">
        <f t="shared" si="22"/>
        <v>0.25823216006863292</v>
      </c>
      <c r="Q92" s="237">
        <f t="shared" si="22"/>
        <v>0.27746594598256513</v>
      </c>
      <c r="R92" s="237">
        <f t="shared" si="22"/>
        <v>0.26952121815230551</v>
      </c>
      <c r="S92" s="237">
        <f t="shared" si="22"/>
        <v>0.27336752143946241</v>
      </c>
      <c r="T92" s="237">
        <f t="shared" si="22"/>
        <v>0.27379575481142698</v>
      </c>
      <c r="U92" s="237">
        <f t="shared" si="22"/>
        <v>0.27279055360501758</v>
      </c>
      <c r="V92" s="237">
        <f t="shared" si="22"/>
        <v>0.3466944489140461</v>
      </c>
      <c r="W92" s="237">
        <f t="shared" si="22"/>
        <v>0.33217731331544814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78.104803489717497</v>
      </c>
      <c r="C96" s="322">
        <f t="shared" si="23"/>
        <v>73.828765081459423</v>
      </c>
      <c r="D96" s="322">
        <f t="shared" si="23"/>
        <v>73.767726969384498</v>
      </c>
      <c r="E96" s="322">
        <f t="shared" si="23"/>
        <v>55.86396417213566</v>
      </c>
      <c r="F96" s="322">
        <f t="shared" si="23"/>
        <v>54.691479397236279</v>
      </c>
      <c r="G96" s="322">
        <f t="shared" si="23"/>
        <v>42.762969604693573</v>
      </c>
      <c r="H96" s="322">
        <f t="shared" si="23"/>
        <v>37.399277364071601</v>
      </c>
      <c r="I96" s="322">
        <f t="shared" si="23"/>
        <v>35.87967820124782</v>
      </c>
      <c r="J96" s="322">
        <f t="shared" si="23"/>
        <v>35.341150576607674</v>
      </c>
      <c r="K96" s="322">
        <f t="shared" si="23"/>
        <v>33.516240346899956</v>
      </c>
      <c r="L96" s="322">
        <f t="shared" si="23"/>
        <v>34.345496927784389</v>
      </c>
      <c r="M96" s="322">
        <f t="shared" si="23"/>
        <v>31.635104453419011</v>
      </c>
      <c r="N96" s="322">
        <f t="shared" si="23"/>
        <v>33.485503342996658</v>
      </c>
      <c r="O96" s="322">
        <f t="shared" si="23"/>
        <v>34.38830342190694</v>
      </c>
      <c r="P96" s="322">
        <f t="shared" si="23"/>
        <v>33.991693287248623</v>
      </c>
      <c r="Q96" s="322">
        <f t="shared" si="23"/>
        <v>33.270179831107662</v>
      </c>
      <c r="R96" s="322">
        <f t="shared" si="23"/>
        <v>34.215764957275816</v>
      </c>
      <c r="S96" s="322">
        <f t="shared" si="23"/>
        <v>34.758783692843849</v>
      </c>
      <c r="T96" s="322">
        <f t="shared" si="23"/>
        <v>34.509524382372092</v>
      </c>
      <c r="U96" s="322">
        <f t="shared" si="23"/>
        <v>34.982491054699814</v>
      </c>
      <c r="V96" s="322">
        <f t="shared" si="23"/>
        <v>33.941256258206195</v>
      </c>
      <c r="W96" s="322">
        <f t="shared" si="23"/>
        <v>34.843419925407481</v>
      </c>
      <c r="DA96" s="95"/>
    </row>
    <row r="97" spans="1:105" ht="12" customHeight="1" x14ac:dyDescent="0.25">
      <c r="A97" s="55" t="s">
        <v>92</v>
      </c>
      <c r="B97" s="332">
        <f>IF(B$6=0,0,B$6/OIS!B$5*1000)</f>
        <v>2.3391873214824059</v>
      </c>
      <c r="C97" s="332">
        <f>IF(C$6=0,0,C$6/OIS!C$5*1000)</f>
        <v>2.4262876265563147</v>
      </c>
      <c r="D97" s="332">
        <f>IF(D$6=0,0,D$6/OIS!D$5*1000)</f>
        <v>2.4090303817742256</v>
      </c>
      <c r="E97" s="332">
        <f>IF(E$6=0,0,E$6/OIS!E$5*1000)</f>
        <v>1.6917081796310069</v>
      </c>
      <c r="F97" s="332">
        <f>IF(F$6=0,0,F$6/OIS!F$5*1000)</f>
        <v>1.6511266216297764</v>
      </c>
      <c r="G97" s="332">
        <f>IF(G$6=0,0,G$6/OIS!G$5*1000)</f>
        <v>1.2129926215336488</v>
      </c>
      <c r="H97" s="332">
        <f>IF(H$6=0,0,H$6/OIS!H$5*1000)</f>
        <v>1.0625529559536466</v>
      </c>
      <c r="I97" s="332">
        <f>IF(I$6=0,0,I$6/OIS!I$5*1000)</f>
        <v>1.0141590765806796</v>
      </c>
      <c r="J97" s="332">
        <f>IF(J$6=0,0,J$6/OIS!J$5*1000)</f>
        <v>1.0494650611744119</v>
      </c>
      <c r="K97" s="332">
        <f>IF(K$6=0,0,K$6/OIS!K$5*1000)</f>
        <v>0.98219378975809413</v>
      </c>
      <c r="L97" s="332">
        <f>IF(L$6=0,0,L$6/OIS!L$5*1000)</f>
        <v>1.0206041260748953</v>
      </c>
      <c r="M97" s="332">
        <f>IF(M$6=0,0,M$6/OIS!M$5*1000)</f>
        <v>0.99736509588097877</v>
      </c>
      <c r="N97" s="332">
        <f>IF(N$6=0,0,N$6/OIS!N$5*1000)</f>
        <v>1.0367597309065049</v>
      </c>
      <c r="O97" s="332">
        <f>IF(O$6=0,0,O$6/OIS!O$5*1000)</f>
        <v>1.1075748468739741</v>
      </c>
      <c r="P97" s="332">
        <f>IF(P$6=0,0,P$6/OIS!P$5*1000)</f>
        <v>1.0896575391763241</v>
      </c>
      <c r="Q97" s="332">
        <f>IF(Q$6=0,0,Q$6/OIS!Q$5*1000)</f>
        <v>1.050295774114304</v>
      </c>
      <c r="R97" s="332">
        <f>IF(R$6=0,0,R$6/OIS!R$5*1000)</f>
        <v>1.0649857487743728</v>
      </c>
      <c r="S97" s="332">
        <f>IF(S$6=0,0,S$6/OIS!S$5*1000)</f>
        <v>1.1057905112606283</v>
      </c>
      <c r="T97" s="332">
        <f>IF(T$6=0,0,T$6/OIS!T$5*1000)</f>
        <v>1.0958503214771533</v>
      </c>
      <c r="U97" s="332">
        <f>IF(U$6=0,0,U$6/OIS!U$5*1000)</f>
        <v>1.1304758443940506</v>
      </c>
      <c r="V97" s="332">
        <f>IF(V$6=0,0,V$6/OIS!V$5*1000)</f>
        <v>1.4201127638672206</v>
      </c>
      <c r="W97" s="332">
        <f>IF(W$6=0,0,W$6/OIS!W$5*1000)</f>
        <v>1.3966231295815137</v>
      </c>
      <c r="DA97" s="67"/>
    </row>
    <row r="98" spans="1:105" ht="12" customHeight="1" x14ac:dyDescent="0.25">
      <c r="A98" s="202" t="s">
        <v>93</v>
      </c>
      <c r="B98" s="333">
        <f>IF(B$7=0,0,B$7/OIS!B$5*1000)</f>
        <v>1.1736084368427047</v>
      </c>
      <c r="C98" s="333">
        <f>IF(C$7=0,0,C$7/OIS!C$5*1000)</f>
        <v>1.2380828197897844</v>
      </c>
      <c r="D98" s="333">
        <f>IF(D$7=0,0,D$7/OIS!D$5*1000)</f>
        <v>1.2307878333600264</v>
      </c>
      <c r="E98" s="333">
        <f>IF(E$7=0,0,E$7/OIS!E$5*1000)</f>
        <v>0.84327975798004418</v>
      </c>
      <c r="F98" s="333">
        <f>IF(F$7=0,0,F$7/OIS!F$5*1000)</f>
        <v>0.8224190361217224</v>
      </c>
      <c r="G98" s="333">
        <f>IF(G$7=0,0,G$7/OIS!G$5*1000)</f>
        <v>0.60792006527226006</v>
      </c>
      <c r="H98" s="333">
        <f>IF(H$7=0,0,H$7/OIS!H$5*1000)</f>
        <v>0.52020685439074055</v>
      </c>
      <c r="I98" s="333">
        <f>IF(I$7=0,0,I$7/OIS!I$5*1000)</f>
        <v>0.49836652034718287</v>
      </c>
      <c r="J98" s="333">
        <f>IF(J$7=0,0,J$7/OIS!J$5*1000)</f>
        <v>0.51334151983521481</v>
      </c>
      <c r="K98" s="333">
        <f>IF(K$7=0,0,K$7/OIS!K$5*1000)</f>
        <v>0.4915924724016652</v>
      </c>
      <c r="L98" s="333">
        <f>IF(L$7=0,0,L$7/OIS!L$5*1000)</f>
        <v>0.47467812841349888</v>
      </c>
      <c r="M98" s="333">
        <f>IF(M$7=0,0,M$7/OIS!M$5*1000)</f>
        <v>0.45280082384107184</v>
      </c>
      <c r="N98" s="333">
        <f>IF(N$7=0,0,N$7/OIS!N$5*1000)</f>
        <v>0.48107524000007618</v>
      </c>
      <c r="O98" s="333">
        <f>IF(O$7=0,0,O$7/OIS!O$5*1000)</f>
        <v>0.50199233855262171</v>
      </c>
      <c r="P98" s="333">
        <f>IF(P$7=0,0,P$7/OIS!P$5*1000)</f>
        <v>0.48362706896267843</v>
      </c>
      <c r="Q98" s="333">
        <f>IF(Q$7=0,0,Q$7/OIS!Q$5*1000)</f>
        <v>0.4765432538567701</v>
      </c>
      <c r="R98" s="333">
        <f>IF(R$7=0,0,R$7/OIS!R$5*1000)</f>
        <v>0.48134078295910121</v>
      </c>
      <c r="S98" s="333">
        <f>IF(S$7=0,0,S$7/OIS!S$5*1000)</f>
        <v>0.49879560143174578</v>
      </c>
      <c r="T98" s="333">
        <f>IF(T$7=0,0,T$7/OIS!T$5*1000)</f>
        <v>0.49474380254219713</v>
      </c>
      <c r="U98" s="333">
        <f>IF(U$7=0,0,U$7/OIS!U$5*1000)</f>
        <v>0.507624026889822</v>
      </c>
      <c r="V98" s="333">
        <f>IF(V$7=0,0,V$7/OIS!V$5*1000)</f>
        <v>0.63470816632315852</v>
      </c>
      <c r="W98" s="333">
        <f>IF(W$7=0,0,W$7/OIS!W$5*1000)</f>
        <v>0.62423104453641676</v>
      </c>
      <c r="DA98" s="174"/>
    </row>
    <row r="99" spans="1:105" ht="12" customHeight="1" x14ac:dyDescent="0.25">
      <c r="A99" s="202" t="s">
        <v>94</v>
      </c>
      <c r="B99" s="333">
        <f>IF(B$8=0,0,B$8/OIS!B$5*1000)</f>
        <v>2.0078690011616986</v>
      </c>
      <c r="C99" s="333">
        <f>IF(C$8=0,0,C$8/OIS!C$5*1000)</f>
        <v>2.1424530582934129</v>
      </c>
      <c r="D99" s="333">
        <f>IF(D$8=0,0,D$8/OIS!D$5*1000)</f>
        <v>2.1315655662782689</v>
      </c>
      <c r="E99" s="333">
        <f>IF(E$8=0,0,E$8/OIS!E$5*1000)</f>
        <v>1.4363243339059271</v>
      </c>
      <c r="F99" s="333">
        <f>IF(F$8=0,0,F$8/OIS!F$5*1000)</f>
        <v>1.4000500930171458</v>
      </c>
      <c r="G99" s="333">
        <f>IF(G$8=0,0,G$8/OIS!G$5*1000)</f>
        <v>1.039291466191046</v>
      </c>
      <c r="H99" s="333">
        <f>IF(H$8=0,0,H$8/OIS!H$5*1000)</f>
        <v>0.87492883760038398</v>
      </c>
      <c r="I99" s="333">
        <f>IF(I$8=0,0,I$8/OIS!I$5*1000)</f>
        <v>0.8404143510666463</v>
      </c>
      <c r="J99" s="333">
        <f>IF(J$8=0,0,J$8/OIS!J$5*1000)</f>
        <v>0.86283394194493668</v>
      </c>
      <c r="K99" s="333">
        <f>IF(K$8=0,0,K$8/OIS!K$5*1000)</f>
        <v>0.83965052921471628</v>
      </c>
      <c r="L99" s="333">
        <f>IF(L$8=0,0,L$8/OIS!L$5*1000)</f>
        <v>0.76842518733035214</v>
      </c>
      <c r="M99" s="333">
        <f>IF(M$8=0,0,M$8/OIS!M$5*1000)</f>
        <v>0.71905542279138834</v>
      </c>
      <c r="N99" s="333">
        <f>IF(N$8=0,0,N$8/OIS!N$5*1000)</f>
        <v>0.77737317992696298</v>
      </c>
      <c r="O99" s="333">
        <f>IF(O$8=0,0,O$8/OIS!O$5*1000)</f>
        <v>0.79608317967599906</v>
      </c>
      <c r="P99" s="333">
        <f>IF(P$8=0,0,P$8/OIS!P$5*1000)</f>
        <v>0.7537060172285277</v>
      </c>
      <c r="Q99" s="333">
        <f>IF(Q$8=0,0,Q$8/OIS!Q$5*1000)</f>
        <v>0.75638693866113205</v>
      </c>
      <c r="R99" s="333">
        <f>IF(R$8=0,0,R$8/OIS!R$5*1000)</f>
        <v>0.76158829262236782</v>
      </c>
      <c r="S99" s="333">
        <f>IF(S$8=0,0,S$8/OIS!S$5*1000)</f>
        <v>0.78792442703341725</v>
      </c>
      <c r="T99" s="333">
        <f>IF(T$8=0,0,T$8/OIS!T$5*1000)</f>
        <v>0.7820854899805314</v>
      </c>
      <c r="U99" s="333">
        <f>IF(U$8=0,0,U$8/OIS!U$5*1000)</f>
        <v>0.79887218300707818</v>
      </c>
      <c r="V99" s="333">
        <f>IF(V$8=0,0,V$8/OIS!V$5*1000)</f>
        <v>0.99498838069894724</v>
      </c>
      <c r="W99" s="333">
        <f>IF(W$8=0,0,W$8/OIS!W$5*1000)</f>
        <v>0.97859216997043541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0.83378794019323443</v>
      </c>
      <c r="C100" s="333">
        <f>IF(C$9=0,0,C$9/OIS!C$5*1000)</f>
        <v>0.86192366141806276</v>
      </c>
      <c r="D100" s="333">
        <f>IF(D$9=0,0,D$9/OIS!D$5*1000)</f>
        <v>0.85558143346996895</v>
      </c>
      <c r="E100" s="333">
        <f>IF(E$9=0,0,E$9/OIS!E$5*1000)</f>
        <v>0.60376571971614268</v>
      </c>
      <c r="F100" s="333">
        <f>IF(F$9=0,0,F$9/OIS!F$5*1000)</f>
        <v>0.58937078279696253</v>
      </c>
      <c r="G100" s="333">
        <f>IF(G$9=0,0,G$9/OIS!G$5*1000)</f>
        <v>0.43245544906998173</v>
      </c>
      <c r="H100" s="333">
        <f>IF(H$9=0,0,H$9/OIS!H$5*1000)</f>
        <v>0.38054640824983943</v>
      </c>
      <c r="I100" s="333">
        <f>IF(I$9=0,0,I$9/OIS!I$5*1000)</f>
        <v>0.36295492303869542</v>
      </c>
      <c r="J100" s="333">
        <f>IF(J$9=0,0,J$9/OIS!J$5*1000)</f>
        <v>0.3759231944893891</v>
      </c>
      <c r="K100" s="333">
        <f>IF(K$9=0,0,K$9/OIS!K$5*1000)</f>
        <v>0.35026326556743342</v>
      </c>
      <c r="L100" s="333">
        <f>IF(L$9=0,0,L$9/OIS!L$5*1000)</f>
        <v>0.36902407698173412</v>
      </c>
      <c r="M100" s="333">
        <f>IF(M$9=0,0,M$9/OIS!M$5*1000)</f>
        <v>0.36217223970116835</v>
      </c>
      <c r="N100" s="333">
        <f>IF(N$9=0,0,N$9/OIS!N$5*1000)</f>
        <v>0.37502199124903585</v>
      </c>
      <c r="O100" s="333">
        <f>IF(O$9=0,0,O$9/OIS!O$5*1000)</f>
        <v>0.40231076339811267</v>
      </c>
      <c r="P100" s="333">
        <f>IF(P$9=0,0,P$9/OIS!P$5*1000)</f>
        <v>0.39723784651502941</v>
      </c>
      <c r="Q100" s="333">
        <f>IF(Q$9=0,0,Q$9/OIS!Q$5*1000)</f>
        <v>0.38143324828817304</v>
      </c>
      <c r="R100" s="333">
        <f>IF(R$9=0,0,R$9/OIS!R$5*1000)</f>
        <v>0.38702983287674186</v>
      </c>
      <c r="S100" s="333">
        <f>IF(S$9=0,0,S$9/OIS!S$5*1000)</f>
        <v>0.40199719743908219</v>
      </c>
      <c r="T100" s="333">
        <f>IF(T$9=0,0,T$9/OIS!T$5*1000)</f>
        <v>0.3983230356063619</v>
      </c>
      <c r="U100" s="333">
        <f>IF(U$9=0,0,U$9/OIS!U$5*1000)</f>
        <v>0.41129441481551671</v>
      </c>
      <c r="V100" s="333">
        <f>IF(V$9=0,0,V$9/OIS!V$5*1000)</f>
        <v>0.5170878738175404</v>
      </c>
      <c r="W100" s="333">
        <f>IF(W$9=0,0,W$9/OIS!W$5*1000)</f>
        <v>0.50853189146035593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2.4521113833234414</v>
      </c>
      <c r="C101" s="334">
        <f>IF(C$10=0,0,C$10/OIS!C$5*1000)</f>
        <v>2.5067136602425806</v>
      </c>
      <c r="D101" s="334">
        <f>IF(D$10=0,0,D$10/OIS!D$5*1000)</f>
        <v>2.490740403795646</v>
      </c>
      <c r="E101" s="334">
        <f>IF(E$10=0,0,E$10/OIS!E$5*1000)</f>
        <v>1.7438987057517503</v>
      </c>
      <c r="F101" s="334">
        <f>IF(F$10=0,0,F$10/OIS!F$5*1000)</f>
        <v>1.6987253044504709</v>
      </c>
      <c r="G101" s="334">
        <f>IF(G$10=0,0,G$10/OIS!G$5*1000)</f>
        <v>1.1624815585789792</v>
      </c>
      <c r="H101" s="334">
        <f>IF(H$10=0,0,H$10/OIS!H$5*1000)</f>
        <v>1.0135202498624554</v>
      </c>
      <c r="I101" s="334">
        <f>IF(I$10=0,0,I$10/OIS!I$5*1000)</f>
        <v>0.96089319134142359</v>
      </c>
      <c r="J101" s="334">
        <f>IF(J$10=0,0,J$10/OIS!J$5*1000)</f>
        <v>0.99433408130160039</v>
      </c>
      <c r="K101" s="334">
        <f>IF(K$10=0,0,K$10/OIS!K$5*1000)</f>
        <v>0.91609051322175494</v>
      </c>
      <c r="L101" s="334">
        <f>IF(L$10=0,0,L$10/OIS!L$5*1000)</f>
        <v>0.96010029695524812</v>
      </c>
      <c r="M101" s="334">
        <f>IF(M$10=0,0,M$10/OIS!M$5*1000)</f>
        <v>0.95473091813149147</v>
      </c>
      <c r="N101" s="334">
        <f>IF(N$10=0,0,N$10/OIS!N$5*1000)</f>
        <v>0.98725141355394064</v>
      </c>
      <c r="O101" s="334">
        <f>IF(O$10=0,0,O$10/OIS!O$5*1000)</f>
        <v>1.0710930601323212</v>
      </c>
      <c r="P101" s="334">
        <f>IF(P$10=0,0,P$10/OIS!P$5*1000)</f>
        <v>1.0518949341597348</v>
      </c>
      <c r="Q101" s="334">
        <f>IF(Q$10=0,0,Q$10/OIS!Q$5*1000)</f>
        <v>0.99126562979178479</v>
      </c>
      <c r="R101" s="334">
        <f>IF(R$10=0,0,R$10/OIS!R$5*1000)</f>
        <v>0.97731762903690345</v>
      </c>
      <c r="S101" s="334">
        <f>IF(S$10=0,0,S$10/OIS!S$5*1000)</f>
        <v>1.012308918332234</v>
      </c>
      <c r="T101" s="334">
        <f>IF(T$10=0,0,T$10/OIS!T$5*1000)</f>
        <v>0.99230552935075544</v>
      </c>
      <c r="U101" s="334">
        <f>IF(U$10=0,0,U$10/OIS!U$5*1000)</f>
        <v>1.0308650255261311</v>
      </c>
      <c r="V101" s="334">
        <f>IF(V$10=0,0,V$10/OIS!V$5*1000)</f>
        <v>1.3059512735153478</v>
      </c>
      <c r="W101" s="334">
        <f>IF(W$10=0,0,W$10/OIS!W$5*1000)</f>
        <v>1.2664681893048824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19.543800824065947</v>
      </c>
      <c r="C102" s="350">
        <f>IF(C$16=0,0,C$16/OIS!C$5*1000)</f>
        <v>18.896319780347778</v>
      </c>
      <c r="D102" s="350">
        <f>IF(D$16=0,0,D$16/OIS!D$5*1000)</f>
        <v>18.854555075306525</v>
      </c>
      <c r="E102" s="350">
        <f>IF(E$16=0,0,E$16/OIS!E$5*1000)</f>
        <v>14.885071696424831</v>
      </c>
      <c r="F102" s="350">
        <f>IF(F$16=0,0,F$16/OIS!F$5*1000)</f>
        <v>14.972570945424151</v>
      </c>
      <c r="G102" s="350">
        <f>IF(G$16=0,0,G$16/OIS!G$5*1000)</f>
        <v>10.54772741660261</v>
      </c>
      <c r="H102" s="350">
        <f>IF(H$16=0,0,H$16/OIS!H$5*1000)</f>
        <v>9.8296044574361794</v>
      </c>
      <c r="I102" s="350">
        <f>IF(I$16=0,0,I$16/OIS!I$5*1000)</f>
        <v>9.1684698514020919</v>
      </c>
      <c r="J102" s="350">
        <f>IF(J$16=0,0,J$16/OIS!J$5*1000)</f>
        <v>8.1826256450960919</v>
      </c>
      <c r="K102" s="350">
        <f>IF(K$16=0,0,K$16/OIS!K$5*1000)</f>
        <v>7.9201290731076499</v>
      </c>
      <c r="L102" s="350">
        <f>IF(L$16=0,0,L$16/OIS!L$5*1000)</f>
        <v>9.8519972457405505</v>
      </c>
      <c r="M102" s="350">
        <f>IF(M$16=0,0,M$16/OIS!M$5*1000)</f>
        <v>8.5670243339603829</v>
      </c>
      <c r="N102" s="350">
        <f>IF(N$16=0,0,N$16/OIS!N$5*1000)</f>
        <v>8.9577481416144309</v>
      </c>
      <c r="O102" s="350">
        <f>IF(O$16=0,0,O$16/OIS!O$5*1000)</f>
        <v>10.110316107187764</v>
      </c>
      <c r="P102" s="350">
        <f>IF(P$16=0,0,P$16/OIS!P$5*1000)</f>
        <v>10.374802896112694</v>
      </c>
      <c r="Q102" s="350">
        <f>IF(Q$16=0,0,Q$16/OIS!Q$5*1000)</f>
        <v>9.9947954239833781</v>
      </c>
      <c r="R102" s="350">
        <f>IF(R$16=0,0,R$16/OIS!R$5*1000)</f>
        <v>10.318997858272533</v>
      </c>
      <c r="S102" s="350">
        <f>IF(S$16=0,0,S$16/OIS!S$5*1000)</f>
        <v>10.63704432950537</v>
      </c>
      <c r="T102" s="350">
        <f>IF(T$16=0,0,T$16/OIS!T$5*1000)</f>
        <v>10.399358877251771</v>
      </c>
      <c r="U102" s="350">
        <f>IF(U$16=0,0,U$16/OIS!U$5*1000)</f>
        <v>10.503337124487066</v>
      </c>
      <c r="V102" s="350">
        <f>IF(V$16=0,0,V$16/OIS!V$5*1000)</f>
        <v>5.3916429732292954</v>
      </c>
      <c r="W102" s="350">
        <f>IF(W$16=0,0,W$16/OIS!W$5*1000)</f>
        <v>6.2479882487564673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14.566673395381217</v>
      </c>
      <c r="C103" s="350">
        <f>IF(C$27=0,0,C$27/OIS!C$5*1000)</f>
        <v>8.8984792637944174</v>
      </c>
      <c r="D103" s="350">
        <f>IF(D$27=0,0,D$27/OIS!D$5*1000)</f>
        <v>9.1737689655963894</v>
      </c>
      <c r="E103" s="350">
        <f>IF(E$27=0,0,E$27/OIS!E$5*1000)</f>
        <v>9.8342199766590017</v>
      </c>
      <c r="F103" s="350">
        <f>IF(F$27=0,0,F$27/OIS!F$5*1000)</f>
        <v>9.2855710026468277</v>
      </c>
      <c r="G103" s="350">
        <f>IF(G$27=0,0,G$27/OIS!G$5*1000)</f>
        <v>7.7191661585121691</v>
      </c>
      <c r="H103" s="350">
        <f>IF(H$27=0,0,H$27/OIS!H$5*1000)</f>
        <v>6.9263477264959743</v>
      </c>
      <c r="I103" s="350">
        <f>IF(I$27=0,0,I$27/OIS!I$5*1000)</f>
        <v>6.7446999524966493</v>
      </c>
      <c r="J103" s="350">
        <f>IF(J$27=0,0,J$27/OIS!J$5*1000)</f>
        <v>6.890285190035903</v>
      </c>
      <c r="K103" s="350">
        <f>IF(K$27=0,0,K$27/OIS!K$5*1000)</f>
        <v>5.7729014108135637</v>
      </c>
      <c r="L103" s="350">
        <f>IF(L$27=0,0,L$27/OIS!L$5*1000)</f>
        <v>6.5455385884107802</v>
      </c>
      <c r="M103" s="350">
        <f>IF(M$27=0,0,M$27/OIS!M$5*1000)</f>
        <v>6.6962880801236793</v>
      </c>
      <c r="N103" s="350">
        <f>IF(N$27=0,0,N$27/OIS!N$5*1000)</f>
        <v>6.6886806136612602</v>
      </c>
      <c r="O103" s="350">
        <f>IF(O$27=0,0,O$27/OIS!O$5*1000)</f>
        <v>6.3702340446426948</v>
      </c>
      <c r="P103" s="350">
        <f>IF(P$27=0,0,P$27/OIS!P$5*1000)</f>
        <v>6.5189294446110608</v>
      </c>
      <c r="Q103" s="350">
        <f>IF(Q$27=0,0,Q$27/OIS!Q$5*1000)</f>
        <v>5.8776899196191117</v>
      </c>
      <c r="R103" s="350">
        <f>IF(R$27=0,0,R$27/OIS!R$5*1000)</f>
        <v>6.0023265383398705</v>
      </c>
      <c r="S103" s="350">
        <f>IF(S$27=0,0,S$27/OIS!S$5*1000)</f>
        <v>5.8139721396857142</v>
      </c>
      <c r="T103" s="350">
        <f>IF(T$27=0,0,T$27/OIS!T$5*1000)</f>
        <v>5.8564245197249267</v>
      </c>
      <c r="U103" s="350">
        <f>IF(U$27=0,0,U$27/OIS!U$5*1000)</f>
        <v>5.9875882679336625</v>
      </c>
      <c r="V103" s="350">
        <f>IF(V$27=0,0,V$27/OIS!V$5*1000)</f>
        <v>7.2013888345787285</v>
      </c>
      <c r="W103" s="350">
        <f>IF(W$27=0,0,W$27/OIS!W$5*1000)</f>
        <v>7.3039449364976416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4.7550104643390521</v>
      </c>
      <c r="C104" s="350">
        <f>IF(C$35=0,0,C$35/OIS!C$5*1000)</f>
        <v>3.823259377180559</v>
      </c>
      <c r="D104" s="350">
        <f>IF(D$35=0,0,D$35/OIS!D$5*1000)</f>
        <v>3.723855160469336</v>
      </c>
      <c r="E104" s="350">
        <f>IF(E$35=0,0,E$35/OIS!E$5*1000)</f>
        <v>3.260536957508481</v>
      </c>
      <c r="F104" s="350">
        <f>IF(F$35=0,0,F$35/OIS!F$5*1000)</f>
        <v>3.2623000109881395</v>
      </c>
      <c r="G104" s="350">
        <f>IF(G$35=0,0,G$35/OIS!G$5*1000)</f>
        <v>2.0550122053511939</v>
      </c>
      <c r="H104" s="350">
        <f>IF(H$35=0,0,H$35/OIS!H$5*1000)</f>
        <v>1.8773523090949278</v>
      </c>
      <c r="I104" s="350">
        <f>IF(I$35=0,0,I$35/OIS!I$5*1000)</f>
        <v>1.7301831360672624</v>
      </c>
      <c r="J104" s="350">
        <f>IF(J$35=0,0,J$35/OIS!J$5*1000)</f>
        <v>1.623301583306562</v>
      </c>
      <c r="K104" s="350">
        <f>IF(K$35=0,0,K$35/OIS!K$5*1000)</f>
        <v>1.539250839148151</v>
      </c>
      <c r="L104" s="350">
        <f>IF(L$35=0,0,L$35/OIS!L$5*1000)</f>
        <v>1.8430915215160721</v>
      </c>
      <c r="M104" s="350">
        <f>IF(M$35=0,0,M$35/OIS!M$5*1000)</f>
        <v>1.5590437049574304</v>
      </c>
      <c r="N104" s="350">
        <f>IF(N$35=0,0,N$35/OIS!N$5*1000)</f>
        <v>1.6442482767631466</v>
      </c>
      <c r="O104" s="350">
        <f>IF(O$35=0,0,O$35/OIS!O$5*1000)</f>
        <v>1.793176904498446</v>
      </c>
      <c r="P104" s="350">
        <f>IF(P$35=0,0,P$35/OIS!P$5*1000)</f>
        <v>1.8312027796395012</v>
      </c>
      <c r="Q104" s="350">
        <f>IF(Q$35=0,0,Q$35/OIS!Q$5*1000)</f>
        <v>1.779889414914688</v>
      </c>
      <c r="R104" s="350">
        <f>IF(R$35=0,0,R$35/OIS!R$5*1000)</f>
        <v>1.8191026323127466</v>
      </c>
      <c r="S104" s="350">
        <f>IF(S$35=0,0,S$35/OIS!S$5*1000)</f>
        <v>1.899328143997937</v>
      </c>
      <c r="T104" s="350">
        <f>IF(T$35=0,0,T$35/OIS!T$5*1000)</f>
        <v>1.8562322520258074</v>
      </c>
      <c r="U104" s="350">
        <f>IF(U$35=0,0,U$35/OIS!U$5*1000)</f>
        <v>1.8711496775393262</v>
      </c>
      <c r="V104" s="350">
        <f>IF(V$35=0,0,V$35/OIS!V$5*1000)</f>
        <v>0.93113606188755238</v>
      </c>
      <c r="W104" s="350">
        <f>IF(W$35=0,0,W$35/OIS!W$5*1000)</f>
        <v>1.1099838304677649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1.5427617319374183</v>
      </c>
      <c r="C105" s="350">
        <f>IF(C$54=0,0,C$54/OIS!C$5*1000)</f>
        <v>1.5280179169969716</v>
      </c>
      <c r="D105" s="350">
        <f>IF(D$54=0,0,D$54/OIS!D$5*1000)</f>
        <v>1.502593840605599</v>
      </c>
      <c r="E105" s="350">
        <f>IF(E$54=0,0,E$54/OIS!E$5*1000)</f>
        <v>1.0782791822844668</v>
      </c>
      <c r="F105" s="350">
        <f>IF(F$54=0,0,F$54/OIS!F$5*1000)</f>
        <v>1.0607882583061603</v>
      </c>
      <c r="G105" s="350">
        <f>IF(G$54=0,0,G$54/OIS!G$5*1000)</f>
        <v>0.73710617736840389</v>
      </c>
      <c r="H105" s="350">
        <f>IF(H$54=0,0,H$54/OIS!H$5*1000)</f>
        <v>0.58654654617350555</v>
      </c>
      <c r="I105" s="350">
        <f>IF(I$54=0,0,I$54/OIS!I$5*1000)</f>
        <v>0.56351248395594289</v>
      </c>
      <c r="J105" s="350">
        <f>IF(J$54=0,0,J$54/OIS!J$5*1000)</f>
        <v>0.56991009782653579</v>
      </c>
      <c r="K105" s="350">
        <f>IF(K$54=0,0,K$54/OIS!K$5*1000)</f>
        <v>0.53752313693914722</v>
      </c>
      <c r="L105" s="350">
        <f>IF(L$54=0,0,L$54/OIS!L$5*1000)</f>
        <v>0.43998555443292842</v>
      </c>
      <c r="M105" s="350">
        <f>IF(M$54=0,0,M$54/OIS!M$5*1000)</f>
        <v>0.35124137805727279</v>
      </c>
      <c r="N105" s="350">
        <f>IF(N$54=0,0,N$54/OIS!N$5*1000)</f>
        <v>0.41834885091686513</v>
      </c>
      <c r="O105" s="350">
        <f>IF(O$54=0,0,O$54/OIS!O$5*1000)</f>
        <v>0.31977582919059355</v>
      </c>
      <c r="P105" s="350">
        <f>IF(P$54=0,0,P$54/OIS!P$5*1000)</f>
        <v>0.30061750548620741</v>
      </c>
      <c r="Q105" s="350">
        <f>IF(Q$54=0,0,Q$54/OIS!Q$5*1000)</f>
        <v>0.33802328881552224</v>
      </c>
      <c r="R105" s="350">
        <f>IF(R$54=0,0,R$54/OIS!R$5*1000)</f>
        <v>0.33034573742874457</v>
      </c>
      <c r="S105" s="350">
        <f>IF(S$54=0,0,S$54/OIS!S$5*1000)</f>
        <v>0.35530542143099481</v>
      </c>
      <c r="T105" s="350">
        <f>IF(T$54=0,0,T$54/OIS!T$5*1000)</f>
        <v>0.35528014123475071</v>
      </c>
      <c r="U105" s="350">
        <f>IF(U$54=0,0,U$54/OIS!U$5*1000)</f>
        <v>0.34515839293055928</v>
      </c>
      <c r="V105" s="350">
        <f>IF(V$54=0,0,V$54/OIS!V$5*1000)</f>
        <v>0.31621144226390352</v>
      </c>
      <c r="W105" s="350">
        <f>IF(W$54=0,0,W$54/OIS!W$5*1000)</f>
        <v>0.33452362691097887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0</v>
      </c>
      <c r="C106" s="350">
        <f>IF(C$68=0,0,C$68/OIS!C$5*1000)</f>
        <v>0</v>
      </c>
      <c r="D106" s="350">
        <f>IF(D$68=0,0,D$68/OIS!D$5*1000)</f>
        <v>0</v>
      </c>
      <c r="E106" s="350">
        <f>IF(E$68=0,0,E$68/OIS!E$5*1000)</f>
        <v>0</v>
      </c>
      <c r="F106" s="350">
        <f>IF(F$68=0,0,F$68/OIS!F$5*1000)</f>
        <v>0</v>
      </c>
      <c r="G106" s="350">
        <f>IF(G$68=0,0,G$68/OIS!G$5*1000)</f>
        <v>2.3166569090714466</v>
      </c>
      <c r="H106" s="350">
        <f>IF(H$68=0,0,H$68/OIS!H$5*1000)</f>
        <v>2.1613706964616881</v>
      </c>
      <c r="I106" s="350">
        <f>IF(I$68=0,0,I$68/OIS!I$5*1000)</f>
        <v>2.2463843805435464</v>
      </c>
      <c r="J106" s="350">
        <f>IF(J$68=0,0,J$68/OIS!J$5*1000)</f>
        <v>2.2966516988317989</v>
      </c>
      <c r="K106" s="350">
        <f>IF(K$68=0,0,K$68/OIS!K$5*1000)</f>
        <v>2.124431877924819</v>
      </c>
      <c r="L106" s="350">
        <f>IF(L$68=0,0,L$68/OIS!L$5*1000)</f>
        <v>2.2404522124700743</v>
      </c>
      <c r="M106" s="350">
        <f>IF(M$68=0,0,M$68/OIS!M$5*1000)</f>
        <v>2.1889741077615681</v>
      </c>
      <c r="N106" s="350">
        <f>IF(N$68=0,0,N$68/OIS!N$5*1000)</f>
        <v>2.2146335905844903</v>
      </c>
      <c r="O106" s="350">
        <f>IF(O$68=0,0,O$68/OIS!O$5*1000)</f>
        <v>2.2210122064911606</v>
      </c>
      <c r="P106" s="350">
        <f>IF(P$68=0,0,P$68/OIS!P$5*1000)</f>
        <v>2.4122688734001976</v>
      </c>
      <c r="Q106" s="350">
        <f>IF(Q$68=0,0,Q$68/OIS!Q$5*1000)</f>
        <v>2.3925150192144531</v>
      </c>
      <c r="R106" s="350">
        <f>IF(R$68=0,0,R$68/OIS!R$5*1000)</f>
        <v>2.8508552533544949</v>
      </c>
      <c r="S106" s="350">
        <f>IF(S$68=0,0,S$68/OIS!S$5*1000)</f>
        <v>2.7443944563636014</v>
      </c>
      <c r="T106" s="350">
        <f>IF(T$68=0,0,T$68/OIS!T$5*1000)</f>
        <v>2.8303591367229219</v>
      </c>
      <c r="U106" s="350">
        <f>IF(U$68=0,0,U$68/OIS!U$5*1000)</f>
        <v>2.8532329958824629</v>
      </c>
      <c r="V106" s="350">
        <f>IF(V$68=0,0,V$68/OIS!V$5*1000)</f>
        <v>3.4607833541352866</v>
      </c>
      <c r="W106" s="350">
        <f>IF(W$68=0,0,W$68/OIS!W$5*1000)</f>
        <v>3.498339240377212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28.889992990990379</v>
      </c>
      <c r="C107" s="335">
        <f>IF(C$69=0,0,C$69/OIS!C$5*1000)</f>
        <v>31.50722791683954</v>
      </c>
      <c r="D107" s="335">
        <f>IF(D$69=0,0,D$69/OIS!D$5*1000)</f>
        <v>31.395248308728515</v>
      </c>
      <c r="E107" s="335">
        <f>IF(E$69=0,0,E$69/OIS!E$5*1000)</f>
        <v>20.486879662274013</v>
      </c>
      <c r="F107" s="335">
        <f>IF(F$69=0,0,F$69/OIS!F$5*1000)</f>
        <v>19.948557341854919</v>
      </c>
      <c r="G107" s="335">
        <f>IF(G$69=0,0,G$69/OIS!G$5*1000)</f>
        <v>14.932159577141833</v>
      </c>
      <c r="H107" s="335">
        <f>IF(H$69=0,0,H$69/OIS!H$5*1000)</f>
        <v>12.166300322352262</v>
      </c>
      <c r="I107" s="335">
        <f>IF(I$69=0,0,I$69/OIS!I$5*1000)</f>
        <v>11.749640334407703</v>
      </c>
      <c r="J107" s="335">
        <f>IF(J$69=0,0,J$69/OIS!J$5*1000)</f>
        <v>11.98247856276523</v>
      </c>
      <c r="K107" s="335">
        <f>IF(K$69=0,0,K$69/OIS!K$5*1000)</f>
        <v>12.042213438802959</v>
      </c>
      <c r="L107" s="335">
        <f>IF(L$69=0,0,L$69/OIS!L$5*1000)</f>
        <v>9.8315999894582564</v>
      </c>
      <c r="M107" s="335">
        <f>IF(M$69=0,0,M$69/OIS!M$5*1000)</f>
        <v>8.786408348212575</v>
      </c>
      <c r="N107" s="335">
        <f>IF(N$69=0,0,N$69/OIS!N$5*1000)</f>
        <v>9.9043623138199468</v>
      </c>
      <c r="O107" s="335">
        <f>IF(O$69=0,0,O$69/OIS!O$5*1000)</f>
        <v>9.6947341412632557</v>
      </c>
      <c r="P107" s="335">
        <f>IF(P$69=0,0,P$69/OIS!P$5*1000)</f>
        <v>8.7777483819566626</v>
      </c>
      <c r="Q107" s="335">
        <f>IF(Q$69=0,0,Q$69/OIS!Q$5*1000)</f>
        <v>9.2313419198483455</v>
      </c>
      <c r="R107" s="335">
        <f>IF(R$69=0,0,R$69/OIS!R$5*1000)</f>
        <v>9.2218746512979433</v>
      </c>
      <c r="S107" s="335">
        <f>IF(S$69=0,0,S$69/OIS!S$5*1000)</f>
        <v>9.5019225463631276</v>
      </c>
      <c r="T107" s="335">
        <f>IF(T$69=0,0,T$69/OIS!T$5*1000)</f>
        <v>9.4485612764549138</v>
      </c>
      <c r="U107" s="335">
        <f>IF(U$69=0,0,U$69/OIS!U$5*1000)</f>
        <v>9.5428931012941405</v>
      </c>
      <c r="V107" s="335">
        <f>IF(V$69=0,0,V$69/OIS!V$5*1000)</f>
        <v>11.76724513388921</v>
      </c>
      <c r="W107" s="335">
        <f>IF(W$69=0,0,W$69/OIS!W$5*1000)</f>
        <v>11.574193617543811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SE: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611.1847660750816</v>
      </c>
      <c r="C5" s="225">
        <v>636.68486372402754</v>
      </c>
      <c r="D5" s="225">
        <v>661.1181923525869</v>
      </c>
      <c r="E5" s="225">
        <v>621.55557490067872</v>
      </c>
      <c r="F5" s="225">
        <v>636.5034107689047</v>
      </c>
      <c r="G5" s="225">
        <v>657.2730500610337</v>
      </c>
      <c r="H5" s="225">
        <v>626.76360541170106</v>
      </c>
      <c r="I5" s="225">
        <v>640.60651191481293</v>
      </c>
      <c r="J5" s="225">
        <v>684.25758396799404</v>
      </c>
      <c r="K5" s="225">
        <v>674.34069308330959</v>
      </c>
      <c r="L5" s="225">
        <v>642.85280402764533</v>
      </c>
      <c r="M5" s="225">
        <v>586.75963735109167</v>
      </c>
      <c r="N5" s="225">
        <v>629.66961492474979</v>
      </c>
      <c r="O5" s="225">
        <v>632.17433547497194</v>
      </c>
      <c r="P5" s="225">
        <v>585.53040483890356</v>
      </c>
      <c r="Q5" s="225">
        <v>638.50214071545361</v>
      </c>
      <c r="R5" s="225">
        <v>668.12256045047752</v>
      </c>
      <c r="S5" s="225">
        <v>675.90790348533278</v>
      </c>
      <c r="T5" s="225">
        <v>692.22863633660938</v>
      </c>
      <c r="U5" s="225">
        <v>670.6116458652773</v>
      </c>
      <c r="V5" s="225">
        <v>510.16428391479951</v>
      </c>
      <c r="W5" s="225">
        <v>562.82572117330221</v>
      </c>
      <c r="DA5" s="89" t="s">
        <v>3125</v>
      </c>
    </row>
    <row r="6" spans="1:105" ht="12" customHeight="1" x14ac:dyDescent="0.25">
      <c r="A6" s="55" t="s">
        <v>92</v>
      </c>
      <c r="B6" s="261">
        <v>19.75125240834268</v>
      </c>
      <c r="C6" s="261">
        <v>21.45940714091957</v>
      </c>
      <c r="D6" s="261">
        <v>22.223576438372849</v>
      </c>
      <c r="E6" s="261">
        <v>20.215475301324862</v>
      </c>
      <c r="F6" s="261">
        <v>20.579046314140982</v>
      </c>
      <c r="G6" s="261">
        <v>20.434898098276509</v>
      </c>
      <c r="H6" s="261">
        <v>19.70471549069109</v>
      </c>
      <c r="I6" s="261">
        <v>20.074155097603558</v>
      </c>
      <c r="J6" s="261">
        <v>22.483060685735961</v>
      </c>
      <c r="K6" s="261">
        <v>21.503027397153531</v>
      </c>
      <c r="L6" s="261">
        <v>21.389192246958959</v>
      </c>
      <c r="M6" s="261">
        <v>21.000584757798649</v>
      </c>
      <c r="N6" s="261">
        <v>21.858062858282981</v>
      </c>
      <c r="O6" s="261">
        <v>22.734421239023249</v>
      </c>
      <c r="P6" s="261">
        <v>21.201116869903561</v>
      </c>
      <c r="Q6" s="261">
        <v>22.464567274686001</v>
      </c>
      <c r="R6" s="261">
        <v>23.307067989181959</v>
      </c>
      <c r="S6" s="261">
        <v>23.928643531110001</v>
      </c>
      <c r="T6" s="261">
        <v>24.496363050736321</v>
      </c>
      <c r="U6" s="261">
        <v>24.182344712767708</v>
      </c>
      <c r="V6" s="261">
        <v>24.214730118781748</v>
      </c>
      <c r="W6" s="261">
        <v>25.746288786961369</v>
      </c>
      <c r="DA6" s="67" t="s">
        <v>3126</v>
      </c>
    </row>
    <row r="7" spans="1:105" ht="12" customHeight="1" x14ac:dyDescent="0.25">
      <c r="A7" s="202" t="s">
        <v>93</v>
      </c>
      <c r="B7" s="226">
        <v>2.5672227775506911</v>
      </c>
      <c r="C7" s="226">
        <v>2.8374865911368299</v>
      </c>
      <c r="D7" s="226">
        <v>2.9422514793155892</v>
      </c>
      <c r="E7" s="226">
        <v>2.6105964446959531</v>
      </c>
      <c r="F7" s="226">
        <v>2.6554813694100412</v>
      </c>
      <c r="G7" s="226">
        <v>2.6534564115023902</v>
      </c>
      <c r="H7" s="226">
        <v>2.498700838273026</v>
      </c>
      <c r="I7" s="226">
        <v>2.555215147283822</v>
      </c>
      <c r="J7" s="226">
        <v>2.848321854575218</v>
      </c>
      <c r="K7" s="226">
        <v>2.7887587597613792</v>
      </c>
      <c r="L7" s="226">
        <v>2.5737464014877061</v>
      </c>
      <c r="M7" s="226">
        <v>2.464670896047116</v>
      </c>
      <c r="N7" s="226">
        <v>2.6237612913836879</v>
      </c>
      <c r="O7" s="226">
        <v>2.6634666838324739</v>
      </c>
      <c r="P7" s="226">
        <v>2.4304022858442789</v>
      </c>
      <c r="Q7" s="226">
        <v>2.634857952984778</v>
      </c>
      <c r="R7" s="226">
        <v>2.7227824877247562</v>
      </c>
      <c r="S7" s="226">
        <v>2.7896684570581791</v>
      </c>
      <c r="T7" s="226">
        <v>2.8584919366062458</v>
      </c>
      <c r="U7" s="226">
        <v>2.8060518543529991</v>
      </c>
      <c r="V7" s="226">
        <v>2.796132754535527</v>
      </c>
      <c r="W7" s="226">
        <v>2.9732159138988621</v>
      </c>
      <c r="DA7" s="174" t="s">
        <v>3127</v>
      </c>
    </row>
    <row r="8" spans="1:105" ht="12" customHeight="1" x14ac:dyDescent="0.25">
      <c r="A8" s="202" t="s">
        <v>94</v>
      </c>
      <c r="B8" s="226">
        <v>24.091748533291749</v>
      </c>
      <c r="C8" s="226">
        <v>26.93427895524708</v>
      </c>
      <c r="D8" s="226">
        <v>27.951967441830728</v>
      </c>
      <c r="E8" s="226">
        <v>24.391075684004559</v>
      </c>
      <c r="F8" s="226">
        <v>24.797237775863529</v>
      </c>
      <c r="G8" s="226">
        <v>24.88433013684903</v>
      </c>
      <c r="H8" s="226">
        <v>23.052084591047599</v>
      </c>
      <c r="I8" s="226">
        <v>23.63637081358188</v>
      </c>
      <c r="J8" s="226">
        <v>26.26003129726773</v>
      </c>
      <c r="K8" s="226">
        <v>26.131640934137192</v>
      </c>
      <c r="L8" s="226">
        <v>22.842755155473011</v>
      </c>
      <c r="M8" s="226">
        <v>21.447332857728401</v>
      </c>
      <c r="N8" s="226">
        <v>23.24273438749276</v>
      </c>
      <c r="O8" s="226">
        <v>23.14425314354693</v>
      </c>
      <c r="P8" s="226">
        <v>20.74270008887995</v>
      </c>
      <c r="Q8" s="226">
        <v>22.916831472388228</v>
      </c>
      <c r="R8" s="226">
        <v>23.604928860615601</v>
      </c>
      <c r="S8" s="226">
        <v>24.144331045866959</v>
      </c>
      <c r="T8" s="226">
        <v>24.758658454708151</v>
      </c>
      <c r="U8" s="226">
        <v>24.192738953221539</v>
      </c>
      <c r="V8" s="226">
        <v>24.00995573127053</v>
      </c>
      <c r="W8" s="226">
        <v>25.53218784554117</v>
      </c>
      <c r="DA8" s="174" t="s">
        <v>3128</v>
      </c>
    </row>
    <row r="9" spans="1:105" ht="12" customHeight="1" x14ac:dyDescent="0.25">
      <c r="A9" s="202" t="s">
        <v>95</v>
      </c>
      <c r="B9" s="226">
        <v>6.9724837690553247</v>
      </c>
      <c r="C9" s="226">
        <v>7.5494714611408273</v>
      </c>
      <c r="D9" s="226">
        <v>7.8163008377783676</v>
      </c>
      <c r="E9" s="226">
        <v>7.1455102922071374</v>
      </c>
      <c r="F9" s="226">
        <v>7.2751349898415292</v>
      </c>
      <c r="G9" s="226">
        <v>7.2152364619524318</v>
      </c>
      <c r="H9" s="226">
        <v>6.9897465248099424</v>
      </c>
      <c r="I9" s="226">
        <v>7.1155827073990956</v>
      </c>
      <c r="J9" s="226">
        <v>7.9767462651715126</v>
      </c>
      <c r="K9" s="226">
        <v>7.5942059189318414</v>
      </c>
      <c r="L9" s="226">
        <v>7.6619945001202057</v>
      </c>
      <c r="M9" s="226">
        <v>7.5563937658754394</v>
      </c>
      <c r="N9" s="226">
        <v>7.8334059943036847</v>
      </c>
      <c r="O9" s="226">
        <v>8.1827894448396634</v>
      </c>
      <c r="P9" s="226">
        <v>7.6597215390556048</v>
      </c>
      <c r="Q9" s="226">
        <v>8.0840398334892694</v>
      </c>
      <c r="R9" s="226">
        <v>8.393093805784396</v>
      </c>
      <c r="S9" s="226">
        <v>8.6200179390032279</v>
      </c>
      <c r="T9" s="226">
        <v>8.8231101727905958</v>
      </c>
      <c r="U9" s="226">
        <v>8.7185261093787183</v>
      </c>
      <c r="V9" s="226">
        <v>8.737577942759188</v>
      </c>
      <c r="W9" s="226">
        <v>9.2900971816597728</v>
      </c>
      <c r="DA9" s="174" t="s">
        <v>3129</v>
      </c>
    </row>
    <row r="10" spans="1:105" ht="12" customHeight="1" x14ac:dyDescent="0.25">
      <c r="A10" s="56" t="s">
        <v>96</v>
      </c>
      <c r="B10" s="262">
        <v>35.150881230633424</v>
      </c>
      <c r="C10" s="262">
        <v>38.607703615229291</v>
      </c>
      <c r="D10" s="262">
        <v>40.022332351114173</v>
      </c>
      <c r="E10" s="262">
        <v>35.919712295484317</v>
      </c>
      <c r="F10" s="262">
        <v>36.515341970824913</v>
      </c>
      <c r="G10" s="262">
        <v>33.940188628184217</v>
      </c>
      <c r="H10" s="262">
        <v>32.562370145186897</v>
      </c>
      <c r="I10" s="262">
        <v>32.934189699616283</v>
      </c>
      <c r="J10" s="262">
        <v>36.830105259431257</v>
      </c>
      <c r="K10" s="262">
        <v>34.810561563906688</v>
      </c>
      <c r="L10" s="262">
        <v>34.809536708997157</v>
      </c>
      <c r="M10" s="262">
        <v>34.696622036665971</v>
      </c>
      <c r="N10" s="262">
        <v>36.010384495572247</v>
      </c>
      <c r="O10" s="262">
        <v>38.107803878968227</v>
      </c>
      <c r="P10" s="262">
        <v>35.377630126426283</v>
      </c>
      <c r="Q10" s="262">
        <v>36.767422026082357</v>
      </c>
      <c r="R10" s="262">
        <v>37.114971726088193</v>
      </c>
      <c r="S10" s="262">
        <v>38.057433224892939</v>
      </c>
      <c r="T10" s="262">
        <v>38.535535056538293</v>
      </c>
      <c r="U10" s="262">
        <v>38.309292940788993</v>
      </c>
      <c r="V10" s="262">
        <v>38.61957969189757</v>
      </c>
      <c r="W10" s="262">
        <v>40.433612010396267</v>
      </c>
      <c r="DA10" s="68" t="s">
        <v>3130</v>
      </c>
    </row>
    <row r="11" spans="1:105" ht="12" customHeight="1" x14ac:dyDescent="0.25">
      <c r="A11" s="37" t="s">
        <v>160</v>
      </c>
      <c r="B11" s="228">
        <v>2.4077570069126311</v>
      </c>
      <c r="C11" s="228">
        <v>4.3876018089777868E-2</v>
      </c>
      <c r="D11" s="228">
        <v>3.2922192453920147E-2</v>
      </c>
      <c r="E11" s="228">
        <v>0.94666141905396406</v>
      </c>
      <c r="F11" s="228">
        <v>0.89534594749221408</v>
      </c>
      <c r="G11" s="228">
        <v>0.65251096248550366</v>
      </c>
      <c r="H11" s="228">
        <v>0.65626841009481396</v>
      </c>
      <c r="I11" s="228">
        <v>0.71659075351094814</v>
      </c>
      <c r="J11" s="228">
        <v>0.92210565232213937</v>
      </c>
      <c r="K11" s="228">
        <v>0.60381679121736098</v>
      </c>
      <c r="L11" s="228">
        <v>0.77872822893688798</v>
      </c>
      <c r="M11" s="228">
        <v>0.9441796484064241</v>
      </c>
      <c r="N11" s="228">
        <v>0.79531343609350136</v>
      </c>
      <c r="O11" s="228">
        <v>0.74476885465127396</v>
      </c>
      <c r="P11" s="228">
        <v>0.95734984804119772</v>
      </c>
      <c r="Q11" s="228">
        <v>0.68525830426974443</v>
      </c>
      <c r="R11" s="228">
        <v>0.64343091326670021</v>
      </c>
      <c r="S11" s="228">
        <v>0.52041392905032791</v>
      </c>
      <c r="T11" s="228">
        <v>0.52801437847938704</v>
      </c>
      <c r="U11" s="228">
        <v>0.52784942823011027</v>
      </c>
      <c r="V11" s="228">
        <v>0.69225529332668889</v>
      </c>
      <c r="W11" s="228">
        <v>0.87271361372475187</v>
      </c>
      <c r="DA11" s="69" t="s">
        <v>3131</v>
      </c>
    </row>
    <row r="12" spans="1:105" ht="12" customHeight="1" x14ac:dyDescent="0.25">
      <c r="A12" s="37" t="s">
        <v>162</v>
      </c>
      <c r="B12" s="228">
        <v>4.0769488534504843E-2</v>
      </c>
      <c r="C12" s="228">
        <v>1.315521885005764E-2</v>
      </c>
      <c r="D12" s="228">
        <v>7.9932754741698468E-3</v>
      </c>
      <c r="E12" s="228">
        <v>6.8322206731179599E-2</v>
      </c>
      <c r="F12" s="228">
        <v>8.8561455628816191E-2</v>
      </c>
      <c r="G12" s="228">
        <v>3.7539831538619409E-2</v>
      </c>
      <c r="H12" s="228">
        <v>4.6243188880265802E-2</v>
      </c>
      <c r="I12" s="228">
        <v>4.7629412849570202E-2</v>
      </c>
      <c r="J12" s="228">
        <v>7.3552082360182486E-2</v>
      </c>
      <c r="K12" s="228">
        <v>2.573616113561967E-3</v>
      </c>
      <c r="L12" s="228">
        <v>0.15418536843400621</v>
      </c>
      <c r="M12" s="228">
        <v>0.22644899866785209</v>
      </c>
      <c r="N12" s="228">
        <v>0.13778566664990041</v>
      </c>
      <c r="O12" s="228">
        <v>2.1939185611149921E-3</v>
      </c>
      <c r="P12" s="228">
        <v>1.0252510579712449E-2</v>
      </c>
      <c r="Q12" s="228">
        <v>6.091972059811334E-3</v>
      </c>
      <c r="R12" s="228">
        <v>1.574843081866241E-3</v>
      </c>
      <c r="S12" s="228">
        <v>2.188182085508537E-2</v>
      </c>
      <c r="T12" s="228">
        <v>3.6807633693323849E-2</v>
      </c>
      <c r="U12" s="228">
        <v>2.5709907158946641E-2</v>
      </c>
      <c r="V12" s="228">
        <v>3.4780059561007257E-2</v>
      </c>
      <c r="W12" s="228">
        <v>6.0094629653681647E-2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32.70235473518629</v>
      </c>
      <c r="C15" s="228">
        <v>38.550672378289462</v>
      </c>
      <c r="D15" s="228">
        <v>39.981416883186078</v>
      </c>
      <c r="E15" s="228">
        <v>34.904728669699168</v>
      </c>
      <c r="F15" s="228">
        <v>35.531434567703869</v>
      </c>
      <c r="G15" s="228">
        <v>33.250137834160093</v>
      </c>
      <c r="H15" s="228">
        <v>31.859858546211829</v>
      </c>
      <c r="I15" s="228">
        <v>32.169969533255767</v>
      </c>
      <c r="J15" s="228">
        <v>35.834447524748938</v>
      </c>
      <c r="K15" s="228">
        <v>34.204171156575768</v>
      </c>
      <c r="L15" s="228">
        <v>33.876623111626259</v>
      </c>
      <c r="M15" s="228">
        <v>33.525993389591697</v>
      </c>
      <c r="N15" s="228">
        <v>35.077285392828841</v>
      </c>
      <c r="O15" s="228">
        <v>37.360841105755838</v>
      </c>
      <c r="P15" s="228">
        <v>34.410027767805367</v>
      </c>
      <c r="Q15" s="228">
        <v>36.076071749752813</v>
      </c>
      <c r="R15" s="228">
        <v>36.469965969739619</v>
      </c>
      <c r="S15" s="228">
        <v>37.515137474987533</v>
      </c>
      <c r="T15" s="228">
        <v>37.970713044365581</v>
      </c>
      <c r="U15" s="228">
        <v>37.755733605399932</v>
      </c>
      <c r="V15" s="228">
        <v>37.892544339009874</v>
      </c>
      <c r="W15" s="228">
        <v>39.500803767017828</v>
      </c>
      <c r="DA15" s="69" t="s">
        <v>3135</v>
      </c>
    </row>
    <row r="16" spans="1:105" ht="12" customHeight="1" x14ac:dyDescent="0.25">
      <c r="A16" s="57" t="s">
        <v>3059</v>
      </c>
      <c r="B16" s="263">
        <v>155.09533131535261</v>
      </c>
      <c r="C16" s="263">
        <v>158.7964960674353</v>
      </c>
      <c r="D16" s="263">
        <v>164.4446132215873</v>
      </c>
      <c r="E16" s="263">
        <v>167.30706128926559</v>
      </c>
      <c r="F16" s="263">
        <v>175.9449774639115</v>
      </c>
      <c r="G16" s="263">
        <v>166.85961628858561</v>
      </c>
      <c r="H16" s="263">
        <v>171.33556623905201</v>
      </c>
      <c r="I16" s="263">
        <v>170.38109369024181</v>
      </c>
      <c r="J16" s="263">
        <v>165.32629160500611</v>
      </c>
      <c r="K16" s="263">
        <v>163.94093242041509</v>
      </c>
      <c r="L16" s="263">
        <v>195.8809108905177</v>
      </c>
      <c r="M16" s="263">
        <v>170.35375269682251</v>
      </c>
      <c r="N16" s="263">
        <v>178.82941491868951</v>
      </c>
      <c r="O16" s="263">
        <v>197.62389557587829</v>
      </c>
      <c r="P16" s="263">
        <v>192.44023063845461</v>
      </c>
      <c r="Q16" s="263">
        <v>204.2798443342331</v>
      </c>
      <c r="R16" s="263">
        <v>215.4170826324202</v>
      </c>
      <c r="S16" s="263">
        <v>220.04330335264669</v>
      </c>
      <c r="T16" s="263">
        <v>222.27865778568861</v>
      </c>
      <c r="U16" s="263">
        <v>214.55923121966759</v>
      </c>
      <c r="V16" s="263">
        <v>78.000939522776605</v>
      </c>
      <c r="W16" s="263">
        <v>98.065652659084378</v>
      </c>
      <c r="DA16" s="70" t="s">
        <v>3136</v>
      </c>
    </row>
    <row r="17" spans="1:105" ht="12" customHeight="1" x14ac:dyDescent="0.25">
      <c r="A17" s="46" t="s">
        <v>30</v>
      </c>
      <c r="B17" s="231">
        <v>3.541262494959736</v>
      </c>
      <c r="C17" s="231">
        <v>2.1497851925802389</v>
      </c>
      <c r="D17" s="231">
        <v>3.6612087809352869</v>
      </c>
      <c r="E17" s="231">
        <v>4.6162308021680136</v>
      </c>
      <c r="F17" s="231">
        <v>4.4477131030761434</v>
      </c>
      <c r="G17" s="231">
        <v>4.4710536697741636</v>
      </c>
      <c r="H17" s="231">
        <v>4.5995697625579357</v>
      </c>
      <c r="I17" s="231">
        <v>4.2076081119346576</v>
      </c>
      <c r="J17" s="231">
        <v>3.569648049338304</v>
      </c>
      <c r="K17" s="231">
        <v>3.0066653260490042</v>
      </c>
      <c r="L17" s="231">
        <v>4.1626845720707326</v>
      </c>
      <c r="M17" s="231">
        <v>5.4899547611252357</v>
      </c>
      <c r="N17" s="231">
        <v>4.9716725238245321</v>
      </c>
      <c r="O17" s="231">
        <v>5.2674532686250597</v>
      </c>
      <c r="P17" s="231">
        <v>5.3093183867170426</v>
      </c>
      <c r="Q17" s="231">
        <v>5.3533227562011731</v>
      </c>
      <c r="R17" s="231">
        <v>5.2089796030522599</v>
      </c>
      <c r="S17" s="231">
        <v>4.9480181177709373</v>
      </c>
      <c r="T17" s="231">
        <v>4.4269781554640506</v>
      </c>
      <c r="U17" s="231">
        <v>5.2680014282970467</v>
      </c>
      <c r="V17" s="231">
        <v>3.6845041763952411</v>
      </c>
      <c r="W17" s="231">
        <v>3.8815341727603569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0.13130779548318741</v>
      </c>
      <c r="C19" s="231">
        <v>0.1475787821538824</v>
      </c>
      <c r="D19" s="231">
        <v>0.14852986706497739</v>
      </c>
      <c r="E19" s="231">
        <v>0.17355810820838019</v>
      </c>
      <c r="F19" s="231">
        <v>0.16951978059737499</v>
      </c>
      <c r="G19" s="231">
        <v>0.54778780767361746</v>
      </c>
      <c r="H19" s="231">
        <v>0.5677573461585782</v>
      </c>
      <c r="I19" s="231">
        <v>0.57078009926706197</v>
      </c>
      <c r="J19" s="231">
        <v>0.72131004256616726</v>
      </c>
      <c r="K19" s="231">
        <v>0.56880792975007988</v>
      </c>
      <c r="L19" s="231">
        <v>0.64524421226113171</v>
      </c>
      <c r="M19" s="231">
        <v>0.5657314966089213</v>
      </c>
      <c r="N19" s="231">
        <v>0.53783174947981938</v>
      </c>
      <c r="O19" s="231">
        <v>0.47659881499170242</v>
      </c>
      <c r="P19" s="231">
        <v>0.52838529870132644</v>
      </c>
      <c r="Q19" s="231">
        <v>0.48979998710716921</v>
      </c>
      <c r="R19" s="231">
        <v>0.56587626131192259</v>
      </c>
      <c r="S19" s="231">
        <v>0.48405064975714829</v>
      </c>
      <c r="T19" s="231">
        <v>0.54146851611400071</v>
      </c>
      <c r="U19" s="231">
        <v>0.49896625289403318</v>
      </c>
      <c r="V19" s="231">
        <v>0.72481494942534763</v>
      </c>
      <c r="W19" s="231">
        <v>0.76174130543918761</v>
      </c>
      <c r="DA19" s="73" t="s">
        <v>3139</v>
      </c>
    </row>
    <row r="20" spans="1:105" ht="12" customHeight="1" x14ac:dyDescent="0.25">
      <c r="A20" s="46" t="s">
        <v>160</v>
      </c>
      <c r="B20" s="231">
        <v>11.154883584165351</v>
      </c>
      <c r="C20" s="231">
        <v>0.94485719960607195</v>
      </c>
      <c r="D20" s="231">
        <v>1.002166029821399</v>
      </c>
      <c r="E20" s="231">
        <v>4.1320278563282633</v>
      </c>
      <c r="F20" s="231">
        <v>3.826800460254812</v>
      </c>
      <c r="G20" s="231">
        <v>6.548410227101896</v>
      </c>
      <c r="H20" s="231">
        <v>6.6736461264816516</v>
      </c>
      <c r="I20" s="231">
        <v>7.1363948285454804</v>
      </c>
      <c r="J20" s="231">
        <v>8.2818146333245419</v>
      </c>
      <c r="K20" s="231">
        <v>7.5717631226637474</v>
      </c>
      <c r="L20" s="231">
        <v>7.4857973738198842</v>
      </c>
      <c r="M20" s="231">
        <v>7.6151696413204224</v>
      </c>
      <c r="N20" s="231">
        <v>7.5958018841225199</v>
      </c>
      <c r="O20" s="231">
        <v>7.4971079058304104</v>
      </c>
      <c r="P20" s="231">
        <v>7.5229621730825302</v>
      </c>
      <c r="Q20" s="231">
        <v>7.7964107517145029</v>
      </c>
      <c r="R20" s="231">
        <v>8.4407323732702739</v>
      </c>
      <c r="S20" s="231">
        <v>8.2534447631458185</v>
      </c>
      <c r="T20" s="231">
        <v>8.8543388138180532</v>
      </c>
      <c r="U20" s="231">
        <v>8.6035042969340676</v>
      </c>
      <c r="V20" s="231">
        <v>9.5001583775283169</v>
      </c>
      <c r="W20" s="231">
        <v>10.31589761822933</v>
      </c>
      <c r="DA20" s="73" t="s">
        <v>3140</v>
      </c>
    </row>
    <row r="21" spans="1:105" ht="12" customHeight="1" x14ac:dyDescent="0.25">
      <c r="A21" s="46" t="s">
        <v>70</v>
      </c>
      <c r="B21" s="231">
        <v>2.7794773248733651</v>
      </c>
      <c r="C21" s="231">
        <v>2.319344082421313</v>
      </c>
      <c r="D21" s="231">
        <v>1.9982892356362849</v>
      </c>
      <c r="E21" s="231">
        <v>2.5348848164261661</v>
      </c>
      <c r="F21" s="231">
        <v>2.2443522141895391</v>
      </c>
      <c r="G21" s="231">
        <v>2.314843399232013</v>
      </c>
      <c r="H21" s="231">
        <v>2.6227148653022541</v>
      </c>
      <c r="I21" s="231">
        <v>2.8824049551088899</v>
      </c>
      <c r="J21" s="231">
        <v>3.7355896172153629</v>
      </c>
      <c r="K21" s="231">
        <v>2.677912411340432</v>
      </c>
      <c r="L21" s="231">
        <v>3.4410602516162019</v>
      </c>
      <c r="M21" s="231">
        <v>3.530106166069181</v>
      </c>
      <c r="N21" s="231">
        <v>3.456403553937144</v>
      </c>
      <c r="O21" s="231">
        <v>2.8026493659054221</v>
      </c>
      <c r="P21" s="231">
        <v>2.9137249423902092</v>
      </c>
      <c r="Q21" s="231">
        <v>2.4954203602830911</v>
      </c>
      <c r="R21" s="231">
        <v>2.5254098138532011</v>
      </c>
      <c r="S21" s="231">
        <v>2.1709175944514181</v>
      </c>
      <c r="T21" s="231">
        <v>2.881810661711167</v>
      </c>
      <c r="U21" s="231">
        <v>2.859051442251483</v>
      </c>
      <c r="V21" s="231">
        <v>2.2651735179698682</v>
      </c>
      <c r="W21" s="231">
        <v>1.629350345743239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1.3404859540845031</v>
      </c>
      <c r="H22" s="231">
        <v>1.2668992028983019</v>
      </c>
      <c r="I22" s="231">
        <v>1.3458355167544711</v>
      </c>
      <c r="J22" s="231">
        <v>1.379944188192948</v>
      </c>
      <c r="K22" s="231">
        <v>1.350574713502005</v>
      </c>
      <c r="L22" s="231">
        <v>1.4444023440870619</v>
      </c>
      <c r="M22" s="231">
        <v>1.4532132537166831</v>
      </c>
      <c r="N22" s="231">
        <v>1.452552623686427</v>
      </c>
      <c r="O22" s="231">
        <v>1.494385936571734</v>
      </c>
      <c r="P22" s="231">
        <v>1.489038985275595</v>
      </c>
      <c r="Q22" s="231">
        <v>1.554724295672135</v>
      </c>
      <c r="R22" s="231">
        <v>1.642463324015436</v>
      </c>
      <c r="S22" s="231">
        <v>1.115419890153597</v>
      </c>
      <c r="T22" s="231">
        <v>1.1525871690766141</v>
      </c>
      <c r="U22" s="231">
        <v>1.1714492710089059</v>
      </c>
      <c r="V22" s="231">
        <v>1.2095881065216809</v>
      </c>
      <c r="W22" s="231">
        <v>1.1892731030291339</v>
      </c>
      <c r="DA22" s="73" t="s">
        <v>3142</v>
      </c>
    </row>
    <row r="23" spans="1:105" ht="12" customHeight="1" x14ac:dyDescent="0.25">
      <c r="A23" s="46" t="s">
        <v>162</v>
      </c>
      <c r="B23" s="231">
        <v>0.2054629052178634</v>
      </c>
      <c r="C23" s="231">
        <v>9.8660408273677086E-2</v>
      </c>
      <c r="D23" s="231">
        <v>6.9686538580026991E-2</v>
      </c>
      <c r="E23" s="231">
        <v>0.26460770815116208</v>
      </c>
      <c r="F23" s="231">
        <v>0.31105192788879032</v>
      </c>
      <c r="G23" s="231">
        <v>0.16658442104250851</v>
      </c>
      <c r="H23" s="231">
        <v>0.14357964658413341</v>
      </c>
      <c r="I23" s="231">
        <v>0.1624991518895951</v>
      </c>
      <c r="J23" s="231">
        <v>0.29304775300748392</v>
      </c>
      <c r="K23" s="231">
        <v>3.0700709565043359E-2</v>
      </c>
      <c r="L23" s="231">
        <v>0.24430037470575991</v>
      </c>
      <c r="M23" s="231">
        <v>0.27263874450874498</v>
      </c>
      <c r="N23" s="231">
        <v>0.22385322999426641</v>
      </c>
      <c r="O23" s="231">
        <v>2.8619720287150759E-2</v>
      </c>
      <c r="P23" s="231">
        <v>5.3918338350568279E-3</v>
      </c>
      <c r="Q23" s="231">
        <v>0.28409545991783131</v>
      </c>
      <c r="R23" s="231">
        <v>9.4946151988165701E-4</v>
      </c>
      <c r="S23" s="231">
        <v>0.16450628284468541</v>
      </c>
      <c r="T23" s="231">
        <v>0.31540954344341382</v>
      </c>
      <c r="U23" s="231">
        <v>0.32550586192111269</v>
      </c>
      <c r="V23" s="231">
        <v>0.37795101246490209</v>
      </c>
      <c r="W23" s="231">
        <v>0.34374620116845278</v>
      </c>
      <c r="DA23" s="73" t="s">
        <v>3143</v>
      </c>
    </row>
    <row r="24" spans="1:105" ht="12" customHeight="1" x14ac:dyDescent="0.25">
      <c r="A24" s="46" t="s">
        <v>36</v>
      </c>
      <c r="B24" s="231">
        <v>1.7818240672317049</v>
      </c>
      <c r="C24" s="231">
        <v>3.406913610030053</v>
      </c>
      <c r="D24" s="231">
        <v>3.3244217550620969</v>
      </c>
      <c r="E24" s="231">
        <v>3.167687230627966</v>
      </c>
      <c r="F24" s="231">
        <v>3.175936416125364</v>
      </c>
      <c r="G24" s="231">
        <v>2.829470625275885</v>
      </c>
      <c r="H24" s="231">
        <v>2.2685260115182841</v>
      </c>
      <c r="I24" s="231">
        <v>3.448159537496458</v>
      </c>
      <c r="J24" s="231">
        <v>3.8771171833113391</v>
      </c>
      <c r="K24" s="231">
        <v>2.33040700358797</v>
      </c>
      <c r="L24" s="231">
        <v>3.4636781888907939</v>
      </c>
      <c r="M24" s="231">
        <v>3.291425013065028</v>
      </c>
      <c r="N24" s="231">
        <v>3.8028745138424398</v>
      </c>
      <c r="O24" s="231">
        <v>3.9678582237720028</v>
      </c>
      <c r="P24" s="231">
        <v>3.0439494481746312</v>
      </c>
      <c r="Q24" s="231">
        <v>1.880814293181494</v>
      </c>
      <c r="R24" s="231">
        <v>3.4646579084908331</v>
      </c>
      <c r="S24" s="231">
        <v>3.2914250130664202</v>
      </c>
      <c r="T24" s="231">
        <v>2.90371329473493</v>
      </c>
      <c r="U24" s="231">
        <v>1.2291286389646381</v>
      </c>
      <c r="V24" s="231">
        <v>2.260276826016395</v>
      </c>
      <c r="W24" s="231">
        <v>1.253876195453884</v>
      </c>
      <c r="DA24" s="73" t="s">
        <v>3144</v>
      </c>
    </row>
    <row r="25" spans="1:105" ht="12" customHeight="1" x14ac:dyDescent="0.25">
      <c r="A25" s="46" t="s">
        <v>73</v>
      </c>
      <c r="B25" s="231">
        <v>7.6376100256795114</v>
      </c>
      <c r="C25" s="231">
        <v>6.7547309826166266</v>
      </c>
      <c r="D25" s="231">
        <v>8.8077779093495341</v>
      </c>
      <c r="E25" s="231">
        <v>10.818774568513239</v>
      </c>
      <c r="F25" s="231">
        <v>11.155101033686099</v>
      </c>
      <c r="G25" s="231">
        <v>7.6095849223342409</v>
      </c>
      <c r="H25" s="231">
        <v>9.1090666890679142</v>
      </c>
      <c r="I25" s="231">
        <v>8.5134764866224302</v>
      </c>
      <c r="J25" s="231">
        <v>3.8117924307241551</v>
      </c>
      <c r="K25" s="231">
        <v>4.4143952152828252</v>
      </c>
      <c r="L25" s="231">
        <v>8.2121877069044356</v>
      </c>
      <c r="M25" s="231">
        <v>7.0420198232280864</v>
      </c>
      <c r="N25" s="231">
        <v>5.5705379347236237</v>
      </c>
      <c r="O25" s="231">
        <v>5.8648393574524302</v>
      </c>
      <c r="P25" s="231">
        <v>6.1591407801768101</v>
      </c>
      <c r="Q25" s="231">
        <v>5.2832490941170116</v>
      </c>
      <c r="R25" s="231">
        <v>7.336296020842358</v>
      </c>
      <c r="S25" s="231">
        <v>7.917886284177504</v>
      </c>
      <c r="T25" s="231">
        <v>7.6235848614532786</v>
      </c>
      <c r="U25" s="231">
        <v>8.2121877069017373</v>
      </c>
      <c r="V25" s="231">
        <v>29.93012311182731</v>
      </c>
      <c r="W25" s="231">
        <v>40.925699590534009</v>
      </c>
      <c r="DA25" s="73" t="s">
        <v>3145</v>
      </c>
    </row>
    <row r="26" spans="1:105" ht="12" customHeight="1" x14ac:dyDescent="0.25">
      <c r="A26" s="46" t="s">
        <v>79</v>
      </c>
      <c r="B26" s="231">
        <v>127.8635031177418</v>
      </c>
      <c r="C26" s="231">
        <v>142.97462580975341</v>
      </c>
      <c r="D26" s="231">
        <v>145.43253310513771</v>
      </c>
      <c r="E26" s="231">
        <v>141.5992901988424</v>
      </c>
      <c r="F26" s="231">
        <v>150.6145025280934</v>
      </c>
      <c r="G26" s="231">
        <v>141.03139526206681</v>
      </c>
      <c r="H26" s="231">
        <v>144.0838065884829</v>
      </c>
      <c r="I26" s="231">
        <v>142.11393500262281</v>
      </c>
      <c r="J26" s="231">
        <v>139.65602770732579</v>
      </c>
      <c r="K26" s="231">
        <v>141.98970598867399</v>
      </c>
      <c r="L26" s="231">
        <v>166.78155586616171</v>
      </c>
      <c r="M26" s="231">
        <v>141.09349379718009</v>
      </c>
      <c r="N26" s="231">
        <v>151.2178869050787</v>
      </c>
      <c r="O26" s="231">
        <v>170.22438298244239</v>
      </c>
      <c r="P26" s="231">
        <v>165.46831879010131</v>
      </c>
      <c r="Q26" s="231">
        <v>179.14200733603869</v>
      </c>
      <c r="R26" s="231">
        <v>186.231717866064</v>
      </c>
      <c r="S26" s="231">
        <v>191.6976347572791</v>
      </c>
      <c r="T26" s="231">
        <v>193.57876676987311</v>
      </c>
      <c r="U26" s="231">
        <v>186.39143632049459</v>
      </c>
      <c r="V26" s="231">
        <v>28.048349444627529</v>
      </c>
      <c r="W26" s="231">
        <v>37.764534126726801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63.158047475558448</v>
      </c>
      <c r="C27" s="263">
        <f t="shared" si="0"/>
        <v>40.825481061466732</v>
      </c>
      <c r="D27" s="263">
        <f t="shared" si="0"/>
        <v>43.366631351592886</v>
      </c>
      <c r="E27" s="263">
        <f t="shared" si="0"/>
        <v>59.555973484339717</v>
      </c>
      <c r="F27" s="263">
        <f t="shared" si="0"/>
        <v>58.842787486003445</v>
      </c>
      <c r="G27" s="263">
        <f t="shared" si="0"/>
        <v>65.077576990495686</v>
      </c>
      <c r="H27" s="263">
        <f t="shared" si="0"/>
        <v>64.023777659117542</v>
      </c>
      <c r="I27" s="263">
        <f t="shared" si="0"/>
        <v>66.538925597446678</v>
      </c>
      <c r="J27" s="263">
        <f t="shared" si="0"/>
        <v>73.844218602970642</v>
      </c>
      <c r="K27" s="263">
        <f t="shared" si="0"/>
        <v>63.79304781493115</v>
      </c>
      <c r="L27" s="263">
        <f t="shared" si="0"/>
        <v>68.297919363802706</v>
      </c>
      <c r="M27" s="263">
        <f t="shared" si="0"/>
        <v>69.420207286485464</v>
      </c>
      <c r="N27" s="263">
        <f t="shared" si="0"/>
        <v>69.772080518424204</v>
      </c>
      <c r="O27" s="263">
        <f t="shared" si="0"/>
        <v>63.946633852775335</v>
      </c>
      <c r="P27" s="263">
        <f t="shared" si="0"/>
        <v>61.805636331174995</v>
      </c>
      <c r="Q27" s="263">
        <f t="shared" si="0"/>
        <v>61.765132917030932</v>
      </c>
      <c r="R27" s="263">
        <f t="shared" si="0"/>
        <v>64.426152013132878</v>
      </c>
      <c r="S27" s="263">
        <f t="shared" si="0"/>
        <v>62.022320675854878</v>
      </c>
      <c r="T27" s="263">
        <f t="shared" si="0"/>
        <v>64.765171427819467</v>
      </c>
      <c r="U27" s="263">
        <f t="shared" si="0"/>
        <v>63.109096233797096</v>
      </c>
      <c r="V27" s="263">
        <f t="shared" si="0"/>
        <v>60.808992212342687</v>
      </c>
      <c r="W27" s="263">
        <f t="shared" si="0"/>
        <v>66.839452938055729</v>
      </c>
      <c r="DA27" s="70"/>
    </row>
    <row r="28" spans="1:105" ht="12" customHeight="1" x14ac:dyDescent="0.25">
      <c r="A28" s="60" t="s">
        <v>3072</v>
      </c>
      <c r="B28" s="264">
        <v>54.286166821936263</v>
      </c>
      <c r="C28" s="264">
        <v>30.20484109765205</v>
      </c>
      <c r="D28" s="264">
        <v>32.292065250387957</v>
      </c>
      <c r="E28" s="264">
        <v>50.820728908469697</v>
      </c>
      <c r="F28" s="264">
        <v>49.992476576232391</v>
      </c>
      <c r="G28" s="264">
        <v>55.952023645973163</v>
      </c>
      <c r="H28" s="264">
        <v>56.44383118851443</v>
      </c>
      <c r="I28" s="264">
        <v>58.620193380606032</v>
      </c>
      <c r="J28" s="264">
        <v>65.250303147642327</v>
      </c>
      <c r="K28" s="264">
        <v>54.259543586970409</v>
      </c>
      <c r="L28" s="264">
        <v>62.888993418570273</v>
      </c>
      <c r="M28" s="264">
        <v>65.377358140421308</v>
      </c>
      <c r="N28" s="264">
        <v>64.374876375112251</v>
      </c>
      <c r="O28" s="264">
        <v>59.66543603448531</v>
      </c>
      <c r="P28" s="264">
        <v>58.900206816724449</v>
      </c>
      <c r="Q28" s="264">
        <v>57.473590527281623</v>
      </c>
      <c r="R28" s="264">
        <v>60.195260882456978</v>
      </c>
      <c r="S28" s="264">
        <v>57.795130217351577</v>
      </c>
      <c r="T28" s="264">
        <v>60.384035399212038</v>
      </c>
      <c r="U28" s="264">
        <v>59.10551816559601</v>
      </c>
      <c r="V28" s="264">
        <v>57.078314341357093</v>
      </c>
      <c r="W28" s="264">
        <v>62.868125293485861</v>
      </c>
      <c r="DA28" s="72" t="s">
        <v>3147</v>
      </c>
    </row>
    <row r="29" spans="1:105" ht="12" customHeight="1" x14ac:dyDescent="0.25">
      <c r="A29" s="59" t="s">
        <v>30</v>
      </c>
      <c r="B29" s="232">
        <v>10.986171063264109</v>
      </c>
      <c r="C29" s="232">
        <v>9.4690735946676625</v>
      </c>
      <c r="D29" s="232">
        <v>14.08450217348552</v>
      </c>
      <c r="E29" s="232">
        <v>15.735829169167589</v>
      </c>
      <c r="F29" s="232">
        <v>15.5623827373265</v>
      </c>
      <c r="G29" s="232">
        <v>17.19899687216056</v>
      </c>
      <c r="H29" s="232">
        <v>16.082738978187692</v>
      </c>
      <c r="I29" s="232">
        <v>15.536813654129251</v>
      </c>
      <c r="J29" s="232">
        <v>13.325052791701051</v>
      </c>
      <c r="K29" s="232">
        <v>9.7262145195940075</v>
      </c>
      <c r="L29" s="232">
        <v>13.5674000574056</v>
      </c>
      <c r="M29" s="232">
        <v>17.43308144516957</v>
      </c>
      <c r="N29" s="232">
        <v>16.321431192455279</v>
      </c>
      <c r="O29" s="232">
        <v>17.570312470892389</v>
      </c>
      <c r="P29" s="232">
        <v>16.893887335867401</v>
      </c>
      <c r="Q29" s="232">
        <v>16.086042870960579</v>
      </c>
      <c r="R29" s="232">
        <v>16.825655382180841</v>
      </c>
      <c r="S29" s="232">
        <v>15.81553353034348</v>
      </c>
      <c r="T29" s="232">
        <v>13.794745218504129</v>
      </c>
      <c r="U29" s="232">
        <v>15.09770975735699</v>
      </c>
      <c r="V29" s="232">
        <v>12.56113376688613</v>
      </c>
      <c r="W29" s="232">
        <v>14.91187728429527</v>
      </c>
      <c r="DA29" s="71" t="s">
        <v>3148</v>
      </c>
    </row>
    <row r="30" spans="1:105" ht="12" customHeight="1" x14ac:dyDescent="0.25">
      <c r="A30" s="59" t="s">
        <v>33</v>
      </c>
      <c r="B30" s="232">
        <v>0.40346212954661792</v>
      </c>
      <c r="C30" s="232">
        <v>0.92866094800072174</v>
      </c>
      <c r="D30" s="232">
        <v>0.92822484086251267</v>
      </c>
      <c r="E30" s="232">
        <v>0.66863298755797529</v>
      </c>
      <c r="F30" s="232">
        <v>0.67119030951228853</v>
      </c>
      <c r="G30" s="232">
        <v>4.2809715562120783</v>
      </c>
      <c r="H30" s="232">
        <v>4.4958942263478479</v>
      </c>
      <c r="I30" s="232">
        <v>4.4310531033720748</v>
      </c>
      <c r="J30" s="232">
        <v>3.9820708944293468</v>
      </c>
      <c r="K30" s="232">
        <v>3.976999480960981</v>
      </c>
      <c r="L30" s="232">
        <v>4.3556498639711911</v>
      </c>
      <c r="M30" s="232">
        <v>3.5987555169541281</v>
      </c>
      <c r="N30" s="232">
        <v>3.3170753227221179</v>
      </c>
      <c r="O30" s="232">
        <v>2.974653851154792</v>
      </c>
      <c r="P30" s="232">
        <v>3.1294943189942961</v>
      </c>
      <c r="Q30" s="232">
        <v>2.9465691169781532</v>
      </c>
      <c r="R30" s="232">
        <v>3.4121693109828111</v>
      </c>
      <c r="S30" s="232">
        <v>3.1631617821934901</v>
      </c>
      <c r="T30" s="232">
        <v>3.2842783356747711</v>
      </c>
      <c r="U30" s="232">
        <v>2.9591044614603721</v>
      </c>
      <c r="V30" s="232">
        <v>3.3345285137062222</v>
      </c>
      <c r="W30" s="232">
        <v>3.6502479686636362</v>
      </c>
      <c r="DA30" s="71" t="s">
        <v>3149</v>
      </c>
    </row>
    <row r="31" spans="1:105" ht="12" customHeight="1" x14ac:dyDescent="0.25">
      <c r="A31" s="59" t="s">
        <v>160</v>
      </c>
      <c r="B31" s="232">
        <v>33.634794171134452</v>
      </c>
      <c r="C31" s="232">
        <v>7.7114140894434513</v>
      </c>
      <c r="D31" s="232">
        <v>6.6630446671237618</v>
      </c>
      <c r="E31" s="232">
        <v>23.804593301949861</v>
      </c>
      <c r="F31" s="232">
        <v>23.632212681455599</v>
      </c>
      <c r="G31" s="232">
        <v>24.086894499766242</v>
      </c>
      <c r="H31" s="232">
        <v>24.69426192654592</v>
      </c>
      <c r="I31" s="232">
        <v>25.685275299832249</v>
      </c>
      <c r="J31" s="232">
        <v>30.348704610688401</v>
      </c>
      <c r="K31" s="232">
        <v>29.51808309185185</v>
      </c>
      <c r="L31" s="232">
        <v>29.332117061457382</v>
      </c>
      <c r="M31" s="232">
        <v>28.608659310339931</v>
      </c>
      <c r="N31" s="232">
        <v>29.02708783159175</v>
      </c>
      <c r="O31" s="232">
        <v>29.172346194690132</v>
      </c>
      <c r="P31" s="232">
        <v>28.958565653526168</v>
      </c>
      <c r="Q31" s="232">
        <v>29.537991820537759</v>
      </c>
      <c r="R31" s="232">
        <v>31.535358901348701</v>
      </c>
      <c r="S31" s="232">
        <v>30.32511466848695</v>
      </c>
      <c r="T31" s="232">
        <v>31.868101702775359</v>
      </c>
      <c r="U31" s="232">
        <v>30.876330035128071</v>
      </c>
      <c r="V31" s="232">
        <v>31.712091234450849</v>
      </c>
      <c r="W31" s="232">
        <v>36.185447297925549</v>
      </c>
      <c r="DA31" s="71" t="s">
        <v>3150</v>
      </c>
    </row>
    <row r="32" spans="1:105" ht="12" customHeight="1" x14ac:dyDescent="0.25">
      <c r="A32" s="59" t="s">
        <v>70</v>
      </c>
      <c r="B32" s="232">
        <v>8.6422160731899993</v>
      </c>
      <c r="C32" s="232">
        <v>10.10080509616105</v>
      </c>
      <c r="D32" s="232">
        <v>8.8659314388228427</v>
      </c>
      <c r="E32" s="232">
        <v>9.0019444334878891</v>
      </c>
      <c r="F32" s="232">
        <v>8.0029006248239867</v>
      </c>
      <c r="G32" s="232">
        <v>8.1428708506585945</v>
      </c>
      <c r="H32" s="232">
        <v>8.8676422644009136</v>
      </c>
      <c r="I32" s="232">
        <v>10.268009607329001</v>
      </c>
      <c r="J32" s="232">
        <v>15.12200043968363</v>
      </c>
      <c r="K32" s="232">
        <v>10.918538485336979</v>
      </c>
      <c r="L32" s="232">
        <v>11.654924474277919</v>
      </c>
      <c r="M32" s="232">
        <v>11.562440070433579</v>
      </c>
      <c r="N32" s="232">
        <v>11.64598579158525</v>
      </c>
      <c r="O32" s="232">
        <v>9.8636952168142056</v>
      </c>
      <c r="P32" s="232">
        <v>9.718444042598863</v>
      </c>
      <c r="Q32" s="232">
        <v>7.9487921612923209</v>
      </c>
      <c r="R32" s="232">
        <v>8.3534147698722947</v>
      </c>
      <c r="S32" s="232">
        <v>7.2546094118795272</v>
      </c>
      <c r="T32" s="232">
        <v>9.2799565144845069</v>
      </c>
      <c r="U32" s="232">
        <v>8.49046340716834</v>
      </c>
      <c r="V32" s="232">
        <v>7.8383223198837859</v>
      </c>
      <c r="W32" s="232">
        <v>6.3833014363403437</v>
      </c>
      <c r="DA32" s="71" t="s">
        <v>3151</v>
      </c>
    </row>
    <row r="33" spans="1:105" ht="12" customHeight="1" x14ac:dyDescent="0.25">
      <c r="A33" s="59" t="s">
        <v>162</v>
      </c>
      <c r="B33" s="232">
        <v>0.61952338480107949</v>
      </c>
      <c r="C33" s="232">
        <v>1.9948873693791651</v>
      </c>
      <c r="D33" s="232">
        <v>1.750362130093321</v>
      </c>
      <c r="E33" s="232">
        <v>1.6097290163063911</v>
      </c>
      <c r="F33" s="232">
        <v>2.1237902231140211</v>
      </c>
      <c r="G33" s="232">
        <v>2.242289867175693</v>
      </c>
      <c r="H33" s="232">
        <v>2.3032937930320552</v>
      </c>
      <c r="I33" s="232">
        <v>2.6990417159434621</v>
      </c>
      <c r="J33" s="232">
        <v>2.4724744111399128</v>
      </c>
      <c r="K33" s="232">
        <v>0.11970800922658049</v>
      </c>
      <c r="L33" s="232">
        <v>3.978901961458158</v>
      </c>
      <c r="M33" s="232">
        <v>4.1744217975240856</v>
      </c>
      <c r="N33" s="232">
        <v>4.0632962367578713</v>
      </c>
      <c r="O33" s="232">
        <v>8.4428300933792541E-2</v>
      </c>
      <c r="P33" s="232">
        <v>0.19981546573771569</v>
      </c>
      <c r="Q33" s="232">
        <v>0.95419455751280757</v>
      </c>
      <c r="R33" s="232">
        <v>6.8662518072324069E-2</v>
      </c>
      <c r="S33" s="232">
        <v>1.236710824448134</v>
      </c>
      <c r="T33" s="232">
        <v>2.1569536277732779</v>
      </c>
      <c r="U33" s="232">
        <v>1.681910504482234</v>
      </c>
      <c r="V33" s="232">
        <v>1.6322385064300891</v>
      </c>
      <c r="W33" s="232">
        <v>1.7372513062610599</v>
      </c>
      <c r="DA33" s="71" t="s">
        <v>3152</v>
      </c>
    </row>
    <row r="34" spans="1:105" ht="12" customHeight="1" x14ac:dyDescent="0.25">
      <c r="A34" s="60" t="s">
        <v>3079</v>
      </c>
      <c r="B34" s="264">
        <v>8.8718806536221813</v>
      </c>
      <c r="C34" s="264">
        <v>10.62063996381468</v>
      </c>
      <c r="D34" s="264">
        <v>11.07456610120493</v>
      </c>
      <c r="E34" s="264">
        <v>8.7352445758700235</v>
      </c>
      <c r="F34" s="264">
        <v>8.8503109097710571</v>
      </c>
      <c r="G34" s="264">
        <v>9.1255533445225279</v>
      </c>
      <c r="H34" s="264">
        <v>7.579946470603117</v>
      </c>
      <c r="I34" s="264">
        <v>7.9187322168406391</v>
      </c>
      <c r="J34" s="264">
        <v>8.5939154553283092</v>
      </c>
      <c r="K34" s="264">
        <v>9.5335042279607407</v>
      </c>
      <c r="L34" s="264">
        <v>5.4089259452324328</v>
      </c>
      <c r="M34" s="264">
        <v>4.042849146064154</v>
      </c>
      <c r="N34" s="264">
        <v>5.3972041433119484</v>
      </c>
      <c r="O34" s="264">
        <v>4.2811978182900274</v>
      </c>
      <c r="P34" s="264">
        <v>2.9054295144505442</v>
      </c>
      <c r="Q34" s="264">
        <v>4.2915423897493081</v>
      </c>
      <c r="R34" s="264">
        <v>4.2308911306758938</v>
      </c>
      <c r="S34" s="264">
        <v>4.2271904585033031</v>
      </c>
      <c r="T34" s="264">
        <v>4.3811360286074281</v>
      </c>
      <c r="U34" s="264">
        <v>4.0035780682010893</v>
      </c>
      <c r="V34" s="264">
        <v>3.730677870985597</v>
      </c>
      <c r="W34" s="264">
        <v>3.9713276445698691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22.739019948173659</v>
      </c>
      <c r="C35" s="263">
        <f t="shared" si="1"/>
        <v>19.049917560453181</v>
      </c>
      <c r="D35" s="263">
        <f t="shared" si="1"/>
        <v>19.279997327886381</v>
      </c>
      <c r="E35" s="263">
        <f t="shared" si="1"/>
        <v>21.963550156410605</v>
      </c>
      <c r="F35" s="263">
        <f t="shared" si="1"/>
        <v>22.907690302027955</v>
      </c>
      <c r="G35" s="263">
        <f t="shared" si="1"/>
        <v>19.525879156654511</v>
      </c>
      <c r="H35" s="263">
        <f t="shared" si="1"/>
        <v>19.586902386442407</v>
      </c>
      <c r="I35" s="263">
        <f t="shared" si="1"/>
        <v>19.298828177052556</v>
      </c>
      <c r="J35" s="263">
        <f t="shared" si="1"/>
        <v>19.794001780425539</v>
      </c>
      <c r="K35" s="263">
        <f t="shared" si="1"/>
        <v>19.131665366064684</v>
      </c>
      <c r="L35" s="263">
        <f t="shared" si="1"/>
        <v>21.824514207274344</v>
      </c>
      <c r="M35" s="263">
        <f t="shared" si="1"/>
        <v>18.583378275720779</v>
      </c>
      <c r="N35" s="263">
        <f t="shared" si="1"/>
        <v>19.664940181464846</v>
      </c>
      <c r="O35" s="263">
        <f t="shared" si="1"/>
        <v>20.716017319326085</v>
      </c>
      <c r="P35" s="263">
        <f t="shared" si="1"/>
        <v>20.032503827307668</v>
      </c>
      <c r="Q35" s="263">
        <f t="shared" si="1"/>
        <v>21.431836279878585</v>
      </c>
      <c r="R35" s="263">
        <f t="shared" si="1"/>
        <v>22.356002038990937</v>
      </c>
      <c r="S35" s="263">
        <f t="shared" si="1"/>
        <v>23.08055923207591</v>
      </c>
      <c r="T35" s="263">
        <f t="shared" si="1"/>
        <v>23.330338948942327</v>
      </c>
      <c r="U35" s="263">
        <f t="shared" si="1"/>
        <v>22.469754604263162</v>
      </c>
      <c r="V35" s="263">
        <f t="shared" si="1"/>
        <v>8.4282291338286193</v>
      </c>
      <c r="W35" s="263">
        <f t="shared" si="1"/>
        <v>10.841769624109796</v>
      </c>
      <c r="DA35" s="70"/>
    </row>
    <row r="36" spans="1:105" ht="12" customHeight="1" x14ac:dyDescent="0.25">
      <c r="A36" s="60" t="s">
        <v>3082</v>
      </c>
      <c r="B36" s="264">
        <v>6.2439235597219316</v>
      </c>
      <c r="C36" s="264">
        <v>2.052333983577713</v>
      </c>
      <c r="D36" s="264">
        <v>1.7732566443024449</v>
      </c>
      <c r="E36" s="264">
        <v>4.5367616905214314</v>
      </c>
      <c r="F36" s="264">
        <v>4.5345759565125894</v>
      </c>
      <c r="G36" s="264">
        <v>2.7542259145641821</v>
      </c>
      <c r="H36" s="264">
        <v>2.5697780813581281</v>
      </c>
      <c r="I36" s="264">
        <v>2.510891277899336</v>
      </c>
      <c r="J36" s="264">
        <v>3.511047592741694</v>
      </c>
      <c r="K36" s="264">
        <v>2.5687499082385039</v>
      </c>
      <c r="L36" s="264">
        <v>2.7854776398334962</v>
      </c>
      <c r="M36" s="264">
        <v>2.5292598864863738</v>
      </c>
      <c r="N36" s="264">
        <v>2.545683486265848</v>
      </c>
      <c r="O36" s="264">
        <v>1.777785622936441</v>
      </c>
      <c r="P36" s="264">
        <v>1.7340550734143281</v>
      </c>
      <c r="Q36" s="264">
        <v>1.631518107505546</v>
      </c>
      <c r="R36" s="264">
        <v>1.6090368307346039</v>
      </c>
      <c r="S36" s="264">
        <v>1.701413688513709</v>
      </c>
      <c r="T36" s="264">
        <v>1.7640875735493611</v>
      </c>
      <c r="U36" s="264">
        <v>1.640177084199455</v>
      </c>
      <c r="V36" s="264">
        <v>1.8916174235908081</v>
      </c>
      <c r="W36" s="264">
        <v>2.411685343370841</v>
      </c>
      <c r="DA36" s="72" t="s">
        <v>3154</v>
      </c>
    </row>
    <row r="37" spans="1:105" ht="12" customHeight="1" x14ac:dyDescent="0.25">
      <c r="A37" s="59" t="s">
        <v>30</v>
      </c>
      <c r="B37" s="232">
        <v>0.30386280157543971</v>
      </c>
      <c r="C37" s="232">
        <v>0.37228586026774951</v>
      </c>
      <c r="D37" s="232">
        <v>0.34455042057303781</v>
      </c>
      <c r="E37" s="232">
        <v>0.26293507643353531</v>
      </c>
      <c r="F37" s="232">
        <v>0.32462293697757288</v>
      </c>
      <c r="G37" s="232">
        <v>0.56947003537893826</v>
      </c>
      <c r="H37" s="232">
        <v>0.35672965867637901</v>
      </c>
      <c r="I37" s="232">
        <v>0.31222469136483189</v>
      </c>
      <c r="J37" s="232">
        <v>0.30122121548464059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6.9645248552689998E-2</v>
      </c>
      <c r="C38" s="232">
        <v>8.2124757653137134E-2</v>
      </c>
      <c r="D38" s="232">
        <v>8.2683419792260487E-2</v>
      </c>
      <c r="E38" s="232">
        <v>3.8273345442144113E-2</v>
      </c>
      <c r="F38" s="232">
        <v>3.8625478891640752E-2</v>
      </c>
      <c r="G38" s="232">
        <v>0.56454108504891609</v>
      </c>
      <c r="H38" s="232">
        <v>0.57418982923795547</v>
      </c>
      <c r="I38" s="232">
        <v>0.55129761007704314</v>
      </c>
      <c r="J38" s="232">
        <v>0.46045204792749228</v>
      </c>
      <c r="K38" s="232">
        <v>0.47257081751885149</v>
      </c>
      <c r="L38" s="232">
        <v>0.47838210356909211</v>
      </c>
      <c r="M38" s="232">
        <v>0.38979163058881727</v>
      </c>
      <c r="N38" s="232">
        <v>0.33969809086350172</v>
      </c>
      <c r="O38" s="232">
        <v>0.27742383167153473</v>
      </c>
      <c r="P38" s="232">
        <v>0.28093787140071902</v>
      </c>
      <c r="Q38" s="232">
        <v>0.27107489667343321</v>
      </c>
      <c r="R38" s="232">
        <v>0.30251710359125261</v>
      </c>
      <c r="S38" s="232">
        <v>0.30566172830681088</v>
      </c>
      <c r="T38" s="232">
        <v>0.30052585456760972</v>
      </c>
      <c r="U38" s="232">
        <v>0.27573698215330511</v>
      </c>
      <c r="V38" s="232">
        <v>0.35443270401594412</v>
      </c>
      <c r="W38" s="232">
        <v>0.37567579915254939</v>
      </c>
      <c r="DA38" s="71" t="s">
        <v>3156</v>
      </c>
    </row>
    <row r="39" spans="1:105" ht="12" customHeight="1" x14ac:dyDescent="0.25">
      <c r="A39" s="59" t="s">
        <v>160</v>
      </c>
      <c r="B39" s="232">
        <v>5.540104281617217</v>
      </c>
      <c r="C39" s="232">
        <v>0.89008791785776142</v>
      </c>
      <c r="D39" s="232">
        <v>0.64565935906308136</v>
      </c>
      <c r="E39" s="232">
        <v>3.7077886700329068</v>
      </c>
      <c r="F39" s="232">
        <v>3.610486632042929</v>
      </c>
      <c r="G39" s="232">
        <v>1.097114706510772</v>
      </c>
      <c r="H39" s="232">
        <v>1.1047079865178739</v>
      </c>
      <c r="I39" s="232">
        <v>1.0303503576429529</v>
      </c>
      <c r="J39" s="232">
        <v>1.643426618914166</v>
      </c>
      <c r="K39" s="232">
        <v>1.5902795716424021</v>
      </c>
      <c r="L39" s="232">
        <v>1.54564400679762</v>
      </c>
      <c r="M39" s="232">
        <v>1.361699887475436</v>
      </c>
      <c r="N39" s="232">
        <v>1.433635324871557</v>
      </c>
      <c r="O39" s="232">
        <v>1.3776700838380791</v>
      </c>
      <c r="P39" s="232">
        <v>1.322804479336084</v>
      </c>
      <c r="Q39" s="232">
        <v>1.260344248721281</v>
      </c>
      <c r="R39" s="232">
        <v>1.240460444009553</v>
      </c>
      <c r="S39" s="232">
        <v>1.2094171512485701</v>
      </c>
      <c r="T39" s="232">
        <v>1.196549998945152</v>
      </c>
      <c r="U39" s="232">
        <v>1.178877526288826</v>
      </c>
      <c r="V39" s="232">
        <v>1.3657435092863031</v>
      </c>
      <c r="W39" s="232">
        <v>1.8032806787631459</v>
      </c>
      <c r="DA39" s="71" t="s">
        <v>3157</v>
      </c>
    </row>
    <row r="40" spans="1:105" ht="12" customHeight="1" x14ac:dyDescent="0.25">
      <c r="A40" s="59" t="s">
        <v>70</v>
      </c>
      <c r="B40" s="232">
        <v>0.23853136506130651</v>
      </c>
      <c r="C40" s="232">
        <v>0.37503164382091658</v>
      </c>
      <c r="D40" s="232">
        <v>0.40904737059778362</v>
      </c>
      <c r="E40" s="232">
        <v>0.26216844719480709</v>
      </c>
      <c r="F40" s="232">
        <v>0.20578601689789819</v>
      </c>
      <c r="G40" s="232">
        <v>0.14840696491351429</v>
      </c>
      <c r="H40" s="232">
        <v>0.1489333602566438</v>
      </c>
      <c r="I40" s="232">
        <v>0.16347719869517049</v>
      </c>
      <c r="J40" s="232">
        <v>0.69223945732522407</v>
      </c>
      <c r="K40" s="232">
        <v>0.49981188022941581</v>
      </c>
      <c r="L40" s="232">
        <v>0.1104581765051804</v>
      </c>
      <c r="M40" s="232">
        <v>8.7624341070862116E-2</v>
      </c>
      <c r="N40" s="232">
        <v>8.5519098432037047E-2</v>
      </c>
      <c r="O40" s="232">
        <v>0.1226916214195832</v>
      </c>
      <c r="P40" s="232">
        <v>9.6577073174161365E-2</v>
      </c>
      <c r="Q40" s="232">
        <v>8.0732662456838716E-2</v>
      </c>
      <c r="R40" s="232">
        <v>5.4206824657028287E-2</v>
      </c>
      <c r="S40" s="232">
        <v>5.6543938359502548E-2</v>
      </c>
      <c r="T40" s="232">
        <v>5.2459376622139307E-2</v>
      </c>
      <c r="U40" s="232">
        <v>4.9648878257388673E-2</v>
      </c>
      <c r="V40" s="232">
        <v>4.3195467299071408E-2</v>
      </c>
      <c r="W40" s="232">
        <v>6.0170582139867958E-2</v>
      </c>
      <c r="DA40" s="71" t="s">
        <v>3158</v>
      </c>
    </row>
    <row r="41" spans="1:105" ht="12" customHeight="1" x14ac:dyDescent="0.25">
      <c r="A41" s="59" t="s">
        <v>162</v>
      </c>
      <c r="B41" s="232">
        <v>9.1779862915279023E-2</v>
      </c>
      <c r="C41" s="232">
        <v>0.33280380397814818</v>
      </c>
      <c r="D41" s="232">
        <v>0.29131607427628198</v>
      </c>
      <c r="E41" s="232">
        <v>0.26559615141803772</v>
      </c>
      <c r="F41" s="232">
        <v>0.35505489170254861</v>
      </c>
      <c r="G41" s="232">
        <v>0.37469312271204053</v>
      </c>
      <c r="H41" s="232">
        <v>0.38521724666927548</v>
      </c>
      <c r="I41" s="232">
        <v>0.45354142011933762</v>
      </c>
      <c r="J41" s="232">
        <v>0.41370825309017062</v>
      </c>
      <c r="K41" s="232">
        <v>6.0876388478339387E-3</v>
      </c>
      <c r="L41" s="232">
        <v>0.6509933529616031</v>
      </c>
      <c r="M41" s="232">
        <v>0.69014402735125902</v>
      </c>
      <c r="N41" s="232">
        <v>0.68683097209875188</v>
      </c>
      <c r="O41" s="232">
        <v>8.6007244277193102E-8</v>
      </c>
      <c r="P41" s="232">
        <v>3.3735649503363468E-2</v>
      </c>
      <c r="Q41" s="232">
        <v>1.9366299653993359E-2</v>
      </c>
      <c r="R41" s="232">
        <v>1.185245847677022E-2</v>
      </c>
      <c r="S41" s="232">
        <v>0.1297908705988253</v>
      </c>
      <c r="T41" s="232">
        <v>0.21455234341446069</v>
      </c>
      <c r="U41" s="232">
        <v>0.13591369749993451</v>
      </c>
      <c r="V41" s="232">
        <v>0.12824574298948971</v>
      </c>
      <c r="W41" s="232">
        <v>0.1725582833152767</v>
      </c>
      <c r="DA41" s="71" t="s">
        <v>3159</v>
      </c>
    </row>
    <row r="42" spans="1:105" ht="12" customHeight="1" x14ac:dyDescent="0.25">
      <c r="A42" s="60" t="s">
        <v>3089</v>
      </c>
      <c r="B42" s="264">
        <v>15.389088362428449</v>
      </c>
      <c r="C42" s="264">
        <v>15.673567452212341</v>
      </c>
      <c r="D42" s="264">
        <v>16.126136111580681</v>
      </c>
      <c r="E42" s="264">
        <v>16.337814099868581</v>
      </c>
      <c r="F42" s="264">
        <v>17.269795299512221</v>
      </c>
      <c r="G42" s="264">
        <v>15.634021252324461</v>
      </c>
      <c r="H42" s="264">
        <v>16.072174529425261</v>
      </c>
      <c r="I42" s="264">
        <v>15.80075258844238</v>
      </c>
      <c r="J42" s="264">
        <v>15.21159853721328</v>
      </c>
      <c r="K42" s="264">
        <v>15.374426499969591</v>
      </c>
      <c r="L42" s="264">
        <v>18.364735847993028</v>
      </c>
      <c r="M42" s="264">
        <v>15.550118867811319</v>
      </c>
      <c r="N42" s="264">
        <v>16.446417267613601</v>
      </c>
      <c r="O42" s="264">
        <v>18.404518571417778</v>
      </c>
      <c r="P42" s="264">
        <v>17.936245012940709</v>
      </c>
      <c r="Q42" s="264">
        <v>19.2653154472018</v>
      </c>
      <c r="R42" s="264">
        <v>20.219523538282139</v>
      </c>
      <c r="S42" s="264">
        <v>20.852165215808931</v>
      </c>
      <c r="T42" s="264">
        <v>21.02007950948072</v>
      </c>
      <c r="U42" s="264">
        <v>20.33047370553783</v>
      </c>
      <c r="V42" s="264">
        <v>6.0715288457458394</v>
      </c>
      <c r="W42" s="264">
        <v>7.9350009471878966</v>
      </c>
      <c r="DA42" s="72" t="s">
        <v>3160</v>
      </c>
    </row>
    <row r="43" spans="1:105" ht="12" customHeight="1" x14ac:dyDescent="0.25">
      <c r="A43" s="64" t="s">
        <v>30</v>
      </c>
      <c r="B43" s="231">
        <v>5.9197934203908023E-2</v>
      </c>
      <c r="C43" s="231">
        <v>8.5325624654735491E-3</v>
      </c>
      <c r="D43" s="231">
        <v>5.6635687610665543E-3</v>
      </c>
      <c r="E43" s="231">
        <v>2.4407435804164618E-2</v>
      </c>
      <c r="F43" s="231">
        <v>2.7087749051730298E-2</v>
      </c>
      <c r="G43" s="231">
        <v>2.2409260866831811E-2</v>
      </c>
      <c r="H43" s="231">
        <v>1.144441219521793E-2</v>
      </c>
      <c r="I43" s="231">
        <v>9.8569025884472691E-3</v>
      </c>
      <c r="J43" s="231">
        <v>2.016063217446595E-2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1.370338796332376E-2</v>
      </c>
      <c r="C45" s="231">
        <v>1.9010103547166879E-3</v>
      </c>
      <c r="D45" s="231">
        <v>1.372660924474393E-3</v>
      </c>
      <c r="E45" s="231">
        <v>3.5882071013230571E-3</v>
      </c>
      <c r="F45" s="231">
        <v>3.2551802245176869E-3</v>
      </c>
      <c r="G45" s="231">
        <v>2.2436734846279779E-2</v>
      </c>
      <c r="H45" s="231">
        <v>1.8604466271440249E-2</v>
      </c>
      <c r="I45" s="231">
        <v>1.757789136845685E-2</v>
      </c>
      <c r="J45" s="231">
        <v>3.1125077761191701E-2</v>
      </c>
      <c r="K45" s="231">
        <v>1.6760016371479829E-2</v>
      </c>
      <c r="L45" s="231">
        <v>1.36501097524524E-2</v>
      </c>
      <c r="M45" s="231">
        <v>1.269216846171204E-2</v>
      </c>
      <c r="N45" s="231">
        <v>1.009964208371752E-2</v>
      </c>
      <c r="O45" s="231">
        <v>3.350971950000481E-3</v>
      </c>
      <c r="P45" s="231">
        <v>3.4886034656146821E-3</v>
      </c>
      <c r="Q45" s="231">
        <v>2.5908703525285631E-3</v>
      </c>
      <c r="R45" s="231">
        <v>2.535133855735843E-3</v>
      </c>
      <c r="S45" s="231">
        <v>2.7011683715663188E-3</v>
      </c>
      <c r="T45" s="231">
        <v>2.795332025015479E-3</v>
      </c>
      <c r="U45" s="231">
        <v>2.3815798956443269E-3</v>
      </c>
      <c r="V45" s="231">
        <v>3.2830544852917427E-2</v>
      </c>
      <c r="W45" s="231">
        <v>3.3575740614303587E-2</v>
      </c>
      <c r="DA45" s="73" t="s">
        <v>3163</v>
      </c>
    </row>
    <row r="46" spans="1:105" ht="12" customHeight="1" x14ac:dyDescent="0.25">
      <c r="A46" s="64" t="s">
        <v>160</v>
      </c>
      <c r="B46" s="231">
        <v>1.110799724589304</v>
      </c>
      <c r="C46" s="231">
        <v>2.099542404263376E-2</v>
      </c>
      <c r="D46" s="231">
        <v>1.092269115114505E-2</v>
      </c>
      <c r="E46" s="231">
        <v>0.35422353454777911</v>
      </c>
      <c r="F46" s="231">
        <v>0.31006180142308498</v>
      </c>
      <c r="G46" s="231">
        <v>4.4432167712757098E-2</v>
      </c>
      <c r="H46" s="231">
        <v>3.6474603267183443E-2</v>
      </c>
      <c r="I46" s="231">
        <v>3.3477032635464983E-2</v>
      </c>
      <c r="J46" s="231">
        <v>0.113202942676373</v>
      </c>
      <c r="K46" s="231">
        <v>5.747280350933949E-2</v>
      </c>
      <c r="L46" s="231">
        <v>4.4941964924413318E-2</v>
      </c>
      <c r="M46" s="231">
        <v>4.5182065677336701E-2</v>
      </c>
      <c r="N46" s="231">
        <v>4.3434310710402033E-2</v>
      </c>
      <c r="O46" s="231">
        <v>1.6957179508132181E-2</v>
      </c>
      <c r="P46" s="231">
        <v>1.6738569515980319E-2</v>
      </c>
      <c r="Q46" s="231">
        <v>1.227515338208968E-2</v>
      </c>
      <c r="R46" s="231">
        <v>1.0592909076107691E-2</v>
      </c>
      <c r="S46" s="231">
        <v>1.08910080170679E-2</v>
      </c>
      <c r="T46" s="231">
        <v>1.134132440543551E-2</v>
      </c>
      <c r="U46" s="231">
        <v>1.0375766485368631E-2</v>
      </c>
      <c r="V46" s="231">
        <v>0.12891243463283139</v>
      </c>
      <c r="W46" s="231">
        <v>0.1642317326536932</v>
      </c>
      <c r="DA46" s="73" t="s">
        <v>3164</v>
      </c>
    </row>
    <row r="47" spans="1:105" ht="12" customHeight="1" x14ac:dyDescent="0.25">
      <c r="A47" s="64" t="s">
        <v>70</v>
      </c>
      <c r="B47" s="231">
        <v>4.6366114908404532E-2</v>
      </c>
      <c r="C47" s="231">
        <v>8.5762424065431806E-3</v>
      </c>
      <c r="D47" s="231">
        <v>6.7086818754476182E-3</v>
      </c>
      <c r="E47" s="231">
        <v>2.4281764950445789E-2</v>
      </c>
      <c r="F47" s="231">
        <v>1.7133093130264999E-2</v>
      </c>
      <c r="G47" s="231">
        <v>5.826894274513471E-3</v>
      </c>
      <c r="H47" s="231">
        <v>4.7672997657616182E-3</v>
      </c>
      <c r="I47" s="231">
        <v>5.149399736082385E-3</v>
      </c>
      <c r="J47" s="231">
        <v>4.6227577922423123E-2</v>
      </c>
      <c r="K47" s="231">
        <v>1.7511883803800799E-2</v>
      </c>
      <c r="L47" s="231">
        <v>3.113707705198455E-3</v>
      </c>
      <c r="M47" s="231">
        <v>2.8186868920847688E-3</v>
      </c>
      <c r="N47" s="231">
        <v>2.5118560308657911E-3</v>
      </c>
      <c r="O47" s="231">
        <v>1.464066102341525E-3</v>
      </c>
      <c r="P47" s="231">
        <v>1.184770175094026E-3</v>
      </c>
      <c r="Q47" s="231">
        <v>7.622973473556694E-4</v>
      </c>
      <c r="R47" s="231">
        <v>4.4876986075423049E-4</v>
      </c>
      <c r="S47" s="231">
        <v>4.9364574583045818E-4</v>
      </c>
      <c r="T47" s="231">
        <v>4.8205149901187571E-4</v>
      </c>
      <c r="U47" s="231">
        <v>4.2364133798510393E-4</v>
      </c>
      <c r="V47" s="231">
        <v>3.9527671514166087E-3</v>
      </c>
      <c r="W47" s="231">
        <v>5.3127006804449131E-3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1.1767254902309289E-2</v>
      </c>
      <c r="H48" s="231">
        <v>1.099794081570227E-3</v>
      </c>
      <c r="I48" s="231">
        <v>6.6637769474458468E-4</v>
      </c>
      <c r="J48" s="231">
        <v>5.6615015529086704E-4</v>
      </c>
      <c r="K48" s="231">
        <v>6.0136523672033092E-4</v>
      </c>
      <c r="L48" s="231">
        <v>9.1992628103811005E-3</v>
      </c>
      <c r="M48" s="231">
        <v>7.4655972630689391E-3</v>
      </c>
      <c r="N48" s="231">
        <v>7.4330910340573248E-3</v>
      </c>
      <c r="O48" s="231">
        <v>5.9323867946788423E-3</v>
      </c>
      <c r="P48" s="231">
        <v>3.2343697866879621E-3</v>
      </c>
      <c r="Q48" s="231">
        <v>2.7332320894203881E-3</v>
      </c>
      <c r="R48" s="231">
        <v>4.9328202525613894E-3</v>
      </c>
      <c r="S48" s="231">
        <v>4.897605171131812E-3</v>
      </c>
      <c r="T48" s="231">
        <v>5.8294504028073716E-3</v>
      </c>
      <c r="U48" s="231">
        <v>7.1296995632847736E-3</v>
      </c>
      <c r="V48" s="231">
        <v>1.6223317129331779E-2</v>
      </c>
      <c r="W48" s="231">
        <v>1.305937750553152E-2</v>
      </c>
      <c r="DA48" s="73" t="s">
        <v>3166</v>
      </c>
    </row>
    <row r="49" spans="1:105" ht="12" customHeight="1" x14ac:dyDescent="0.25">
      <c r="A49" s="64" t="s">
        <v>162</v>
      </c>
      <c r="B49" s="231">
        <v>1.8015207678531119E-2</v>
      </c>
      <c r="C49" s="231">
        <v>7.6851804747526476E-3</v>
      </c>
      <c r="D49" s="231">
        <v>4.8246375923588188E-3</v>
      </c>
      <c r="E49" s="231">
        <v>2.4840381493914501E-2</v>
      </c>
      <c r="F49" s="231">
        <v>2.985053158017922E-2</v>
      </c>
      <c r="G49" s="231">
        <v>1.4855772204787549E-2</v>
      </c>
      <c r="H49" s="231">
        <v>1.245153375665682E-2</v>
      </c>
      <c r="I49" s="231">
        <v>1.442623589991324E-2</v>
      </c>
      <c r="J49" s="231">
        <v>2.7898164358122129E-2</v>
      </c>
      <c r="K49" s="231">
        <v>2.1538320073059451E-4</v>
      </c>
      <c r="L49" s="231">
        <v>1.853075784484844E-2</v>
      </c>
      <c r="M49" s="231">
        <v>2.2418082305724271E-2</v>
      </c>
      <c r="N49" s="231">
        <v>2.03712723886454E-2</v>
      </c>
      <c r="O49" s="231">
        <v>1.0363762862275879E-9</v>
      </c>
      <c r="P49" s="231">
        <v>4.1791292579588287E-4</v>
      </c>
      <c r="Q49" s="231">
        <v>1.84653879073592E-4</v>
      </c>
      <c r="R49" s="231">
        <v>9.9086573765921486E-5</v>
      </c>
      <c r="S49" s="231">
        <v>1.144221607022529E-3</v>
      </c>
      <c r="T49" s="231">
        <v>1.9908577462324582E-3</v>
      </c>
      <c r="U49" s="231">
        <v>1.171085955140786E-3</v>
      </c>
      <c r="V49" s="231">
        <v>1.185066353567195E-2</v>
      </c>
      <c r="W49" s="231">
        <v>1.5385216121550541E-2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3.014383749572391E-3</v>
      </c>
      <c r="L50" s="231">
        <v>1.281113093569747E-2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0.79706717266347071</v>
      </c>
      <c r="C51" s="231">
        <v>0.70492920014433125</v>
      </c>
      <c r="D51" s="231">
        <v>0.91918684143976193</v>
      </c>
      <c r="E51" s="231">
        <v>1.129056082729375</v>
      </c>
      <c r="F51" s="231">
        <v>1.164155385231846</v>
      </c>
      <c r="G51" s="231">
        <v>0.79414245016364293</v>
      </c>
      <c r="H51" s="231">
        <v>0.95062958268969799</v>
      </c>
      <c r="I51" s="231">
        <v>0.88847330642878042</v>
      </c>
      <c r="J51" s="231">
        <v>0.39780174757836112</v>
      </c>
      <c r="K51" s="231">
        <v>0.46068986259240069</v>
      </c>
      <c r="L51" s="231">
        <v>0.85703056517888554</v>
      </c>
      <c r="M51" s="231">
        <v>0.73491089640193363</v>
      </c>
      <c r="N51" s="231">
        <v>0.58134585386214965</v>
      </c>
      <c r="O51" s="231">
        <v>0.61205938887330857</v>
      </c>
      <c r="P51" s="231">
        <v>0.64277292388400564</v>
      </c>
      <c r="Q51" s="231">
        <v>0.55136415760505308</v>
      </c>
      <c r="R51" s="231">
        <v>0.76562179889969473</v>
      </c>
      <c r="S51" s="231">
        <v>0.8263170301679218</v>
      </c>
      <c r="T51" s="231">
        <v>0.79560349515724094</v>
      </c>
      <c r="U51" s="231">
        <v>0.85703056517860399</v>
      </c>
      <c r="V51" s="231">
        <v>2.950610636845556</v>
      </c>
      <c r="W51" s="231">
        <v>3.7622987894946762</v>
      </c>
      <c r="DA51" s="73" t="s">
        <v>3169</v>
      </c>
    </row>
    <row r="52" spans="1:105" ht="12" customHeight="1" x14ac:dyDescent="0.25">
      <c r="A52" s="64" t="s">
        <v>79</v>
      </c>
      <c r="B52" s="231">
        <v>13.34393882042151</v>
      </c>
      <c r="C52" s="231">
        <v>14.92094783232389</v>
      </c>
      <c r="D52" s="231">
        <v>15.177457029836431</v>
      </c>
      <c r="E52" s="231">
        <v>14.77741669324158</v>
      </c>
      <c r="F52" s="231">
        <v>15.718251558870589</v>
      </c>
      <c r="G52" s="231">
        <v>14.718150717353341</v>
      </c>
      <c r="H52" s="231">
        <v>15.03670283739773</v>
      </c>
      <c r="I52" s="231">
        <v>14.831125442090491</v>
      </c>
      <c r="J52" s="231">
        <v>14.574616244587061</v>
      </c>
      <c r="K52" s="231">
        <v>14.818160801505551</v>
      </c>
      <c r="L52" s="231">
        <v>17.405458348841151</v>
      </c>
      <c r="M52" s="231">
        <v>14.72463137080946</v>
      </c>
      <c r="N52" s="231">
        <v>15.78122124150376</v>
      </c>
      <c r="O52" s="231">
        <v>17.764754577152939</v>
      </c>
      <c r="P52" s="231">
        <v>17.26840786318753</v>
      </c>
      <c r="Q52" s="231">
        <v>18.69540508254628</v>
      </c>
      <c r="R52" s="231">
        <v>19.43529301976352</v>
      </c>
      <c r="S52" s="231">
        <v>20.00572053672839</v>
      </c>
      <c r="T52" s="231">
        <v>20.202036998244981</v>
      </c>
      <c r="U52" s="231">
        <v>19.4519613671218</v>
      </c>
      <c r="V52" s="231">
        <v>2.9271484815981128</v>
      </c>
      <c r="W52" s="231">
        <v>3.9411373901176971</v>
      </c>
      <c r="DA52" s="73" t="s">
        <v>3170</v>
      </c>
    </row>
    <row r="53" spans="1:105" ht="12" customHeight="1" x14ac:dyDescent="0.25">
      <c r="A53" s="60" t="s">
        <v>3101</v>
      </c>
      <c r="B53" s="264">
        <v>1.1060080260232801</v>
      </c>
      <c r="C53" s="264">
        <v>1.324016124663129</v>
      </c>
      <c r="D53" s="264">
        <v>1.3806045720032529</v>
      </c>
      <c r="E53" s="264">
        <v>1.0889743660205919</v>
      </c>
      <c r="F53" s="264">
        <v>1.103319046003145</v>
      </c>
      <c r="G53" s="264">
        <v>1.1376319897658671</v>
      </c>
      <c r="H53" s="264">
        <v>0.94494977565902005</v>
      </c>
      <c r="I53" s="264">
        <v>0.98718431071084212</v>
      </c>
      <c r="J53" s="264">
        <v>1.071355650470565</v>
      </c>
      <c r="K53" s="264">
        <v>1.188488957856588</v>
      </c>
      <c r="L53" s="264">
        <v>0.67430071944781933</v>
      </c>
      <c r="M53" s="264">
        <v>0.50399952142308657</v>
      </c>
      <c r="N53" s="264">
        <v>0.67283942758539794</v>
      </c>
      <c r="O53" s="264">
        <v>0.53371312497186485</v>
      </c>
      <c r="P53" s="264">
        <v>0.36220374095263058</v>
      </c>
      <c r="Q53" s="264">
        <v>0.53500272517123915</v>
      </c>
      <c r="R53" s="264">
        <v>0.5274416699741965</v>
      </c>
      <c r="S53" s="264">
        <v>0.52698032775326664</v>
      </c>
      <c r="T53" s="264">
        <v>0.54617186591224498</v>
      </c>
      <c r="U53" s="264">
        <v>0.49910381452587932</v>
      </c>
      <c r="V53" s="264">
        <v>0.465082864491972</v>
      </c>
      <c r="W53" s="264">
        <v>0.49508333355105733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19.130876265665648</v>
      </c>
      <c r="C54" s="263">
        <f t="shared" si="2"/>
        <v>20.69122362717799</v>
      </c>
      <c r="D54" s="263">
        <f t="shared" si="2"/>
        <v>21.322250950530417</v>
      </c>
      <c r="E54" s="263">
        <f t="shared" si="2"/>
        <v>18.918308396322391</v>
      </c>
      <c r="F54" s="263">
        <f t="shared" si="2"/>
        <v>19.347523361153403</v>
      </c>
      <c r="G54" s="263">
        <f t="shared" si="2"/>
        <v>18.660337861166855</v>
      </c>
      <c r="H54" s="263">
        <f t="shared" si="2"/>
        <v>16.12383317815792</v>
      </c>
      <c r="I54" s="263">
        <f t="shared" si="2"/>
        <v>16.619205524405874</v>
      </c>
      <c r="J54" s="263">
        <f t="shared" si="2"/>
        <v>18.169272449227652</v>
      </c>
      <c r="K54" s="263">
        <f t="shared" si="2"/>
        <v>18.229004278714569</v>
      </c>
      <c r="L54" s="263">
        <f t="shared" si="2"/>
        <v>13.12487114570348</v>
      </c>
      <c r="M54" s="263">
        <f t="shared" si="2"/>
        <v>10.366382957873688</v>
      </c>
      <c r="N54" s="263">
        <f t="shared" si="2"/>
        <v>12.692794088030883</v>
      </c>
      <c r="O54" s="263">
        <f t="shared" si="2"/>
        <v>9.6097547535940535</v>
      </c>
      <c r="P54" s="263">
        <f t="shared" si="2"/>
        <v>8.0368003600048556</v>
      </c>
      <c r="Q54" s="263">
        <f t="shared" si="2"/>
        <v>10.342506466403698</v>
      </c>
      <c r="R54" s="263">
        <f t="shared" si="2"/>
        <v>10.302787525436472</v>
      </c>
      <c r="S54" s="263">
        <f t="shared" si="2"/>
        <v>10.797662534239455</v>
      </c>
      <c r="T54" s="263">
        <f t="shared" si="2"/>
        <v>11.165486771907101</v>
      </c>
      <c r="U54" s="263">
        <f t="shared" si="2"/>
        <v>10.338359533936028</v>
      </c>
      <c r="V54" s="263">
        <f t="shared" si="2"/>
        <v>7.9308950972057737</v>
      </c>
      <c r="W54" s="263">
        <f t="shared" si="2"/>
        <v>8.885945020635738</v>
      </c>
      <c r="DA54" s="70"/>
    </row>
    <row r="55" spans="1:105" ht="12" customHeight="1" x14ac:dyDescent="0.25">
      <c r="A55" s="60" t="s">
        <v>3104</v>
      </c>
      <c r="B55" s="264">
        <v>2.5700701132687001</v>
      </c>
      <c r="C55" s="264">
        <v>1.2683311469672061</v>
      </c>
      <c r="D55" s="264">
        <v>1.101025226657333</v>
      </c>
      <c r="E55" s="264">
        <v>2.4390430438008441</v>
      </c>
      <c r="F55" s="264">
        <v>2.5462950317023449</v>
      </c>
      <c r="G55" s="264">
        <v>1.6545580046329811</v>
      </c>
      <c r="H55" s="264">
        <v>1.546743225910705</v>
      </c>
      <c r="I55" s="264">
        <v>1.5354287382076841</v>
      </c>
      <c r="J55" s="264">
        <v>2.082750583917433</v>
      </c>
      <c r="K55" s="264">
        <v>0.60325502760473115</v>
      </c>
      <c r="L55" s="264">
        <v>1.713796975482522</v>
      </c>
      <c r="M55" s="264">
        <v>1.5704361051813569</v>
      </c>
      <c r="N55" s="264">
        <v>1.5813396594154221</v>
      </c>
      <c r="O55" s="264">
        <v>1.169666281562126E-2</v>
      </c>
      <c r="P55" s="264">
        <v>0.72615153412635025</v>
      </c>
      <c r="Q55" s="264">
        <v>0.60180081547940589</v>
      </c>
      <c r="R55" s="264">
        <v>0.52026956588939188</v>
      </c>
      <c r="S55" s="264">
        <v>0.92853642027529293</v>
      </c>
      <c r="T55" s="264">
        <v>1.023500595520116</v>
      </c>
      <c r="U55" s="264">
        <v>0.9062239462818219</v>
      </c>
      <c r="V55" s="264">
        <v>1.02546453587338</v>
      </c>
      <c r="W55" s="264">
        <v>1.319697912647203</v>
      </c>
      <c r="DA55" s="72" t="s">
        <v>3172</v>
      </c>
    </row>
    <row r="56" spans="1:105" ht="12" customHeight="1" x14ac:dyDescent="0.25">
      <c r="A56" s="60" t="s">
        <v>3106</v>
      </c>
      <c r="B56" s="264">
        <v>2.2519404099497788</v>
      </c>
      <c r="C56" s="264">
        <v>2.2935692539061332</v>
      </c>
      <c r="D56" s="264">
        <v>2.359795246525461</v>
      </c>
      <c r="E56" s="264">
        <v>2.390770844591827</v>
      </c>
      <c r="F56" s="264">
        <v>2.527150991054238</v>
      </c>
      <c r="G56" s="264">
        <v>2.2877823168576139</v>
      </c>
      <c r="H56" s="264">
        <v>2.351898854966795</v>
      </c>
      <c r="I56" s="264">
        <v>2.3121807103534602</v>
      </c>
      <c r="J56" s="264">
        <v>2.2259676882171</v>
      </c>
      <c r="K56" s="264">
        <v>2.2497948871105669</v>
      </c>
      <c r="L56" s="264">
        <v>2.6873775626058358</v>
      </c>
      <c r="M56" s="264">
        <v>2.275504580468914</v>
      </c>
      <c r="N56" s="264">
        <v>2.4066631350468399</v>
      </c>
      <c r="O56" s="264">
        <v>2.6931991109905198</v>
      </c>
      <c r="P56" s="264">
        <v>2.624674964243785</v>
      </c>
      <c r="Q56" s="264">
        <v>2.81916260042432</v>
      </c>
      <c r="R56" s="264">
        <v>2.9587952875074</v>
      </c>
      <c r="S56" s="264">
        <v>3.0513720097334698</v>
      </c>
      <c r="T56" s="264">
        <v>3.0759435096444649</v>
      </c>
      <c r="U56" s="264">
        <v>2.9750310228056498</v>
      </c>
      <c r="V56" s="264">
        <v>0.88846855875439168</v>
      </c>
      <c r="W56" s="264">
        <v>1.1611571046397171</v>
      </c>
      <c r="DA56" s="72" t="s">
        <v>3173</v>
      </c>
    </row>
    <row r="57" spans="1:105" ht="12" customHeight="1" x14ac:dyDescent="0.25">
      <c r="A57" s="64" t="s">
        <v>30</v>
      </c>
      <c r="B57" s="231">
        <v>8.662645705823464E-3</v>
      </c>
      <c r="C57" s="231">
        <v>1.248600421538449E-3</v>
      </c>
      <c r="D57" s="231">
        <v>8.2877029861711383E-4</v>
      </c>
      <c r="E57" s="231">
        <v>3.571627486709673E-3</v>
      </c>
      <c r="F57" s="231">
        <v>3.9638473226976936E-3</v>
      </c>
      <c r="G57" s="231">
        <v>3.2792273924640279E-3</v>
      </c>
      <c r="H57" s="231">
        <v>1.674701820119148E-3</v>
      </c>
      <c r="I57" s="231">
        <v>1.4423958543285801E-3</v>
      </c>
      <c r="J57" s="231">
        <v>2.950177503344273E-3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2.0052658338858532E-3</v>
      </c>
      <c r="C59" s="231">
        <v>2.781816529152689E-4</v>
      </c>
      <c r="D59" s="231">
        <v>2.0086638871538151E-4</v>
      </c>
      <c r="E59" s="231">
        <v>5.2507519486768585E-4</v>
      </c>
      <c r="F59" s="231">
        <v>4.7634217938196299E-4</v>
      </c>
      <c r="G59" s="231">
        <v>3.2832477582637378E-3</v>
      </c>
      <c r="H59" s="231">
        <v>2.722458173967665E-3</v>
      </c>
      <c r="I59" s="231">
        <v>2.572235792145966E-3</v>
      </c>
      <c r="J59" s="231">
        <v>4.5546440908339862E-3</v>
      </c>
      <c r="K59" s="231">
        <v>2.4525532149455658E-3</v>
      </c>
      <c r="L59" s="231">
        <v>1.9974694424944092E-3</v>
      </c>
      <c r="M59" s="231">
        <v>1.857290462936111E-3</v>
      </c>
      <c r="N59" s="231">
        <v>1.4779167939460601E-3</v>
      </c>
      <c r="O59" s="231">
        <v>4.903597256116786E-4</v>
      </c>
      <c r="P59" s="231">
        <v>5.1049983816382619E-4</v>
      </c>
      <c r="Q59" s="231">
        <v>3.7913133685322462E-4</v>
      </c>
      <c r="R59" s="231">
        <v>3.7097521567953652E-4</v>
      </c>
      <c r="S59" s="231">
        <v>3.9527164096733633E-4</v>
      </c>
      <c r="T59" s="231">
        <v>4.0905094558608062E-4</v>
      </c>
      <c r="U59" s="231">
        <v>3.4850511480714582E-4</v>
      </c>
      <c r="V59" s="231">
        <v>4.8042111978156632E-3</v>
      </c>
      <c r="W59" s="231">
        <v>4.9132583622003897E-3</v>
      </c>
      <c r="DA59" s="73" t="s">
        <v>3176</v>
      </c>
    </row>
    <row r="60" spans="1:105" ht="12" customHeight="1" x14ac:dyDescent="0.25">
      <c r="A60" s="64" t="s">
        <v>160</v>
      </c>
      <c r="B60" s="231">
        <v>0.1625473015848615</v>
      </c>
      <c r="C60" s="231">
        <v>3.0723355868870388E-3</v>
      </c>
      <c r="D60" s="231">
        <v>1.598356511404349E-3</v>
      </c>
      <c r="E60" s="231">
        <v>5.183479832053596E-2</v>
      </c>
      <c r="F60" s="231">
        <v>4.5372453764784548E-2</v>
      </c>
      <c r="G60" s="231">
        <v>6.5019182174761367E-3</v>
      </c>
      <c r="H60" s="231">
        <v>5.3374593153154683E-3</v>
      </c>
      <c r="I60" s="231">
        <v>4.8988140701737197E-3</v>
      </c>
      <c r="J60" s="231">
        <v>1.6565391992974719E-2</v>
      </c>
      <c r="K60" s="231">
        <v>8.4102011534204543E-3</v>
      </c>
      <c r="L60" s="231">
        <v>6.5765186690929572E-3</v>
      </c>
      <c r="M60" s="231">
        <v>6.611653472093219E-3</v>
      </c>
      <c r="N60" s="231">
        <v>6.3558982288950778E-3</v>
      </c>
      <c r="O60" s="231">
        <v>2.4814048027929571E-3</v>
      </c>
      <c r="P60" s="231">
        <v>2.4494148197769729E-3</v>
      </c>
      <c r="Q60" s="231">
        <v>1.796267152961963E-3</v>
      </c>
      <c r="R60" s="231">
        <v>1.550098319381302E-3</v>
      </c>
      <c r="S60" s="231">
        <v>1.593720204934345E-3</v>
      </c>
      <c r="T60" s="231">
        <v>1.6596166146725249E-3</v>
      </c>
      <c r="U60" s="231">
        <v>1.518323066468964E-3</v>
      </c>
      <c r="V60" s="231">
        <v>1.8864218208236451E-2</v>
      </c>
      <c r="W60" s="231">
        <v>2.4032617569593209E-2</v>
      </c>
      <c r="DA60" s="73" t="s">
        <v>3177</v>
      </c>
    </row>
    <row r="61" spans="1:105" ht="12" customHeight="1" x14ac:dyDescent="0.25">
      <c r="A61" s="64" t="s">
        <v>70</v>
      </c>
      <c r="B61" s="231">
        <v>6.7849196362749472E-3</v>
      </c>
      <c r="C61" s="231">
        <v>1.254992263737437E-3</v>
      </c>
      <c r="D61" s="231">
        <v>9.8170544329983568E-4</v>
      </c>
      <c r="E61" s="231">
        <v>3.553237620645011E-3</v>
      </c>
      <c r="F61" s="231">
        <v>2.507146873084056E-3</v>
      </c>
      <c r="G61" s="231">
        <v>8.5267030588491726E-4</v>
      </c>
      <c r="H61" s="231">
        <v>6.976160469045863E-4</v>
      </c>
      <c r="I61" s="231">
        <v>7.5353010390010822E-4</v>
      </c>
      <c r="J61" s="231">
        <v>6.7646470230013868E-3</v>
      </c>
      <c r="K61" s="231">
        <v>2.5625766688301072E-3</v>
      </c>
      <c r="L61" s="231">
        <v>4.5563999900263732E-4</v>
      </c>
      <c r="M61" s="231">
        <v>4.1246854692046132E-4</v>
      </c>
      <c r="N61" s="231">
        <v>3.6756888820606613E-4</v>
      </c>
      <c r="O61" s="231">
        <v>2.142420357238285E-4</v>
      </c>
      <c r="P61" s="231">
        <v>1.7337166250285199E-4</v>
      </c>
      <c r="Q61" s="231">
        <v>1.1154970070214491E-4</v>
      </c>
      <c r="R61" s="231">
        <v>6.5670100814244146E-5</v>
      </c>
      <c r="S61" s="231">
        <v>7.2236949782513465E-5</v>
      </c>
      <c r="T61" s="231">
        <v>7.0540322125384525E-5</v>
      </c>
      <c r="U61" s="231">
        <v>6.1992954089666483E-5</v>
      </c>
      <c r="V61" s="231">
        <v>5.7842257252413789E-4</v>
      </c>
      <c r="W61" s="231">
        <v>7.7742651588580804E-4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1.72194454958008E-3</v>
      </c>
      <c r="H62" s="231">
        <v>1.6093680642956359E-4</v>
      </c>
      <c r="I62" s="231">
        <v>9.751343443762662E-5</v>
      </c>
      <c r="J62" s="231">
        <v>8.2846779664449009E-5</v>
      </c>
      <c r="K62" s="231">
        <v>8.7999928638776359E-5</v>
      </c>
      <c r="L62" s="231">
        <v>1.346161070529865E-3</v>
      </c>
      <c r="M62" s="231">
        <v>1.092467582560713E-3</v>
      </c>
      <c r="N62" s="231">
        <v>1.087710829661363E-3</v>
      </c>
      <c r="O62" s="231">
        <v>8.6810740414005726E-4</v>
      </c>
      <c r="P62" s="231">
        <v>4.7329691349006522E-4</v>
      </c>
      <c r="Q62" s="231">
        <v>3.9996363962432592E-4</v>
      </c>
      <c r="R62" s="231">
        <v>7.2183725248353313E-4</v>
      </c>
      <c r="S62" s="231">
        <v>7.1668410350918894E-4</v>
      </c>
      <c r="T62" s="231">
        <v>8.5304435329191716E-4</v>
      </c>
      <c r="U62" s="231">
        <v>1.043314469267797E-3</v>
      </c>
      <c r="V62" s="231">
        <v>2.3740160928679911E-3</v>
      </c>
      <c r="W62" s="231">
        <v>1.911025477330793E-3</v>
      </c>
      <c r="DA62" s="73" t="s">
        <v>3179</v>
      </c>
    </row>
    <row r="63" spans="1:105" ht="12" customHeight="1" x14ac:dyDescent="0.25">
      <c r="A63" s="64" t="s">
        <v>162</v>
      </c>
      <c r="B63" s="231">
        <v>2.6362298538728898E-3</v>
      </c>
      <c r="C63" s="231">
        <v>1.124599980275991E-3</v>
      </c>
      <c r="D63" s="231">
        <v>7.0600649640308727E-4</v>
      </c>
      <c r="E63" s="231">
        <v>3.6349819799128989E-3</v>
      </c>
      <c r="F63" s="231">
        <v>4.3681351838881638E-3</v>
      </c>
      <c r="G63" s="231">
        <v>2.1738983467433021E-3</v>
      </c>
      <c r="H63" s="231">
        <v>1.822077524808262E-3</v>
      </c>
      <c r="I63" s="231">
        <v>2.1110427610382689E-3</v>
      </c>
      <c r="J63" s="231">
        <v>4.0824382966608607E-3</v>
      </c>
      <c r="K63" s="231">
        <v>3.1517795071846017E-5</v>
      </c>
      <c r="L63" s="231">
        <v>2.711672155947184E-3</v>
      </c>
      <c r="M63" s="231">
        <v>3.280518265207622E-3</v>
      </c>
      <c r="N63" s="231">
        <v>2.981001240208976E-3</v>
      </c>
      <c r="O63" s="231">
        <v>1.516566533315617E-10</v>
      </c>
      <c r="P63" s="231">
        <v>6.1154695019996651E-5</v>
      </c>
      <c r="Q63" s="231">
        <v>2.7021063388980521E-5</v>
      </c>
      <c r="R63" s="231">
        <v>1.449969317816929E-5</v>
      </c>
      <c r="S63" s="231">
        <v>1.6743804532844299E-4</v>
      </c>
      <c r="T63" s="231">
        <v>2.9132934346833098E-4</v>
      </c>
      <c r="U63" s="231">
        <v>1.7136920159252419E-4</v>
      </c>
      <c r="V63" s="231">
        <v>1.734150033594757E-3</v>
      </c>
      <c r="W63" s="231">
        <v>2.2513737710752281E-3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4.4110556888678491E-4</v>
      </c>
      <c r="L64" s="231">
        <v>1.8746986677710029E-3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0.11663769375368239</v>
      </c>
      <c r="C65" s="231">
        <v>0.1031548142795958</v>
      </c>
      <c r="D65" s="231">
        <v>0.13450790220855249</v>
      </c>
      <c r="E65" s="231">
        <v>0.16521881984935571</v>
      </c>
      <c r="F65" s="231">
        <v>0.17035502647868009</v>
      </c>
      <c r="G65" s="231">
        <v>0.11620970863655671</v>
      </c>
      <c r="H65" s="231">
        <v>0.13910903113527939</v>
      </c>
      <c r="I65" s="231">
        <v>0.13001348064213289</v>
      </c>
      <c r="J65" s="231">
        <v>5.8211754291271678E-2</v>
      </c>
      <c r="K65" s="231">
        <v>6.7414397369950876E-2</v>
      </c>
      <c r="L65" s="231">
        <v>0.12541235171541201</v>
      </c>
      <c r="M65" s="231">
        <v>0.1075421432604451</v>
      </c>
      <c r="N65" s="231">
        <v>8.5070420653712078E-2</v>
      </c>
      <c r="O65" s="231">
        <v>8.9564842220157717E-2</v>
      </c>
      <c r="P65" s="231">
        <v>9.4059263786535743E-2</v>
      </c>
      <c r="Q65" s="231">
        <v>8.0683091672936663E-2</v>
      </c>
      <c r="R65" s="231">
        <v>0.112036179601778</v>
      </c>
      <c r="S65" s="231">
        <v>0.12091793014899491</v>
      </c>
      <c r="T65" s="231">
        <v>0.1164235085826192</v>
      </c>
      <c r="U65" s="231">
        <v>0.12541235171537071</v>
      </c>
      <c r="V65" s="231">
        <v>0.43177342092352622</v>
      </c>
      <c r="W65" s="231">
        <v>0.55055065503771083</v>
      </c>
      <c r="DA65" s="73" t="s">
        <v>3182</v>
      </c>
    </row>
    <row r="66" spans="1:105" ht="12" customHeight="1" x14ac:dyDescent="0.25">
      <c r="A66" s="64" t="s">
        <v>79</v>
      </c>
      <c r="B66" s="231">
        <v>1.952666353581378</v>
      </c>
      <c r="C66" s="231">
        <v>2.1834357297211828</v>
      </c>
      <c r="D66" s="231">
        <v>2.2209716391784688</v>
      </c>
      <c r="E66" s="231">
        <v>2.1624323041397999</v>
      </c>
      <c r="F66" s="231">
        <v>2.3001080392517208</v>
      </c>
      <c r="G66" s="231">
        <v>2.1537597016506451</v>
      </c>
      <c r="H66" s="231">
        <v>2.200374574143972</v>
      </c>
      <c r="I66" s="231">
        <v>2.1702916976953031</v>
      </c>
      <c r="J66" s="231">
        <v>2.1327557882393489</v>
      </c>
      <c r="K66" s="231">
        <v>2.1683945354108229</v>
      </c>
      <c r="L66" s="231">
        <v>2.5470030508855861</v>
      </c>
      <c r="M66" s="231">
        <v>2.1547080388787512</v>
      </c>
      <c r="N66" s="231">
        <v>2.3093226184122111</v>
      </c>
      <c r="O66" s="231">
        <v>2.5995801546504369</v>
      </c>
      <c r="P66" s="231">
        <v>2.526947962528296</v>
      </c>
      <c r="Q66" s="231">
        <v>2.7357655758578519</v>
      </c>
      <c r="R66" s="231">
        <v>2.8440360273240861</v>
      </c>
      <c r="S66" s="231">
        <v>2.9275087286399541</v>
      </c>
      <c r="T66" s="231">
        <v>2.956236419482702</v>
      </c>
      <c r="U66" s="231">
        <v>2.8464751662840539</v>
      </c>
      <c r="V66" s="231">
        <v>0.42834011972582642</v>
      </c>
      <c r="W66" s="231">
        <v>0.57672074790592098</v>
      </c>
      <c r="DA66" s="73" t="s">
        <v>3183</v>
      </c>
    </row>
    <row r="67" spans="1:105" ht="12" customHeight="1" x14ac:dyDescent="0.25">
      <c r="A67" s="60" t="s">
        <v>3118</v>
      </c>
      <c r="B67" s="264">
        <v>14.308865742447169</v>
      </c>
      <c r="C67" s="264">
        <v>17.129323226304649</v>
      </c>
      <c r="D67" s="264">
        <v>17.861430477347621</v>
      </c>
      <c r="E67" s="264">
        <v>14.08849450792972</v>
      </c>
      <c r="F67" s="264">
        <v>14.27407733839682</v>
      </c>
      <c r="G67" s="264">
        <v>14.71799753967626</v>
      </c>
      <c r="H67" s="264">
        <v>12.225191097280421</v>
      </c>
      <c r="I67" s="264">
        <v>12.77159607584473</v>
      </c>
      <c r="J67" s="264">
        <v>13.860554177093119</v>
      </c>
      <c r="K67" s="264">
        <v>15.37595436399927</v>
      </c>
      <c r="L67" s="264">
        <v>8.7236966076151212</v>
      </c>
      <c r="M67" s="264">
        <v>6.5204422722234172</v>
      </c>
      <c r="N67" s="264">
        <v>8.704791293568622</v>
      </c>
      <c r="O67" s="264">
        <v>6.904858979787913</v>
      </c>
      <c r="P67" s="264">
        <v>4.6859738616347206</v>
      </c>
      <c r="Q67" s="264">
        <v>6.9215430504999711</v>
      </c>
      <c r="R67" s="264">
        <v>6.8237226720396791</v>
      </c>
      <c r="S67" s="264">
        <v>6.8177541042306924</v>
      </c>
      <c r="T67" s="264">
        <v>7.0660426667425211</v>
      </c>
      <c r="U67" s="264">
        <v>6.4571045648485574</v>
      </c>
      <c r="V67" s="264">
        <v>6.0169620025780022</v>
      </c>
      <c r="W67" s="264">
        <v>6.4050900033488167</v>
      </c>
      <c r="DA67" s="72" t="s">
        <v>3184</v>
      </c>
    </row>
    <row r="68" spans="1:105" ht="12" customHeight="1" x14ac:dyDescent="0.25">
      <c r="A68" s="57" t="s">
        <v>3120</v>
      </c>
      <c r="B68" s="263">
        <v>0</v>
      </c>
      <c r="C68" s="263">
        <v>0</v>
      </c>
      <c r="D68" s="263">
        <v>0</v>
      </c>
      <c r="E68" s="263">
        <v>0</v>
      </c>
      <c r="F68" s="263">
        <v>0</v>
      </c>
      <c r="G68" s="263">
        <v>27.206773720312519</v>
      </c>
      <c r="H68" s="263">
        <v>28.01464647156315</v>
      </c>
      <c r="I68" s="263">
        <v>31.082313096234319</v>
      </c>
      <c r="J68" s="263">
        <v>34.430425256244639</v>
      </c>
      <c r="K68" s="263">
        <v>32.481763390688023</v>
      </c>
      <c r="L68" s="263">
        <v>33.038294842103191</v>
      </c>
      <c r="M68" s="263">
        <v>32.473665660297812</v>
      </c>
      <c r="N68" s="263">
        <v>32.831028555670578</v>
      </c>
      <c r="O68" s="263">
        <v>32.098220166683788</v>
      </c>
      <c r="P68" s="263">
        <v>33.127586248790109</v>
      </c>
      <c r="Q68" s="263">
        <v>36.084310301466019</v>
      </c>
      <c r="R68" s="263">
        <v>44.125462437094228</v>
      </c>
      <c r="S68" s="263">
        <v>42.047345983260378</v>
      </c>
      <c r="T68" s="263">
        <v>44.808011714925037</v>
      </c>
      <c r="U68" s="263">
        <v>43.233790190222493</v>
      </c>
      <c r="V68" s="263">
        <v>41.799850252078087</v>
      </c>
      <c r="W68" s="263">
        <v>45.742883053578907</v>
      </c>
      <c r="DA68" s="70" t="s">
        <v>3185</v>
      </c>
    </row>
    <row r="69" spans="1:105" ht="12" customHeight="1" x14ac:dyDescent="0.25">
      <c r="A69" s="41" t="s">
        <v>3122</v>
      </c>
      <c r="B69" s="352">
        <v>262.52790235145739</v>
      </c>
      <c r="C69" s="352">
        <v>299.93339764382091</v>
      </c>
      <c r="D69" s="352">
        <v>311.7482709525782</v>
      </c>
      <c r="E69" s="352">
        <v>263.52831155662358</v>
      </c>
      <c r="F69" s="352">
        <v>267.63818973572751</v>
      </c>
      <c r="G69" s="352">
        <v>270.81475630705398</v>
      </c>
      <c r="H69" s="352">
        <v>242.87126188735951</v>
      </c>
      <c r="I69" s="352">
        <v>250.37063236394721</v>
      </c>
      <c r="J69" s="352">
        <v>276.29510891193792</v>
      </c>
      <c r="K69" s="352">
        <v>283.93608523860541</v>
      </c>
      <c r="L69" s="352">
        <v>221.40906856520681</v>
      </c>
      <c r="M69" s="352">
        <v>198.396646159776</v>
      </c>
      <c r="N69" s="352">
        <v>224.31100763543441</v>
      </c>
      <c r="O69" s="352">
        <v>213.34707941650379</v>
      </c>
      <c r="P69" s="352">
        <v>182.67607652306179</v>
      </c>
      <c r="Q69" s="352">
        <v>211.73079185681061</v>
      </c>
      <c r="R69" s="352">
        <v>216.35222893400791</v>
      </c>
      <c r="S69" s="352">
        <v>220.37661750932429</v>
      </c>
      <c r="T69" s="352">
        <v>226.40881101594721</v>
      </c>
      <c r="U69" s="352">
        <v>218.69245951288099</v>
      </c>
      <c r="V69" s="352">
        <v>214.8174014573232</v>
      </c>
      <c r="W69" s="352">
        <v>228.4746161393802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1.0000000000000004</v>
      </c>
      <c r="D73" s="234">
        <f t="shared" si="3"/>
        <v>1</v>
      </c>
      <c r="E73" s="234">
        <f t="shared" si="3"/>
        <v>1</v>
      </c>
      <c r="F73" s="234">
        <f t="shared" si="3"/>
        <v>1</v>
      </c>
      <c r="G73" s="234">
        <f t="shared" si="3"/>
        <v>1.0000000000000002</v>
      </c>
      <c r="H73" s="234">
        <f t="shared" si="3"/>
        <v>1</v>
      </c>
      <c r="I73" s="234">
        <f t="shared" si="3"/>
        <v>1.0000000000000002</v>
      </c>
      <c r="J73" s="234">
        <f t="shared" si="3"/>
        <v>1.0000000000000002</v>
      </c>
      <c r="K73" s="234">
        <f t="shared" si="3"/>
        <v>1</v>
      </c>
      <c r="L73" s="234">
        <f t="shared" si="3"/>
        <v>0.99999999999999978</v>
      </c>
      <c r="M73" s="234">
        <f t="shared" si="3"/>
        <v>1.0000000000000002</v>
      </c>
      <c r="N73" s="234">
        <f t="shared" si="3"/>
        <v>0.99999999999999989</v>
      </c>
      <c r="O73" s="234">
        <f t="shared" si="3"/>
        <v>1</v>
      </c>
      <c r="P73" s="234">
        <f t="shared" si="3"/>
        <v>1.0000000000000002</v>
      </c>
      <c r="Q73" s="234">
        <f t="shared" si="3"/>
        <v>1</v>
      </c>
      <c r="R73" s="234">
        <f t="shared" si="3"/>
        <v>1</v>
      </c>
      <c r="S73" s="234">
        <f t="shared" si="3"/>
        <v>1.0000000000000002</v>
      </c>
      <c r="T73" s="234">
        <f t="shared" si="3"/>
        <v>0.99999999999999989</v>
      </c>
      <c r="U73" s="234">
        <f t="shared" si="3"/>
        <v>0.99999999999999989</v>
      </c>
      <c r="V73" s="234">
        <f t="shared" si="3"/>
        <v>0.99999999999999989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3.2316336245063276E-2</v>
      </c>
      <c r="C74" s="301">
        <f t="shared" si="4"/>
        <v>3.3704911744566302E-2</v>
      </c>
      <c r="D74" s="301">
        <f t="shared" si="4"/>
        <v>3.3615133716545183E-2</v>
      </c>
      <c r="E74" s="301">
        <f t="shared" si="4"/>
        <v>3.25240028690197E-2</v>
      </c>
      <c r="F74" s="301">
        <f t="shared" si="4"/>
        <v>3.2331399904489459E-2</v>
      </c>
      <c r="G74" s="301">
        <f t="shared" si="4"/>
        <v>3.1090424438334943E-2</v>
      </c>
      <c r="H74" s="301">
        <f t="shared" si="4"/>
        <v>3.1438831675217785E-2</v>
      </c>
      <c r="I74" s="301">
        <f t="shared" si="4"/>
        <v>3.1336170838477201E-2</v>
      </c>
      <c r="J74" s="301">
        <f t="shared" si="4"/>
        <v>3.2857598092456947E-2</v>
      </c>
      <c r="K74" s="301">
        <f t="shared" si="4"/>
        <v>3.1887483015201931E-2</v>
      </c>
      <c r="L74" s="301">
        <f t="shared" si="4"/>
        <v>3.327230139302486E-2</v>
      </c>
      <c r="M74" s="301">
        <f t="shared" si="4"/>
        <v>3.5790779428191657E-2</v>
      </c>
      <c r="N74" s="301">
        <f t="shared" si="4"/>
        <v>3.471354237236806E-2</v>
      </c>
      <c r="O74" s="301">
        <f t="shared" si="4"/>
        <v>3.5962265412027808E-2</v>
      </c>
      <c r="P74" s="301">
        <f t="shared" si="4"/>
        <v>3.6208396173272345E-2</v>
      </c>
      <c r="Q74" s="301">
        <f t="shared" si="4"/>
        <v>3.5183229377295483E-2</v>
      </c>
      <c r="R74" s="301">
        <f t="shared" si="4"/>
        <v>3.4884419968496963E-2</v>
      </c>
      <c r="S74" s="301">
        <f t="shared" si="4"/>
        <v>3.5402224781987998E-2</v>
      </c>
      <c r="T74" s="301">
        <f t="shared" si="4"/>
        <v>3.538767650580768E-2</v>
      </c>
      <c r="U74" s="301">
        <f t="shared" si="4"/>
        <v>3.6060132361056291E-2</v>
      </c>
      <c r="V74" s="301">
        <f t="shared" si="4"/>
        <v>4.7464573436947523E-2</v>
      </c>
      <c r="W74" s="301">
        <f t="shared" si="4"/>
        <v>4.5744691151088514E-2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4.2004037404874024E-3</v>
      </c>
      <c r="C75" s="235">
        <f t="shared" si="5"/>
        <v>4.4566578425315681E-3</v>
      </c>
      <c r="D75" s="235">
        <f t="shared" si="5"/>
        <v>4.4504167535393286E-3</v>
      </c>
      <c r="E75" s="235">
        <f t="shared" si="5"/>
        <v>4.2001014070433083E-3</v>
      </c>
      <c r="F75" s="235">
        <f t="shared" si="5"/>
        <v>4.1719829375339622E-3</v>
      </c>
      <c r="G75" s="235">
        <f t="shared" si="5"/>
        <v>4.0370686296296388E-3</v>
      </c>
      <c r="H75" s="235">
        <f t="shared" si="5"/>
        <v>3.9866718754859882E-3</v>
      </c>
      <c r="I75" s="235">
        <f t="shared" si="5"/>
        <v>3.9887436355370851E-3</v>
      </c>
      <c r="J75" s="235">
        <f t="shared" si="5"/>
        <v>4.1626456488181906E-3</v>
      </c>
      <c r="K75" s="235">
        <f t="shared" si="5"/>
        <v>4.1355338456741325E-3</v>
      </c>
      <c r="L75" s="235">
        <f t="shared" si="5"/>
        <v>4.0036325351036723E-3</v>
      </c>
      <c r="M75" s="235">
        <f t="shared" si="5"/>
        <v>4.2004779114899532E-3</v>
      </c>
      <c r="N75" s="235">
        <f t="shared" si="5"/>
        <v>4.1668856638369736E-3</v>
      </c>
      <c r="O75" s="235">
        <f t="shared" si="5"/>
        <v>4.213183823464345E-3</v>
      </c>
      <c r="P75" s="235">
        <f t="shared" si="5"/>
        <v>4.1507704224393836E-3</v>
      </c>
      <c r="Q75" s="235">
        <f t="shared" si="5"/>
        <v>4.1266235224088213E-3</v>
      </c>
      <c r="R75" s="235">
        <f t="shared" si="5"/>
        <v>4.0752739824994636E-3</v>
      </c>
      <c r="S75" s="235">
        <f t="shared" si="5"/>
        <v>4.127290778334145E-3</v>
      </c>
      <c r="T75" s="235">
        <f t="shared" si="5"/>
        <v>4.1294043420882828E-3</v>
      </c>
      <c r="U75" s="235">
        <f t="shared" si="5"/>
        <v>4.1843172149693348E-3</v>
      </c>
      <c r="V75" s="235">
        <f t="shared" si="5"/>
        <v>5.4808477243430426E-3</v>
      </c>
      <c r="W75" s="235">
        <f t="shared" si="5"/>
        <v>5.2826582049247993E-3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3.9418110317121641E-2</v>
      </c>
      <c r="C76" s="235">
        <f t="shared" si="6"/>
        <v>4.2303941070164663E-2</v>
      </c>
      <c r="D76" s="235">
        <f t="shared" si="6"/>
        <v>4.2279834022361032E-2</v>
      </c>
      <c r="E76" s="235">
        <f t="shared" si="6"/>
        <v>3.9241986829419276E-2</v>
      </c>
      <c r="F76" s="235">
        <f t="shared" si="6"/>
        <v>3.895853086774214E-2</v>
      </c>
      <c r="G76" s="235">
        <f t="shared" si="6"/>
        <v>3.7859958101946062E-2</v>
      </c>
      <c r="H76" s="235">
        <f t="shared" si="6"/>
        <v>3.677955195867734E-2</v>
      </c>
      <c r="I76" s="235">
        <f t="shared" si="6"/>
        <v>3.6896863166331687E-2</v>
      </c>
      <c r="J76" s="235">
        <f t="shared" si="6"/>
        <v>3.837740627584485E-2</v>
      </c>
      <c r="K76" s="235">
        <f t="shared" si="6"/>
        <v>3.8751392585630047E-2</v>
      </c>
      <c r="L76" s="235">
        <f t="shared" si="6"/>
        <v>3.5533414511622285E-2</v>
      </c>
      <c r="M76" s="235">
        <f t="shared" si="6"/>
        <v>3.6552161212982756E-2</v>
      </c>
      <c r="N76" s="235">
        <f t="shared" si="6"/>
        <v>3.6912586913171029E-2</v>
      </c>
      <c r="O76" s="235">
        <f t="shared" si="6"/>
        <v>3.6610554786533599E-2</v>
      </c>
      <c r="P76" s="235">
        <f t="shared" si="6"/>
        <v>3.5425487587765606E-2</v>
      </c>
      <c r="Q76" s="235">
        <f t="shared" si="6"/>
        <v>3.589154994329305E-2</v>
      </c>
      <c r="R76" s="235">
        <f t="shared" si="6"/>
        <v>3.533023768079336E-2</v>
      </c>
      <c r="S76" s="235">
        <f t="shared" si="6"/>
        <v>3.5721332627368652E-2</v>
      </c>
      <c r="T76" s="235">
        <f t="shared" si="6"/>
        <v>3.576659091385636E-2</v>
      </c>
      <c r="U76" s="235">
        <f t="shared" si="6"/>
        <v>3.6075632003088935E-2</v>
      </c>
      <c r="V76" s="235">
        <f t="shared" si="6"/>
        <v>4.7063184327659317E-2</v>
      </c>
      <c r="W76" s="235">
        <f t="shared" si="6"/>
        <v>4.5364287531698355E-2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1.1408143913388678E-2</v>
      </c>
      <c r="C77" s="235">
        <f t="shared" si="7"/>
        <v>1.1857469670290706E-2</v>
      </c>
      <c r="D77" s="235">
        <f t="shared" si="7"/>
        <v>1.1822849421166414E-2</v>
      </c>
      <c r="E77" s="235">
        <f t="shared" si="7"/>
        <v>1.1496172797338278E-2</v>
      </c>
      <c r="F77" s="235">
        <f t="shared" si="7"/>
        <v>1.1429844470201766E-2</v>
      </c>
      <c r="G77" s="235">
        <f t="shared" si="7"/>
        <v>1.0977532794448871E-2</v>
      </c>
      <c r="H77" s="235">
        <f t="shared" si="7"/>
        <v>1.1152125720858665E-2</v>
      </c>
      <c r="I77" s="235">
        <f t="shared" si="7"/>
        <v>1.1107571613860393E-2</v>
      </c>
      <c r="J77" s="235">
        <f t="shared" si="7"/>
        <v>1.1657519700277992E-2</v>
      </c>
      <c r="K77" s="235">
        <f t="shared" si="7"/>
        <v>1.126167528791509E-2</v>
      </c>
      <c r="L77" s="235">
        <f t="shared" si="7"/>
        <v>1.1918738554324963E-2</v>
      </c>
      <c r="M77" s="235">
        <f t="shared" si="7"/>
        <v>1.287817580634644E-2</v>
      </c>
      <c r="N77" s="235">
        <f t="shared" si="7"/>
        <v>1.2440501826088329E-2</v>
      </c>
      <c r="O77" s="235">
        <f t="shared" si="7"/>
        <v>1.2943881118950651E-2</v>
      </c>
      <c r="P77" s="235">
        <f t="shared" si="7"/>
        <v>1.3081680260759503E-2</v>
      </c>
      <c r="Q77" s="235">
        <f t="shared" si="7"/>
        <v>1.2660943978090585E-2</v>
      </c>
      <c r="R77" s="235">
        <f t="shared" si="7"/>
        <v>1.2562206850379972E-2</v>
      </c>
      <c r="S77" s="235">
        <f t="shared" si="7"/>
        <v>1.2753243296244846E-2</v>
      </c>
      <c r="T77" s="235">
        <f t="shared" si="7"/>
        <v>1.2745947956565308E-2</v>
      </c>
      <c r="U77" s="235">
        <f t="shared" si="7"/>
        <v>1.3000856998433679E-2</v>
      </c>
      <c r="V77" s="235">
        <f t="shared" si="7"/>
        <v>1.7126988733335978E-2</v>
      </c>
      <c r="W77" s="235">
        <f t="shared" si="7"/>
        <v>1.6506170262249292E-2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5.751269203970192E-2</v>
      </c>
      <c r="C78" s="302">
        <f t="shared" si="8"/>
        <v>6.0638639011157465E-2</v>
      </c>
      <c r="D78" s="302">
        <f t="shared" si="8"/>
        <v>6.0537333284831921E-2</v>
      </c>
      <c r="E78" s="302">
        <f t="shared" si="8"/>
        <v>5.7790025133672235E-2</v>
      </c>
      <c r="F78" s="302">
        <f t="shared" si="8"/>
        <v>5.7368650902771892E-2</v>
      </c>
      <c r="G78" s="302">
        <f t="shared" si="8"/>
        <v>5.1637882650190155E-2</v>
      </c>
      <c r="H78" s="302">
        <f t="shared" si="8"/>
        <v>5.1953192342426638E-2</v>
      </c>
      <c r="I78" s="302">
        <f t="shared" si="8"/>
        <v>5.1410950539940548E-2</v>
      </c>
      <c r="J78" s="302">
        <f t="shared" si="8"/>
        <v>5.3824913486313623E-2</v>
      </c>
      <c r="K78" s="302">
        <f t="shared" si="8"/>
        <v>5.162162378892076E-2</v>
      </c>
      <c r="L78" s="302">
        <f t="shared" si="8"/>
        <v>5.4148533678170289E-2</v>
      </c>
      <c r="M78" s="302">
        <f t="shared" si="8"/>
        <v>5.913259847473968E-2</v>
      </c>
      <c r="N78" s="302">
        <f t="shared" si="8"/>
        <v>5.7189331741655906E-2</v>
      </c>
      <c r="O78" s="302">
        <f t="shared" si="8"/>
        <v>6.0280529816726373E-2</v>
      </c>
      <c r="P78" s="302">
        <f t="shared" si="8"/>
        <v>6.0419800293991049E-2</v>
      </c>
      <c r="Q78" s="302">
        <f t="shared" si="8"/>
        <v>5.7583866492418916E-2</v>
      </c>
      <c r="R78" s="302">
        <f t="shared" si="8"/>
        <v>5.5551142744025367E-2</v>
      </c>
      <c r="S78" s="302">
        <f t="shared" si="8"/>
        <v>5.6305649081256508E-2</v>
      </c>
      <c r="T78" s="302">
        <f t="shared" si="8"/>
        <v>5.566879645499042E-2</v>
      </c>
      <c r="U78" s="302">
        <f t="shared" si="8"/>
        <v>5.7125898688143495E-2</v>
      </c>
      <c r="V78" s="302">
        <f t="shared" si="8"/>
        <v>7.5700281085038235E-2</v>
      </c>
      <c r="W78" s="302">
        <f t="shared" si="8"/>
        <v>7.1840377028444605E-2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0.25376177536515981</v>
      </c>
      <c r="C79" s="303">
        <f t="shared" si="9"/>
        <v>0.24941145159101188</v>
      </c>
      <c r="D79" s="303">
        <f t="shared" si="9"/>
        <v>0.24873708683830298</v>
      </c>
      <c r="E79" s="303">
        <f t="shared" si="9"/>
        <v>0.26917474164076216</v>
      </c>
      <c r="F79" s="303">
        <f t="shared" si="9"/>
        <v>0.27642424924536946</v>
      </c>
      <c r="G79" s="303">
        <f t="shared" si="9"/>
        <v>0.25386651144922373</v>
      </c>
      <c r="H79" s="303">
        <f t="shared" si="9"/>
        <v>0.27336553169277777</v>
      </c>
      <c r="I79" s="303">
        <f t="shared" si="9"/>
        <v>0.2659684073160013</v>
      </c>
      <c r="J79" s="303">
        <f t="shared" si="9"/>
        <v>0.24161411649438028</v>
      </c>
      <c r="K79" s="303">
        <f t="shared" si="9"/>
        <v>0.24311291621868866</v>
      </c>
      <c r="L79" s="303">
        <f t="shared" si="9"/>
        <v>0.30470569571023293</v>
      </c>
      <c r="M79" s="303">
        <f t="shared" si="9"/>
        <v>0.29032970547510611</v>
      </c>
      <c r="N79" s="303">
        <f t="shared" si="9"/>
        <v>0.28400515235289059</v>
      </c>
      <c r="O79" s="303">
        <f t="shared" si="9"/>
        <v>0.31260980474222733</v>
      </c>
      <c r="P79" s="303">
        <f t="shared" si="9"/>
        <v>0.32865967172345306</v>
      </c>
      <c r="Q79" s="303">
        <f t="shared" si="9"/>
        <v>0.31993603671451082</v>
      </c>
      <c r="R79" s="303">
        <f t="shared" si="9"/>
        <v>0.32242150674746944</v>
      </c>
      <c r="S79" s="303">
        <f t="shared" si="9"/>
        <v>0.32555219759672721</v>
      </c>
      <c r="T79" s="303">
        <f t="shared" si="9"/>
        <v>0.32110584006178178</v>
      </c>
      <c r="U79" s="303">
        <f t="shared" si="9"/>
        <v>0.31994557884962754</v>
      </c>
      <c r="V79" s="303">
        <f t="shared" si="9"/>
        <v>0.15289376771777938</v>
      </c>
      <c r="W79" s="303">
        <f t="shared" si="9"/>
        <v>0.17423804380270769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0.10333707739665705</v>
      </c>
      <c r="C80" s="303">
        <f t="shared" si="10"/>
        <v>6.4121959524331695E-2</v>
      </c>
      <c r="D80" s="303">
        <f t="shared" si="10"/>
        <v>6.5595882632230817E-2</v>
      </c>
      <c r="E80" s="303">
        <f t="shared" si="10"/>
        <v>9.5817616138116762E-2</v>
      </c>
      <c r="F80" s="303">
        <f t="shared" si="10"/>
        <v>9.244693192597439E-2</v>
      </c>
      <c r="G80" s="303">
        <f t="shared" si="10"/>
        <v>9.9011479299893165E-2</v>
      </c>
      <c r="H80" s="303">
        <f t="shared" si="10"/>
        <v>0.1021498011472162</v>
      </c>
      <c r="I80" s="303">
        <f t="shared" si="10"/>
        <v>0.10386863754874684</v>
      </c>
      <c r="J80" s="303">
        <f t="shared" si="10"/>
        <v>0.10791874336963825</v>
      </c>
      <c r="K80" s="303">
        <f t="shared" si="10"/>
        <v>9.4600620234333105E-2</v>
      </c>
      <c r="L80" s="303">
        <f t="shared" si="10"/>
        <v>0.10624192495684535</v>
      </c>
      <c r="M80" s="303">
        <f t="shared" si="10"/>
        <v>0.11831114968964268</v>
      </c>
      <c r="N80" s="303">
        <f t="shared" si="10"/>
        <v>0.1108074438795375</v>
      </c>
      <c r="O80" s="303">
        <f t="shared" si="10"/>
        <v>0.10115347976714409</v>
      </c>
      <c r="P80" s="303">
        <f t="shared" si="10"/>
        <v>0.10555495636162485</v>
      </c>
      <c r="Q80" s="303">
        <f t="shared" si="10"/>
        <v>9.6734417910990786E-2</v>
      </c>
      <c r="R80" s="303">
        <f t="shared" si="10"/>
        <v>9.6428643226317556E-2</v>
      </c>
      <c r="S80" s="303">
        <f t="shared" si="10"/>
        <v>9.1761496434699941E-2</v>
      </c>
      <c r="T80" s="303">
        <f t="shared" si="10"/>
        <v>9.3560375904943302E-2</v>
      </c>
      <c r="U80" s="303">
        <f t="shared" si="10"/>
        <v>9.4106770472750512E-2</v>
      </c>
      <c r="V80" s="303">
        <f t="shared" si="10"/>
        <v>0.11919492236053544</v>
      </c>
      <c r="W80" s="303">
        <f t="shared" si="10"/>
        <v>0.11875692674229238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8.8821204053484912E-2</v>
      </c>
      <c r="C81" s="304">
        <f t="shared" si="11"/>
        <v>4.7440802850222001E-2</v>
      </c>
      <c r="D81" s="304">
        <f t="shared" si="11"/>
        <v>4.8844617534236578E-2</v>
      </c>
      <c r="E81" s="304">
        <f t="shared" si="11"/>
        <v>8.1763772960431705E-2</v>
      </c>
      <c r="F81" s="304">
        <f t="shared" si="11"/>
        <v>7.8542354574095377E-2</v>
      </c>
      <c r="G81" s="304">
        <f t="shared" si="11"/>
        <v>8.5127518374254835E-2</v>
      </c>
      <c r="H81" s="304">
        <f t="shared" si="11"/>
        <v>9.0056012667548355E-2</v>
      </c>
      <c r="I81" s="304">
        <f t="shared" si="11"/>
        <v>9.1507332957616386E-2</v>
      </c>
      <c r="J81" s="304">
        <f t="shared" si="11"/>
        <v>9.5359269194003393E-2</v>
      </c>
      <c r="K81" s="304">
        <f t="shared" si="11"/>
        <v>8.0463101431529752E-2</v>
      </c>
      <c r="L81" s="304">
        <f t="shared" si="11"/>
        <v>9.782798336501583E-2</v>
      </c>
      <c r="M81" s="304">
        <f t="shared" si="11"/>
        <v>0.11142102145192771</v>
      </c>
      <c r="N81" s="304">
        <f t="shared" si="11"/>
        <v>0.10223595811083488</v>
      </c>
      <c r="O81" s="304">
        <f t="shared" si="11"/>
        <v>9.4381300673423957E-2</v>
      </c>
      <c r="P81" s="304">
        <f t="shared" si="11"/>
        <v>0.10059290914692912</v>
      </c>
      <c r="Q81" s="304">
        <f t="shared" si="11"/>
        <v>9.0013152442811523E-2</v>
      </c>
      <c r="R81" s="304">
        <f t="shared" si="11"/>
        <v>9.0096135717780121E-2</v>
      </c>
      <c r="S81" s="304">
        <f t="shared" si="11"/>
        <v>8.5507404069888548E-2</v>
      </c>
      <c r="T81" s="304">
        <f t="shared" si="11"/>
        <v>8.7231345583699813E-2</v>
      </c>
      <c r="U81" s="304">
        <f t="shared" si="11"/>
        <v>8.8136730893382115E-2</v>
      </c>
      <c r="V81" s="304">
        <f t="shared" si="11"/>
        <v>0.11188222331708644</v>
      </c>
      <c r="W81" s="304">
        <f t="shared" si="11"/>
        <v>0.11170087458410212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1.4515873343172147E-2</v>
      </c>
      <c r="C82" s="304">
        <f t="shared" si="12"/>
        <v>1.6681156674109691E-2</v>
      </c>
      <c r="D82" s="304">
        <f t="shared" si="12"/>
        <v>1.6751265097994239E-2</v>
      </c>
      <c r="E82" s="304">
        <f t="shared" si="12"/>
        <v>1.4053843177685068E-2</v>
      </c>
      <c r="F82" s="304">
        <f t="shared" si="12"/>
        <v>1.3904577351879013E-2</v>
      </c>
      <c r="G82" s="304">
        <f t="shared" si="12"/>
        <v>1.3883960925638344E-2</v>
      </c>
      <c r="H82" s="304">
        <f t="shared" si="12"/>
        <v>1.209378847966785E-2</v>
      </c>
      <c r="I82" s="304">
        <f t="shared" si="12"/>
        <v>1.2361304591130448E-2</v>
      </c>
      <c r="J82" s="304">
        <f t="shared" si="12"/>
        <v>1.2559474175634839E-2</v>
      </c>
      <c r="K82" s="304">
        <f t="shared" si="12"/>
        <v>1.4137518802803362E-2</v>
      </c>
      <c r="L82" s="304">
        <f t="shared" si="12"/>
        <v>8.4139415918295136E-3</v>
      </c>
      <c r="M82" s="304">
        <f t="shared" si="12"/>
        <v>6.8901282377149733E-3</v>
      </c>
      <c r="N82" s="304">
        <f t="shared" si="12"/>
        <v>8.5714857687026139E-3</v>
      </c>
      <c r="O82" s="304">
        <f t="shared" si="12"/>
        <v>6.7721790937201407E-3</v>
      </c>
      <c r="P82" s="304">
        <f t="shared" si="12"/>
        <v>4.9620472146957289E-3</v>
      </c>
      <c r="Q82" s="304">
        <f t="shared" si="12"/>
        <v>6.721265468179252E-3</v>
      </c>
      <c r="R82" s="304">
        <f t="shared" si="12"/>
        <v>6.3325075085374181E-3</v>
      </c>
      <c r="S82" s="304">
        <f t="shared" si="12"/>
        <v>6.2540923648114043E-3</v>
      </c>
      <c r="T82" s="304">
        <f t="shared" si="12"/>
        <v>6.3290303212434817E-3</v>
      </c>
      <c r="U82" s="304">
        <f t="shared" si="12"/>
        <v>5.9700395793683986E-3</v>
      </c>
      <c r="V82" s="304">
        <f t="shared" si="12"/>
        <v>7.3126990434489968E-3</v>
      </c>
      <c r="W82" s="304">
        <f t="shared" si="12"/>
        <v>7.0560521581902605E-3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3.7204821210122016E-2</v>
      </c>
      <c r="C83" s="303">
        <f t="shared" si="13"/>
        <v>2.992048130220732E-2</v>
      </c>
      <c r="D83" s="303">
        <f t="shared" si="13"/>
        <v>2.9162708802912492E-2</v>
      </c>
      <c r="E83" s="303">
        <f t="shared" si="13"/>
        <v>3.5336422105006884E-2</v>
      </c>
      <c r="F83" s="303">
        <f t="shared" si="13"/>
        <v>3.5989894027991395E-2</v>
      </c>
      <c r="G83" s="303">
        <f t="shared" si="13"/>
        <v>2.9707408747158215E-2</v>
      </c>
      <c r="H83" s="303">
        <f t="shared" si="13"/>
        <v>3.1250861117847445E-2</v>
      </c>
      <c r="I83" s="303">
        <f t="shared" si="13"/>
        <v>3.0125869497278683E-2</v>
      </c>
      <c r="J83" s="303">
        <f t="shared" si="13"/>
        <v>2.8927705361540278E-2</v>
      </c>
      <c r="K83" s="303">
        <f t="shared" si="13"/>
        <v>2.8370919273147163E-2</v>
      </c>
      <c r="L83" s="303">
        <f t="shared" si="13"/>
        <v>3.3949473457279652E-2</v>
      </c>
      <c r="M83" s="303">
        <f t="shared" si="13"/>
        <v>3.1671193948538907E-2</v>
      </c>
      <c r="N83" s="303">
        <f t="shared" si="13"/>
        <v>3.1230568722638703E-2</v>
      </c>
      <c r="O83" s="303">
        <f t="shared" si="13"/>
        <v>3.2769469048061731E-2</v>
      </c>
      <c r="P83" s="303">
        <f t="shared" si="13"/>
        <v>3.4212576600218043E-2</v>
      </c>
      <c r="Q83" s="303">
        <f t="shared" si="13"/>
        <v>3.3565801762017289E-2</v>
      </c>
      <c r="R83" s="303">
        <f t="shared" si="13"/>
        <v>3.3460929719118508E-2</v>
      </c>
      <c r="S83" s="303">
        <f t="shared" si="13"/>
        <v>3.4147491267760802E-2</v>
      </c>
      <c r="T83" s="303">
        <f t="shared" si="13"/>
        <v>3.3703227119309037E-2</v>
      </c>
      <c r="U83" s="303">
        <f t="shared" si="13"/>
        <v>3.3506359072054098E-2</v>
      </c>
      <c r="V83" s="303">
        <f t="shared" si="13"/>
        <v>1.6520617768758159E-2</v>
      </c>
      <c r="W83" s="303">
        <f t="shared" si="13"/>
        <v>1.9263102619951972E-2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1.0216098152804566E-2</v>
      </c>
      <c r="C84" s="304">
        <f t="shared" si="14"/>
        <v>3.2234690983125079E-3</v>
      </c>
      <c r="D84" s="304">
        <f t="shared" si="14"/>
        <v>2.6822082115034785E-3</v>
      </c>
      <c r="E84" s="304">
        <f t="shared" si="14"/>
        <v>7.2990443231828175E-3</v>
      </c>
      <c r="F84" s="304">
        <f t="shared" si="14"/>
        <v>7.1241974195154125E-3</v>
      </c>
      <c r="G84" s="304">
        <f t="shared" si="14"/>
        <v>4.1903831509726855E-3</v>
      </c>
      <c r="H84" s="304">
        <f t="shared" si="14"/>
        <v>4.1000754657254269E-3</v>
      </c>
      <c r="I84" s="304">
        <f t="shared" si="14"/>
        <v>3.9195531596988064E-3</v>
      </c>
      <c r="J84" s="304">
        <f t="shared" si="14"/>
        <v>5.1311781922550419E-3</v>
      </c>
      <c r="K84" s="304">
        <f t="shared" si="14"/>
        <v>3.8092761338387074E-3</v>
      </c>
      <c r="L84" s="304">
        <f t="shared" si="14"/>
        <v>4.3329944621563928E-3</v>
      </c>
      <c r="M84" s="304">
        <f t="shared" si="14"/>
        <v>4.3105553372836617E-3</v>
      </c>
      <c r="N84" s="304">
        <f t="shared" si="14"/>
        <v>4.0428876126888799E-3</v>
      </c>
      <c r="O84" s="304">
        <f t="shared" si="14"/>
        <v>2.8121762038959336E-3</v>
      </c>
      <c r="P84" s="304">
        <f t="shared" si="14"/>
        <v>2.9615115783635814E-3</v>
      </c>
      <c r="Q84" s="304">
        <f t="shared" si="14"/>
        <v>2.5552273100876363E-3</v>
      </c>
      <c r="R84" s="304">
        <f t="shared" si="14"/>
        <v>2.4082959115311431E-3</v>
      </c>
      <c r="S84" s="304">
        <f t="shared" si="14"/>
        <v>2.5172270952008918E-3</v>
      </c>
      <c r="T84" s="304">
        <f t="shared" si="14"/>
        <v>2.5484175039120166E-3</v>
      </c>
      <c r="U84" s="304">
        <f t="shared" si="14"/>
        <v>2.4457927241677501E-3</v>
      </c>
      <c r="V84" s="304">
        <f t="shared" si="14"/>
        <v>3.7078593763469328E-3</v>
      </c>
      <c r="W84" s="304">
        <f t="shared" si="14"/>
        <v>4.2849593624528894E-3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2.5179109847999648E-2</v>
      </c>
      <c r="C85" s="304">
        <f t="shared" si="15"/>
        <v>2.4617465162492198E-2</v>
      </c>
      <c r="D85" s="304">
        <f t="shared" si="15"/>
        <v>2.4392213522662083E-2</v>
      </c>
      <c r="E85" s="304">
        <f t="shared" si="15"/>
        <v>2.6285363303964054E-2</v>
      </c>
      <c r="F85" s="304">
        <f t="shared" si="15"/>
        <v>2.7132290271076592E-2</v>
      </c>
      <c r="G85" s="304">
        <f t="shared" si="15"/>
        <v>2.3786189394001019E-2</v>
      </c>
      <c r="H85" s="304">
        <f t="shared" si="15"/>
        <v>2.5643120293923197E-2</v>
      </c>
      <c r="I85" s="304">
        <f t="shared" si="15"/>
        <v>2.4665301233377949E-2</v>
      </c>
      <c r="J85" s="304">
        <f t="shared" si="15"/>
        <v>2.2230807364971492E-2</v>
      </c>
      <c r="K85" s="304">
        <f t="shared" si="15"/>
        <v>2.2799197286571284E-2</v>
      </c>
      <c r="L85" s="304">
        <f t="shared" si="15"/>
        <v>2.8567559685410145E-2</v>
      </c>
      <c r="M85" s="304">
        <f t="shared" si="15"/>
        <v>2.650168463872507E-2</v>
      </c>
      <c r="N85" s="304">
        <f t="shared" si="15"/>
        <v>2.6119121643783098E-2</v>
      </c>
      <c r="O85" s="304">
        <f t="shared" si="15"/>
        <v>2.9113042935521735E-2</v>
      </c>
      <c r="P85" s="304">
        <f t="shared" si="15"/>
        <v>3.0632474188723797E-2</v>
      </c>
      <c r="Q85" s="304">
        <f t="shared" si="15"/>
        <v>3.017267166185951E-2</v>
      </c>
      <c r="R85" s="304">
        <f t="shared" si="15"/>
        <v>3.0263195310526934E-2</v>
      </c>
      <c r="S85" s="304">
        <f t="shared" si="15"/>
        <v>3.0850601255414115E-2</v>
      </c>
      <c r="T85" s="304">
        <f t="shared" si="15"/>
        <v>3.0365804599940451E-2</v>
      </c>
      <c r="U85" s="304">
        <f t="shared" si="15"/>
        <v>3.0316314711931094E-2</v>
      </c>
      <c r="V85" s="304">
        <f t="shared" si="15"/>
        <v>1.1901124867376683E-2</v>
      </c>
      <c r="W85" s="304">
        <f t="shared" si="15"/>
        <v>1.4098504472478781E-2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1.8096132093178047E-3</v>
      </c>
      <c r="C86" s="304">
        <f t="shared" si="16"/>
        <v>2.0795470414026159E-3</v>
      </c>
      <c r="D86" s="304">
        <f t="shared" si="16"/>
        <v>2.0882870687469303E-3</v>
      </c>
      <c r="E86" s="304">
        <f t="shared" si="16"/>
        <v>1.7520144778600116E-3</v>
      </c>
      <c r="F86" s="304">
        <f t="shared" si="16"/>
        <v>1.7334063373993876E-3</v>
      </c>
      <c r="G86" s="304">
        <f t="shared" si="16"/>
        <v>1.7308362021845073E-3</v>
      </c>
      <c r="H86" s="304">
        <f t="shared" si="16"/>
        <v>1.5076653581988261E-3</v>
      </c>
      <c r="I86" s="304">
        <f t="shared" si="16"/>
        <v>1.5410151042019329E-3</v>
      </c>
      <c r="J86" s="304">
        <f t="shared" si="16"/>
        <v>1.565719804313747E-3</v>
      </c>
      <c r="K86" s="304">
        <f t="shared" si="16"/>
        <v>1.7624458527371704E-3</v>
      </c>
      <c r="L86" s="304">
        <f t="shared" si="16"/>
        <v>1.0489193097131169E-3</v>
      </c>
      <c r="M86" s="304">
        <f t="shared" si="16"/>
        <v>8.5895397253017757E-4</v>
      </c>
      <c r="N86" s="304">
        <f t="shared" si="16"/>
        <v>1.068559466166725E-3</v>
      </c>
      <c r="O86" s="304">
        <f t="shared" si="16"/>
        <v>8.4424990864406075E-4</v>
      </c>
      <c r="P86" s="304">
        <f t="shared" si="16"/>
        <v>6.1859083313066106E-4</v>
      </c>
      <c r="Q86" s="304">
        <f t="shared" si="16"/>
        <v>8.3790279007014534E-4</v>
      </c>
      <c r="R86" s="304">
        <f t="shared" si="16"/>
        <v>7.8943849706043789E-4</v>
      </c>
      <c r="S86" s="304">
        <f t="shared" si="16"/>
        <v>7.7966291714578562E-4</v>
      </c>
      <c r="T86" s="304">
        <f t="shared" si="16"/>
        <v>7.890050154565673E-4</v>
      </c>
      <c r="U86" s="304">
        <f t="shared" si="16"/>
        <v>7.4425163595525582E-4</v>
      </c>
      <c r="V86" s="304">
        <f t="shared" si="16"/>
        <v>9.1163352503454288E-4</v>
      </c>
      <c r="W86" s="304">
        <f t="shared" si="16"/>
        <v>8.7963878502029939E-4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3.1301297623173248E-2</v>
      </c>
      <c r="C87" s="303">
        <f t="shared" si="17"/>
        <v>3.2498375265516986E-2</v>
      </c>
      <c r="D87" s="303">
        <f t="shared" si="17"/>
        <v>3.2251798841982031E-2</v>
      </c>
      <c r="E87" s="303">
        <f t="shared" si="17"/>
        <v>3.0437034370330338E-2</v>
      </c>
      <c r="F87" s="303">
        <f t="shared" si="17"/>
        <v>3.039657452547086E-2</v>
      </c>
      <c r="G87" s="303">
        <f t="shared" si="17"/>
        <v>2.8390541586079142E-2</v>
      </c>
      <c r="H87" s="303">
        <f t="shared" si="17"/>
        <v>2.5725541558155228E-2</v>
      </c>
      <c r="I87" s="303">
        <f t="shared" si="17"/>
        <v>2.5942923175616854E-2</v>
      </c>
      <c r="J87" s="303">
        <f t="shared" si="17"/>
        <v>2.6553264260316206E-2</v>
      </c>
      <c r="K87" s="303">
        <f t="shared" si="17"/>
        <v>2.703233612577273E-2</v>
      </c>
      <c r="L87" s="303">
        <f t="shared" si="17"/>
        <v>2.041660402423796E-2</v>
      </c>
      <c r="M87" s="303">
        <f t="shared" si="17"/>
        <v>1.7667171185585303E-2</v>
      </c>
      <c r="N87" s="303">
        <f t="shared" si="17"/>
        <v>2.0157863405156951E-2</v>
      </c>
      <c r="O87" s="303">
        <f t="shared" si="17"/>
        <v>1.5201114968348011E-2</v>
      </c>
      <c r="P87" s="303">
        <f t="shared" si="17"/>
        <v>1.3725675547482479E-2</v>
      </c>
      <c r="Q87" s="303">
        <f t="shared" si="17"/>
        <v>1.6198076414927483E-2</v>
      </c>
      <c r="R87" s="303">
        <f t="shared" si="17"/>
        <v>1.5420505361306585E-2</v>
      </c>
      <c r="S87" s="303">
        <f t="shared" si="17"/>
        <v>1.5975049971395643E-2</v>
      </c>
      <c r="T87" s="303">
        <f t="shared" si="17"/>
        <v>1.6129767226904596E-2</v>
      </c>
      <c r="U87" s="303">
        <f t="shared" si="17"/>
        <v>1.5416313745337128E-2</v>
      </c>
      <c r="V87" s="303">
        <f t="shared" si="17"/>
        <v>1.554576701518031E-2</v>
      </c>
      <c r="W87" s="303">
        <f t="shared" si="17"/>
        <v>1.5788093341063968E-2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4.2050624556191525E-3</v>
      </c>
      <c r="C88" s="304">
        <f t="shared" si="18"/>
        <v>1.9920862254343887E-3</v>
      </c>
      <c r="D88" s="304">
        <f t="shared" si="18"/>
        <v>1.6653984709441112E-3</v>
      </c>
      <c r="E88" s="304">
        <f t="shared" si="18"/>
        <v>3.924094871469201E-3</v>
      </c>
      <c r="F88" s="304">
        <f t="shared" si="18"/>
        <v>4.0004420850257285E-3</v>
      </c>
      <c r="G88" s="304">
        <f t="shared" si="18"/>
        <v>2.5173069312355656E-3</v>
      </c>
      <c r="H88" s="304">
        <f t="shared" si="18"/>
        <v>2.4678255287249786E-3</v>
      </c>
      <c r="I88" s="304">
        <f t="shared" si="18"/>
        <v>2.396835982229078E-3</v>
      </c>
      <c r="J88" s="304">
        <f t="shared" si="18"/>
        <v>3.0438107413287407E-3</v>
      </c>
      <c r="K88" s="304">
        <f t="shared" si="18"/>
        <v>8.9458493872948534E-4</v>
      </c>
      <c r="L88" s="304">
        <f t="shared" si="18"/>
        <v>2.6659243994039132E-3</v>
      </c>
      <c r="M88" s="304">
        <f t="shared" si="18"/>
        <v>2.6764555794448345E-3</v>
      </c>
      <c r="N88" s="304">
        <f t="shared" si="18"/>
        <v>2.5113799712320624E-3</v>
      </c>
      <c r="O88" s="304">
        <f t="shared" si="18"/>
        <v>1.8502274071017451E-5</v>
      </c>
      <c r="P88" s="304">
        <f t="shared" si="18"/>
        <v>1.2401602515007494E-3</v>
      </c>
      <c r="Q88" s="304">
        <f t="shared" si="18"/>
        <v>9.4251965201726153E-4</v>
      </c>
      <c r="R88" s="304">
        <f t="shared" si="18"/>
        <v>7.7870378383661123E-4</v>
      </c>
      <c r="S88" s="304">
        <f t="shared" si="18"/>
        <v>1.3737617439998498E-3</v>
      </c>
      <c r="T88" s="304">
        <f t="shared" si="18"/>
        <v>1.4785585885852017E-3</v>
      </c>
      <c r="U88" s="304">
        <f t="shared" si="18"/>
        <v>1.3513394106249655E-3</v>
      </c>
      <c r="V88" s="304">
        <f t="shared" si="18"/>
        <v>2.0100672826493648E-3</v>
      </c>
      <c r="W88" s="304">
        <f t="shared" si="18"/>
        <v>2.3447718592108351E-3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3.6845493129865365E-3</v>
      </c>
      <c r="C89" s="304">
        <f t="shared" si="19"/>
        <v>3.6023618348500364E-3</v>
      </c>
      <c r="D89" s="304">
        <f t="shared" si="19"/>
        <v>3.5693999557448834E-3</v>
      </c>
      <c r="E89" s="304">
        <f t="shared" si="19"/>
        <v>3.846431342802869E-3</v>
      </c>
      <c r="F89" s="304">
        <f t="shared" si="19"/>
        <v>3.9703651988312293E-3</v>
      </c>
      <c r="G89" s="304">
        <f t="shared" si="19"/>
        <v>3.4807182747644571E-3</v>
      </c>
      <c r="H89" s="304">
        <f t="shared" si="19"/>
        <v>3.7524496232066752E-3</v>
      </c>
      <c r="I89" s="304">
        <f t="shared" si="19"/>
        <v>3.6093618584085376E-3</v>
      </c>
      <c r="J89" s="304">
        <f t="shared" si="19"/>
        <v>3.2531136524768414E-3</v>
      </c>
      <c r="K89" s="304">
        <f t="shared" si="19"/>
        <v>3.3362881851661027E-3</v>
      </c>
      <c r="L89" s="304">
        <f t="shared" si="19"/>
        <v>4.1803933120750101E-3</v>
      </c>
      <c r="M89" s="304">
        <f t="shared" si="19"/>
        <v>3.8780864183869386E-3</v>
      </c>
      <c r="N89" s="304">
        <f t="shared" si="19"/>
        <v>3.8221046053404594E-3</v>
      </c>
      <c r="O89" s="304">
        <f t="shared" si="19"/>
        <v>4.2602158294943069E-3</v>
      </c>
      <c r="P89" s="304">
        <f t="shared" si="19"/>
        <v>4.4825596460117377E-3</v>
      </c>
      <c r="Q89" s="304">
        <f t="shared" si="19"/>
        <v>4.4152750956565241E-3</v>
      </c>
      <c r="R89" s="304">
        <f t="shared" si="19"/>
        <v>4.4285217453403315E-3</v>
      </c>
      <c r="S89" s="304">
        <f t="shared" si="19"/>
        <v>4.5144789608155319E-3</v>
      </c>
      <c r="T89" s="304">
        <f t="shared" si="19"/>
        <v>4.4435369301144148E-3</v>
      </c>
      <c r="U89" s="304">
        <f t="shared" si="19"/>
        <v>4.4362948975737284E-3</v>
      </c>
      <c r="V89" s="304">
        <f t="shared" si="19"/>
        <v>1.7415342209702222E-3</v>
      </c>
      <c r="W89" s="304">
        <f t="shared" si="19"/>
        <v>2.0630846476225274E-3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2.3411685854567557E-2</v>
      </c>
      <c r="C90" s="304">
        <f t="shared" si="20"/>
        <v>2.6903927205232558E-2</v>
      </c>
      <c r="D90" s="304">
        <f t="shared" si="20"/>
        <v>2.7017000415293035E-2</v>
      </c>
      <c r="E90" s="304">
        <f t="shared" si="20"/>
        <v>2.2666508156058269E-2</v>
      </c>
      <c r="F90" s="304">
        <f t="shared" si="20"/>
        <v>2.2425767241613902E-2</v>
      </c>
      <c r="G90" s="304">
        <f t="shared" si="20"/>
        <v>2.2392516380079119E-2</v>
      </c>
      <c r="H90" s="304">
        <f t="shared" si="20"/>
        <v>1.9505266406223576E-2</v>
      </c>
      <c r="I90" s="304">
        <f t="shared" si="20"/>
        <v>1.9936725334979238E-2</v>
      </c>
      <c r="J90" s="304">
        <f t="shared" si="20"/>
        <v>2.0256339866510625E-2</v>
      </c>
      <c r="K90" s="304">
        <f t="shared" si="20"/>
        <v>2.2801463001877138E-2</v>
      </c>
      <c r="L90" s="304">
        <f t="shared" si="20"/>
        <v>1.3570286312759035E-2</v>
      </c>
      <c r="M90" s="304">
        <f t="shared" si="20"/>
        <v>1.1112629187753529E-2</v>
      </c>
      <c r="N90" s="304">
        <f t="shared" si="20"/>
        <v>1.382437882858443E-2</v>
      </c>
      <c r="O90" s="304">
        <f t="shared" si="20"/>
        <v>1.0922396864782689E-2</v>
      </c>
      <c r="P90" s="304">
        <f t="shared" si="20"/>
        <v>8.0029556499699936E-3</v>
      </c>
      <c r="Q90" s="304">
        <f t="shared" si="20"/>
        <v>1.0840281667253695E-2</v>
      </c>
      <c r="R90" s="304">
        <f t="shared" si="20"/>
        <v>1.0213279832129642E-2</v>
      </c>
      <c r="S90" s="304">
        <f t="shared" si="20"/>
        <v>1.0086809266580262E-2</v>
      </c>
      <c r="T90" s="304">
        <f t="shared" si="20"/>
        <v>1.0207671708204979E-2</v>
      </c>
      <c r="U90" s="304">
        <f t="shared" si="20"/>
        <v>9.6286794371384342E-3</v>
      </c>
      <c r="V90" s="304">
        <f t="shared" si="20"/>
        <v>1.1794165511560725E-2</v>
      </c>
      <c r="W90" s="304">
        <f t="shared" si="20"/>
        <v>1.1380236834230603E-2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</v>
      </c>
      <c r="C91" s="303">
        <f t="shared" si="21"/>
        <v>0</v>
      </c>
      <c r="D91" s="303">
        <f t="shared" si="21"/>
        <v>0</v>
      </c>
      <c r="E91" s="303">
        <f t="shared" si="21"/>
        <v>0</v>
      </c>
      <c r="F91" s="303">
        <f t="shared" si="21"/>
        <v>0</v>
      </c>
      <c r="G91" s="303">
        <f t="shared" si="21"/>
        <v>4.1393411334583283E-2</v>
      </c>
      <c r="H91" s="303">
        <f t="shared" si="21"/>
        <v>4.469730888914844E-2</v>
      </c>
      <c r="I91" s="303">
        <f t="shared" si="21"/>
        <v>4.8520132902376126E-2</v>
      </c>
      <c r="J91" s="303">
        <f t="shared" si="21"/>
        <v>5.0317930064557551E-2</v>
      </c>
      <c r="K91" s="303">
        <f t="shared" si="21"/>
        <v>4.8168179265840556E-2</v>
      </c>
      <c r="L91" s="303">
        <f t="shared" si="21"/>
        <v>5.1393249955681002E-2</v>
      </c>
      <c r="M91" s="303">
        <f t="shared" si="21"/>
        <v>5.5344068666514243E-2</v>
      </c>
      <c r="N91" s="303">
        <f t="shared" si="21"/>
        <v>5.2140087082960369E-2</v>
      </c>
      <c r="O91" s="303">
        <f t="shared" si="21"/>
        <v>5.0774317091767752E-2</v>
      </c>
      <c r="P91" s="303">
        <f t="shared" si="21"/>
        <v>5.6577055563672173E-2</v>
      </c>
      <c r="Q91" s="303">
        <f t="shared" si="21"/>
        <v>5.6514000502853247E-2</v>
      </c>
      <c r="R91" s="303">
        <f t="shared" si="21"/>
        <v>6.6043964160322488E-2</v>
      </c>
      <c r="S91" s="303">
        <f t="shared" si="21"/>
        <v>6.2208691104871518E-2</v>
      </c>
      <c r="T91" s="303">
        <f t="shared" si="21"/>
        <v>6.4730075242273408E-2</v>
      </c>
      <c r="U91" s="303">
        <f t="shared" si="21"/>
        <v>6.446919085999285E-2</v>
      </c>
      <c r="V91" s="303">
        <f t="shared" si="21"/>
        <v>8.1934097642670164E-2</v>
      </c>
      <c r="W91" s="303">
        <f t="shared" si="21"/>
        <v>8.1273618693581365E-2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0.42953934214912498</v>
      </c>
      <c r="C92" s="237">
        <f t="shared" si="22"/>
        <v>0.47108611297822167</v>
      </c>
      <c r="D92" s="237">
        <f t="shared" si="22"/>
        <v>0.47154695568612776</v>
      </c>
      <c r="E92" s="237">
        <f t="shared" si="22"/>
        <v>0.42398189670929104</v>
      </c>
      <c r="F92" s="237">
        <f t="shared" si="22"/>
        <v>0.42048194119245486</v>
      </c>
      <c r="G92" s="237">
        <f t="shared" si="22"/>
        <v>0.41202778096851284</v>
      </c>
      <c r="H92" s="237">
        <f t="shared" si="22"/>
        <v>0.38750058202218857</v>
      </c>
      <c r="I92" s="237">
        <f t="shared" si="22"/>
        <v>0.39083372976583353</v>
      </c>
      <c r="J92" s="237">
        <f t="shared" si="22"/>
        <v>0.40378815724585604</v>
      </c>
      <c r="K92" s="237">
        <f t="shared" si="22"/>
        <v>0.42105732035887578</v>
      </c>
      <c r="L92" s="237">
        <f t="shared" si="22"/>
        <v>0.34441643122347693</v>
      </c>
      <c r="M92" s="237">
        <f t="shared" si="22"/>
        <v>0.33812251820086253</v>
      </c>
      <c r="N92" s="237">
        <f t="shared" si="22"/>
        <v>0.35623603603969556</v>
      </c>
      <c r="O92" s="237">
        <f t="shared" si="22"/>
        <v>0.33748139942474825</v>
      </c>
      <c r="P92" s="237">
        <f t="shared" si="22"/>
        <v>0.31198392946532177</v>
      </c>
      <c r="Q92" s="237">
        <f t="shared" si="22"/>
        <v>0.33160545338119352</v>
      </c>
      <c r="R92" s="237">
        <f t="shared" si="22"/>
        <v>0.32382116955927032</v>
      </c>
      <c r="S92" s="237">
        <f t="shared" si="22"/>
        <v>0.3260453330593529</v>
      </c>
      <c r="T92" s="237">
        <f t="shared" si="22"/>
        <v>0.32707229827147977</v>
      </c>
      <c r="U92" s="237">
        <f t="shared" si="22"/>
        <v>0.32610894973454618</v>
      </c>
      <c r="V92" s="237">
        <f t="shared" si="22"/>
        <v>0.42107495218775248</v>
      </c>
      <c r="W92" s="237">
        <f t="shared" si="22"/>
        <v>0.40594203062199702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0.42301630906492776</v>
      </c>
      <c r="C96" s="322">
        <f>IF(C$5=0,0,C$5/OIS_fec!C$5)</f>
        <v>0.44568336708834666</v>
      </c>
      <c r="D96" s="322">
        <f>IF(D$5=0,0,D$5/OIS_fec!D$5)</f>
        <v>0.44405280863237517</v>
      </c>
      <c r="E96" s="322">
        <f>IF(E$5=0,0,E$5/OIS_fec!E$5)</f>
        <v>0.42451479018271804</v>
      </c>
      <c r="F96" s="322">
        <f>IF(F$5=0,0,F$5/OIS_fec!F$5)</f>
        <v>0.4257008269249361</v>
      </c>
      <c r="G96" s="322">
        <f>IF(G$5=0,0,G$5/OIS_fec!G$5)</f>
        <v>0.41613648449992408</v>
      </c>
      <c r="H96" s="322">
        <f>IF(H$5=0,0,H$5/OIS_fec!H$5)</f>
        <v>0.41109516430518178</v>
      </c>
      <c r="I96" s="322">
        <f>IF(I$5=0,0,I$5/OIS_fec!I$5)</f>
        <v>0.41047739173417452</v>
      </c>
      <c r="J96" s="322">
        <f>IF(J$5=0,0,J$5/OIS_fec!J$5)</f>
        <v>0.41119275122992327</v>
      </c>
      <c r="K96" s="322">
        <f>IF(K$5=0,0,K$5/OIS_fec!K$5)</f>
        <v>0.41877546056321274</v>
      </c>
      <c r="L96" s="322">
        <f>IF(L$5=0,0,L$5/OIS_fec!L$5)</f>
        <v>0.40395563168617293</v>
      </c>
      <c r="M96" s="322">
        <f>IF(M$5=0,0,M$5/OIS_fec!M$5)</f>
        <v>0.39766129635051556</v>
      </c>
      <c r="N96" s="322">
        <f>IF(N$5=0,0,N$5/OIS_fec!N$5)</f>
        <v>0.40352153784494987</v>
      </c>
      <c r="O96" s="322">
        <f>IF(O$5=0,0,O$5/OIS_fec!O$5)</f>
        <v>0.40435866411345245</v>
      </c>
      <c r="P96" s="322">
        <f>IF(P$5=0,0,P$5/OIS_fec!P$5)</f>
        <v>0.39892885646883186</v>
      </c>
      <c r="Q96" s="322">
        <f>IF(Q$5=0,0,Q$5/OIS_fec!Q$5)</f>
        <v>0.40500150211256208</v>
      </c>
      <c r="R96" s="322">
        <f>IF(R$5=0,0,R$5/OIS_fec!R$5)</f>
        <v>0.40249468658022125</v>
      </c>
      <c r="S96" s="322">
        <f>IF(S$5=0,0,S$5/OIS_fec!S$5)</f>
        <v>0.40529883059780064</v>
      </c>
      <c r="T96" s="322">
        <f>IF(T$5=0,0,T$5/OIS_fec!T$5)</f>
        <v>0.4046623287483721</v>
      </c>
      <c r="U96" s="322">
        <f>IF(U$5=0,0,U$5/OIS_fec!U$5)</f>
        <v>0.4039474536398005</v>
      </c>
      <c r="V96" s="322">
        <f>IF(V$5=0,0,V$5/OIS_fec!V$5)</f>
        <v>0.39732958339728308</v>
      </c>
      <c r="W96" s="322">
        <f>IF(W$5=0,0,W$5/OIS_fec!W$5)</f>
        <v>0.39470017718074796</v>
      </c>
      <c r="DA96" s="95"/>
    </row>
    <row r="97" spans="1:105" ht="12" customHeight="1" x14ac:dyDescent="0.25">
      <c r="A97" s="55" t="s">
        <v>92</v>
      </c>
      <c r="B97" s="332">
        <f>IF(B$6=0,0,B$6/OIS_fec!B$6)</f>
        <v>0.45644869786882203</v>
      </c>
      <c r="C97" s="332">
        <f>IF(C$6=0,0,C$6/OIS_fec!C$6)</f>
        <v>0.45709128550331707</v>
      </c>
      <c r="D97" s="332">
        <f>IF(D$6=0,0,D$6/OIS_fec!D$6)</f>
        <v>0.45708144206598361</v>
      </c>
      <c r="E97" s="332">
        <f>IF(E$6=0,0,E$6/OIS_fec!E$6)</f>
        <v>0.45593519477840044</v>
      </c>
      <c r="F97" s="332">
        <f>IF(F$6=0,0,F$6/OIS_fec!F$6)</f>
        <v>0.45589863782285145</v>
      </c>
      <c r="G97" s="332">
        <f>IF(G$6=0,0,G$6/OIS_fec!G$6)</f>
        <v>0.4561126762047279</v>
      </c>
      <c r="H97" s="332">
        <f>IF(H$6=0,0,H$6/OIS_fec!H$6)</f>
        <v>0.4549057157708904</v>
      </c>
      <c r="I97" s="332">
        <f>IF(I$6=0,0,I$6/OIS_fec!I$6)</f>
        <v>0.45506939185848666</v>
      </c>
      <c r="J97" s="332">
        <f>IF(J$6=0,0,J$6/OIS_fec!J$6)</f>
        <v>0.45498173547827114</v>
      </c>
      <c r="K97" s="332">
        <f>IF(K$6=0,0,K$6/OIS_fec!K$6)</f>
        <v>0.4556795906672389</v>
      </c>
      <c r="L97" s="332">
        <f>IF(L$6=0,0,L$6/OIS_fec!L$6)</f>
        <v>0.45230250511557596</v>
      </c>
      <c r="M97" s="332">
        <f>IF(M$6=0,0,M$6/OIS_fec!M$6)</f>
        <v>0.45143953253537289</v>
      </c>
      <c r="N97" s="332">
        <f>IF(N$6=0,0,N$6/OIS_fec!N$6)</f>
        <v>0.45242267694003668</v>
      </c>
      <c r="O97" s="332">
        <f>IF(O$6=0,0,O$6/OIS_fec!O$6)</f>
        <v>0.45149345679136149</v>
      </c>
      <c r="P97" s="332">
        <f>IF(P$6=0,0,P$6/OIS_fec!P$6)</f>
        <v>0.45059618654367461</v>
      </c>
      <c r="Q97" s="332">
        <f>IF(Q$6=0,0,Q$6/OIS_fec!Q$6)</f>
        <v>0.45137329807120052</v>
      </c>
      <c r="R97" s="332">
        <f>IF(R$6=0,0,R$6/OIS_fec!R$6)</f>
        <v>0.45110133819287807</v>
      </c>
      <c r="S97" s="332">
        <f>IF(S$6=0,0,S$6/OIS_fec!S$6)</f>
        <v>0.45102188719591563</v>
      </c>
      <c r="T97" s="332">
        <f>IF(T$6=0,0,T$6/OIS_fec!T$6)</f>
        <v>0.45095432805022012</v>
      </c>
      <c r="U97" s="332">
        <f>IF(U$6=0,0,U$6/OIS_fec!U$6)</f>
        <v>0.45075612436171664</v>
      </c>
      <c r="V97" s="332">
        <f>IF(V$6=0,0,V$6/OIS_fec!V$6)</f>
        <v>0.45073944538938315</v>
      </c>
      <c r="W97" s="332">
        <f>IF(W$6=0,0,W$6/OIS_fec!W$6)</f>
        <v>0.45045308535791401</v>
      </c>
      <c r="DA97" s="67"/>
    </row>
    <row r="98" spans="1:105" ht="12" customHeight="1" x14ac:dyDescent="0.25">
      <c r="A98" s="202" t="s">
        <v>93</v>
      </c>
      <c r="B98" s="333">
        <f>IF(B$7=0,0,B$7/OIS_fec!B$7)</f>
        <v>0.11825041383325161</v>
      </c>
      <c r="C98" s="333">
        <f>IF(C$7=0,0,C$7/OIS_fec!C$7)</f>
        <v>0.11844360740711578</v>
      </c>
      <c r="D98" s="333">
        <f>IF(D$7=0,0,D$7/OIS_fec!D$7)</f>
        <v>0.11844548490968537</v>
      </c>
      <c r="E98" s="333">
        <f>IF(E$7=0,0,E$7/OIS_fec!E$7)</f>
        <v>0.11811707307873187</v>
      </c>
      <c r="F98" s="333">
        <f>IF(F$7=0,0,F$7/OIS_fec!F$7)</f>
        <v>0.11810642784201415</v>
      </c>
      <c r="G98" s="333">
        <f>IF(G$7=0,0,G$7/OIS_fec!G$7)</f>
        <v>0.11817437244533484</v>
      </c>
      <c r="H98" s="333">
        <f>IF(H$7=0,0,H$7/OIS_fec!H$7)</f>
        <v>0.11782569253692471</v>
      </c>
      <c r="I98" s="333">
        <f>IF(I$7=0,0,I$7/OIS_fec!I$7)</f>
        <v>0.11787590668941775</v>
      </c>
      <c r="J98" s="333">
        <f>IF(J$7=0,0,J$7/OIS_fec!J$7)</f>
        <v>0.11783903704668312</v>
      </c>
      <c r="K98" s="333">
        <f>IF(K$7=0,0,K$7/OIS_fec!K$7)</f>
        <v>0.1180763382525489</v>
      </c>
      <c r="L98" s="333">
        <f>IF(L$7=0,0,L$7/OIS_fec!L$7)</f>
        <v>0.11701955978580988</v>
      </c>
      <c r="M98" s="333">
        <f>IF(M$7=0,0,M$7/OIS_fec!M$7)</f>
        <v>0.11670086998364509</v>
      </c>
      <c r="N98" s="333">
        <f>IF(N$7=0,0,N$7/OIS_fec!N$7)</f>
        <v>0.11703671682435862</v>
      </c>
      <c r="O98" s="333">
        <f>IF(O$7=0,0,O$7/OIS_fec!O$7)</f>
        <v>0.11670536526500271</v>
      </c>
      <c r="P98" s="333">
        <f>IF(P$7=0,0,P$7/OIS_fec!P$7)</f>
        <v>0.11638214685734273</v>
      </c>
      <c r="Q98" s="333">
        <f>IF(Q$7=0,0,Q$7/OIS_fec!Q$7)</f>
        <v>0.11668211854441805</v>
      </c>
      <c r="R98" s="333">
        <f>IF(R$7=0,0,R$7/OIS_fec!R$7)</f>
        <v>0.11659785399765336</v>
      </c>
      <c r="S98" s="333">
        <f>IF(S$7=0,0,S$7/OIS_fec!S$7)</f>
        <v>0.11656881285838397</v>
      </c>
      <c r="T98" s="333">
        <f>IF(T$7=0,0,T$7/OIS_fec!T$7)</f>
        <v>0.11655711724799783</v>
      </c>
      <c r="U98" s="333">
        <f>IF(U$7=0,0,U$7/OIS_fec!U$7)</f>
        <v>0.11648179049924905</v>
      </c>
      <c r="V98" s="333">
        <f>IF(V$7=0,0,V$7/OIS_fec!V$7)</f>
        <v>0.11645347824972667</v>
      </c>
      <c r="W98" s="333">
        <f>IF(W$7=0,0,W$7/OIS_fec!W$7)</f>
        <v>0.11638452678253382</v>
      </c>
      <c r="DA98" s="174"/>
    </row>
    <row r="99" spans="1:105" ht="12" customHeight="1" x14ac:dyDescent="0.25">
      <c r="A99" s="202" t="s">
        <v>94</v>
      </c>
      <c r="B99" s="333">
        <f>IF(B$8=0,0,B$8/OIS_fec!B$8)</f>
        <v>0.64862738618214077</v>
      </c>
      <c r="C99" s="333">
        <f>IF(C$8=0,0,C$8/OIS_fec!C$8)</f>
        <v>0.64971298109001252</v>
      </c>
      <c r="D99" s="333">
        <f>IF(D$8=0,0,D$8/OIS_fec!D$8)</f>
        <v>0.64973401061559943</v>
      </c>
      <c r="E99" s="333">
        <f>IF(E$8=0,0,E$8/OIS_fec!E$8)</f>
        <v>0.64792247611376541</v>
      </c>
      <c r="F99" s="333">
        <f>IF(F$8=0,0,F$8/OIS_fec!F$8)</f>
        <v>0.64786297559053341</v>
      </c>
      <c r="G99" s="333">
        <f>IF(G$8=0,0,G$8/OIS_fec!G$8)</f>
        <v>0.64825581054089287</v>
      </c>
      <c r="H99" s="333">
        <f>IF(H$8=0,0,H$8/OIS_fec!H$8)</f>
        <v>0.64630762898090699</v>
      </c>
      <c r="I99" s="333">
        <f>IF(I$8=0,0,I$8/OIS_fec!I$8)</f>
        <v>0.64659712175156625</v>
      </c>
      <c r="J99" s="333">
        <f>IF(J$8=0,0,J$8/OIS_fec!J$8)</f>
        <v>0.64636009076035328</v>
      </c>
      <c r="K99" s="333">
        <f>IF(K$8=0,0,K$8/OIS_fec!K$8)</f>
        <v>0.6477766199982059</v>
      </c>
      <c r="L99" s="333">
        <f>IF(L$8=0,0,L$8/OIS_fec!L$8)</f>
        <v>0.64156227979510405</v>
      </c>
      <c r="M99" s="333">
        <f>IF(M$8=0,0,M$8/OIS_fec!M$8)</f>
        <v>0.63948931342358672</v>
      </c>
      <c r="N99" s="333">
        <f>IF(N$8=0,0,N$8/OIS_fec!N$8)</f>
        <v>0.6416060952038718</v>
      </c>
      <c r="O99" s="333">
        <f>IF(O$8=0,0,O$8/OIS_fec!O$8)</f>
        <v>0.63947764271914909</v>
      </c>
      <c r="P99" s="333">
        <f>IF(P$8=0,0,P$8/OIS_fec!P$8)</f>
        <v>0.6373560394826534</v>
      </c>
      <c r="Q99" s="333">
        <f>IF(Q$8=0,0,Q$8/OIS_fec!Q$8)</f>
        <v>0.63938136553963665</v>
      </c>
      <c r="R99" s="333">
        <f>IF(R$8=0,0,R$8/OIS_fec!R$8)</f>
        <v>0.63887030919352894</v>
      </c>
      <c r="S99" s="333">
        <f>IF(S$8=0,0,S$8/OIS_fec!S$8)</f>
        <v>0.63867954814901218</v>
      </c>
      <c r="T99" s="333">
        <f>IF(T$8=0,0,T$8/OIS_fec!T$8)</f>
        <v>0.63863846024964455</v>
      </c>
      <c r="U99" s="333">
        <f>IF(U$8=0,0,U$8/OIS_fec!U$8)</f>
        <v>0.63813454511966738</v>
      </c>
      <c r="V99" s="333">
        <f>IF(V$8=0,0,V$8/OIS_fec!V$8)</f>
        <v>0.63788459489929372</v>
      </c>
      <c r="W99" s="333">
        <f>IF(W$8=0,0,W$8/OIS_fec!W$8)</f>
        <v>0.63752974789913175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0.45205808145158177</v>
      </c>
      <c r="C100" s="333">
        <f>IF(C$9=0,0,C$9/OIS_fec!C$9)</f>
        <v>0.45266326335511042</v>
      </c>
      <c r="D100" s="333">
        <f>IF(D$9=0,0,D$9/OIS_fec!D$9)</f>
        <v>0.45264927556501328</v>
      </c>
      <c r="E100" s="333">
        <f>IF(E$9=0,0,E$9/OIS_fec!E$9)</f>
        <v>0.45155370290258778</v>
      </c>
      <c r="F100" s="333">
        <f>IF(F$9=0,0,F$9/OIS_fec!F$9)</f>
        <v>0.4515188471998694</v>
      </c>
      <c r="G100" s="333">
        <f>IF(G$9=0,0,G$9/OIS_fec!G$9)</f>
        <v>0.45171760815452061</v>
      </c>
      <c r="H100" s="333">
        <f>IF(H$9=0,0,H$9/OIS_fec!H$9)</f>
        <v>0.45056308674942319</v>
      </c>
      <c r="I100" s="333">
        <f>IF(I$9=0,0,I$9/OIS_fec!I$9)</f>
        <v>0.45071728318231974</v>
      </c>
      <c r="J100" s="333">
        <f>IF(J$9=0,0,J$9/OIS_fec!J$9)</f>
        <v>0.45064356090278007</v>
      </c>
      <c r="K100" s="333">
        <f>IF(K$9=0,0,K$9/OIS_fec!K$9)</f>
        <v>0.45127879772219753</v>
      </c>
      <c r="L100" s="333">
        <f>IF(L$9=0,0,L$9/OIS_fec!L$9)</f>
        <v>0.44810424922763276</v>
      </c>
      <c r="M100" s="333">
        <f>IF(M$9=0,0,M$9/OIS_fec!M$9)</f>
        <v>0.44732357534972589</v>
      </c>
      <c r="N100" s="333">
        <f>IF(N$9=0,0,N$9/OIS_fec!N$9)</f>
        <v>0.44823391669133589</v>
      </c>
      <c r="O100" s="333">
        <f>IF(O$9=0,0,O$9/OIS_fec!O$9)</f>
        <v>0.44738391627473856</v>
      </c>
      <c r="P100" s="333">
        <f>IF(P$9=0,0,P$9/OIS_fec!P$9)</f>
        <v>0.44656138142606472</v>
      </c>
      <c r="Q100" s="333">
        <f>IF(Q$9=0,0,Q$9/OIS_fec!Q$9)</f>
        <v>0.44725924158763825</v>
      </c>
      <c r="R100" s="333">
        <f>IF(R$9=0,0,R$9/OIS_fec!R$9)</f>
        <v>0.44700039125652885</v>
      </c>
      <c r="S100" s="333">
        <f>IF(S$9=0,0,S$9/OIS_fec!S$9)</f>
        <v>0.44692797637187731</v>
      </c>
      <c r="T100" s="333">
        <f>IF(T$9=0,0,T$9/OIS_fec!T$9)</f>
        <v>0.44685689975754028</v>
      </c>
      <c r="U100" s="333">
        <f>IF(U$9=0,0,U$9/OIS_fec!U$9)</f>
        <v>0.4466782190286836</v>
      </c>
      <c r="V100" s="333">
        <f>IF(V$9=0,0,V$9/OIS_fec!V$9)</f>
        <v>0.44667893638567052</v>
      </c>
      <c r="W100" s="333">
        <f>IF(W$9=0,0,W$9/OIS_fec!W$9)</f>
        <v>0.44639181514825604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0.77492265654275738</v>
      </c>
      <c r="C101" s="334">
        <f>IF(C$10=0,0,C$10/OIS_fec!C$10)</f>
        <v>0.79597008927021584</v>
      </c>
      <c r="D101" s="334">
        <f>IF(D$10=0,0,D$10/OIS_fec!D$10)</f>
        <v>0.79615173009229567</v>
      </c>
      <c r="E101" s="334">
        <f>IF(E$10=0,0,E$10/OIS_fec!E$10)</f>
        <v>0.78587994166783204</v>
      </c>
      <c r="F101" s="334">
        <f>IF(F$10=0,0,F$10/OIS_fec!F$10)</f>
        <v>0.78627713368015362</v>
      </c>
      <c r="G101" s="334">
        <f>IF(G$10=0,0,G$10/OIS_fec!G$10)</f>
        <v>0.79047111466497944</v>
      </c>
      <c r="H101" s="334">
        <f>IF(H$10=0,0,H$10/OIS_fec!H$10)</f>
        <v>0.78810736734707243</v>
      </c>
      <c r="I101" s="334">
        <f>IF(I$10=0,0,I$10/OIS_fec!I$10)</f>
        <v>0.78798563230400565</v>
      </c>
      <c r="J101" s="334">
        <f>IF(J$10=0,0,J$10/OIS_fec!J$10)</f>
        <v>0.78664203484131257</v>
      </c>
      <c r="K101" s="334">
        <f>IF(K$10=0,0,K$10/OIS_fec!K$10)</f>
        <v>0.79091497185714033</v>
      </c>
      <c r="L101" s="334">
        <f>IF(L$10=0,0,L$10/OIS_fec!L$10)</f>
        <v>0.78248058048319824</v>
      </c>
      <c r="M101" s="334">
        <f>IF(M$10=0,0,M$10/OIS_fec!M$10)</f>
        <v>0.77916345263032361</v>
      </c>
      <c r="N101" s="334">
        <f>IF(N$10=0,0,N$10/OIS_fec!N$10)</f>
        <v>0.78272789058685521</v>
      </c>
      <c r="O101" s="334">
        <f>IF(O$10=0,0,O$10/OIS_fec!O$10)</f>
        <v>0.78257750212504262</v>
      </c>
      <c r="P101" s="334">
        <f>IF(P$10=0,0,P$10/OIS_fec!P$10)</f>
        <v>0.77888828775332397</v>
      </c>
      <c r="Q101" s="334">
        <f>IF(Q$10=0,0,Q$10/OIS_fec!Q$10)</f>
        <v>0.78274906328170224</v>
      </c>
      <c r="R101" s="334">
        <f>IF(R$10=0,0,R$10/OIS_fec!R$10)</f>
        <v>0.78278711784630084</v>
      </c>
      <c r="S101" s="334">
        <f>IF(S$10=0,0,S$10/OIS_fec!S$10)</f>
        <v>0.78357185437036669</v>
      </c>
      <c r="T101" s="334">
        <f>IF(T$10=0,0,T$10/OIS_fec!T$10)</f>
        <v>0.78342634340143524</v>
      </c>
      <c r="U101" s="334">
        <f>IF(U$10=0,0,U$10/OIS_fec!U$10)</f>
        <v>0.78308128798254495</v>
      </c>
      <c r="V101" s="334">
        <f>IF(V$10=0,0,V$10/OIS_fec!V$10)</f>
        <v>0.78171659824051576</v>
      </c>
      <c r="W101" s="334">
        <f>IF(W$10=0,0,W$10/OIS_fec!W$10)</f>
        <v>0.78012179868976383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0.42899480369037407</v>
      </c>
      <c r="C102" s="350">
        <f>IF(C$16=0,0,C$16/OIS_fec!C$16)</f>
        <v>0.43430136144195558</v>
      </c>
      <c r="D102" s="350">
        <f>IF(D$16=0,0,D$16/OIS_fec!D$16)</f>
        <v>0.4321408064469216</v>
      </c>
      <c r="E102" s="350">
        <f>IF(E$16=0,0,E$16/OIS_fec!E$16)</f>
        <v>0.42885250409897196</v>
      </c>
      <c r="F102" s="350">
        <f>IF(F$16=0,0,F$16/OIS_fec!F$16)</f>
        <v>0.42983712630631599</v>
      </c>
      <c r="G102" s="350">
        <f>IF(G$16=0,0,G$16/OIS_fec!G$16)</f>
        <v>0.42830206439077551</v>
      </c>
      <c r="H102" s="350">
        <f>IF(H$16=0,0,H$16/OIS_fec!H$16)</f>
        <v>0.42757597117446255</v>
      </c>
      <c r="I102" s="350">
        <f>IF(I$16=0,0,I$16/OIS_fec!I$16)</f>
        <v>0.42723908149618334</v>
      </c>
      <c r="J102" s="350">
        <f>IF(J$16=0,0,J$16/OIS_fec!J$16)</f>
        <v>0.42909727492989846</v>
      </c>
      <c r="K102" s="350">
        <f>IF(K$16=0,0,K$16/OIS_fec!K$16)</f>
        <v>0.43083630703287168</v>
      </c>
      <c r="L102" s="350">
        <f>IF(L$16=0,0,L$16/OIS_fec!L$16)</f>
        <v>0.42910123264704625</v>
      </c>
      <c r="M102" s="350">
        <f>IF(M$16=0,0,M$16/OIS_fec!M$16)</f>
        <v>0.42632820905425689</v>
      </c>
      <c r="N102" s="350">
        <f>IF(N$16=0,0,N$16/OIS_fec!N$16)</f>
        <v>0.42840144096750943</v>
      </c>
      <c r="O102" s="350">
        <f>IF(O$16=0,0,O$16/OIS_fec!O$16)</f>
        <v>0.42994743655843359</v>
      </c>
      <c r="P102" s="350">
        <f>IF(P$16=0,0,P$16/OIS_fec!P$16)</f>
        <v>0.42957086073014539</v>
      </c>
      <c r="Q102" s="350">
        <f>IF(Q$16=0,0,Q$16/OIS_fec!Q$16)</f>
        <v>0.43132142718935984</v>
      </c>
      <c r="R102" s="350">
        <f>IF(R$16=0,0,R$16/OIS_fec!R$16)</f>
        <v>0.43030152607112221</v>
      </c>
      <c r="S102" s="350">
        <f>IF(S$16=0,0,S$16/OIS_fec!S$16)</f>
        <v>0.43116111239348581</v>
      </c>
      <c r="T102" s="350">
        <f>IF(T$16=0,0,T$16/OIS_fec!T$16)</f>
        <v>0.43119467486392887</v>
      </c>
      <c r="U102" s="350">
        <f>IF(U$16=0,0,U$16/OIS_fec!U$16)</f>
        <v>0.43045168740817891</v>
      </c>
      <c r="V102" s="350">
        <f>IF(V$16=0,0,V$16/OIS_fec!V$16)</f>
        <v>0.382426053242791</v>
      </c>
      <c r="W102" s="350">
        <f>IF(W$16=0,0,W$16/OIS_fec!W$16)</f>
        <v>0.38352252752644694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0.23438544943827253</v>
      </c>
      <c r="C103" s="350">
        <f>IF(C$27=0,0,C$27/OIS_fec!C$27)</f>
        <v>0.2371062618067778</v>
      </c>
      <c r="D103" s="350">
        <f>IF(D$27=0,0,D$27/OIS_fec!D$27)</f>
        <v>0.2342231430483197</v>
      </c>
      <c r="E103" s="350">
        <f>IF(E$27=0,0,E$27/OIS_fec!E$27)</f>
        <v>0.23106279344052438</v>
      </c>
      <c r="F103" s="350">
        <f>IF(F$27=0,0,F$27/OIS_fec!F$27)</f>
        <v>0.23179712889224549</v>
      </c>
      <c r="G103" s="350">
        <f>IF(G$27=0,0,G$27/OIS_fec!G$27)</f>
        <v>0.22825421717724714</v>
      </c>
      <c r="H103" s="350">
        <f>IF(H$27=0,0,H$27/OIS_fec!H$27)</f>
        <v>0.22674557147084859</v>
      </c>
      <c r="I103" s="350">
        <f>IF(I$27=0,0,I$27/OIS_fec!I$27)</f>
        <v>0.22680863353790642</v>
      </c>
      <c r="J103" s="350">
        <f>IF(J$27=0,0,J$27/OIS_fec!J$27)</f>
        <v>0.2276071057420973</v>
      </c>
      <c r="K103" s="350">
        <f>IF(K$27=0,0,K$27/OIS_fec!K$27)</f>
        <v>0.23000451648346845</v>
      </c>
      <c r="L103" s="350">
        <f>IF(L$27=0,0,L$27/OIS_fec!L$27)</f>
        <v>0.22519254800123067</v>
      </c>
      <c r="M103" s="350">
        <f>IF(M$27=0,0,M$27/OIS_fec!M$27)</f>
        <v>0.22226656727936939</v>
      </c>
      <c r="N103" s="350">
        <f>IF(N$27=0,0,N$27/OIS_fec!N$27)</f>
        <v>0.22384738710429045</v>
      </c>
      <c r="O103" s="350">
        <f>IF(O$27=0,0,O$27/OIS_fec!O$27)</f>
        <v>0.22080196897147095</v>
      </c>
      <c r="P103" s="350">
        <f>IF(P$27=0,0,P$27/OIS_fec!P$27)</f>
        <v>0.21956878636253718</v>
      </c>
      <c r="Q103" s="350">
        <f>IF(Q$27=0,0,Q$27/OIS_fec!Q$27)</f>
        <v>0.22176149158646846</v>
      </c>
      <c r="R103" s="350">
        <f>IF(R$27=0,0,R$27/OIS_fec!R$27)</f>
        <v>0.22124468349387372</v>
      </c>
      <c r="S103" s="350">
        <f>IF(S$27=0,0,S$27/OIS_fec!S$27)</f>
        <v>0.22234504860113874</v>
      </c>
      <c r="T103" s="350">
        <f>IF(T$27=0,0,T$27/OIS_fec!T$27)</f>
        <v>0.22309567861315088</v>
      </c>
      <c r="U103" s="350">
        <f>IF(U$27=0,0,U$27/OIS_fec!U$27)</f>
        <v>0.22209794874154459</v>
      </c>
      <c r="V103" s="350">
        <f>IF(V$27=0,0,V$27/OIS_fec!V$27)</f>
        <v>0.2232134236161975</v>
      </c>
      <c r="W103" s="350">
        <f>IF(W$27=0,0,W$27/OIS_fec!W$27)</f>
        <v>0.22360914242790336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0.25851312670283133</v>
      </c>
      <c r="C104" s="350">
        <f>IF(C$35=0,0,C$35/OIS_fec!C$35)</f>
        <v>0.25750569810700535</v>
      </c>
      <c r="D104" s="350">
        <f>IF(D$35=0,0,D$35/OIS_fec!D$35)</f>
        <v>0.25652878459093897</v>
      </c>
      <c r="E104" s="350">
        <f>IF(E$35=0,0,E$35/OIS_fec!E$35)</f>
        <v>0.25701473522742052</v>
      </c>
      <c r="F104" s="350">
        <f>IF(F$35=0,0,F$35/OIS_fec!F$35)</f>
        <v>0.25685074825146265</v>
      </c>
      <c r="G104" s="350">
        <f>IF(G$35=0,0,G$35/OIS_fec!G$35)</f>
        <v>0.25724919033936944</v>
      </c>
      <c r="H104" s="350">
        <f>IF(H$35=0,0,H$35/OIS_fec!H$35)</f>
        <v>0.25593034767405209</v>
      </c>
      <c r="I104" s="350">
        <f>IF(I$35=0,0,I$35/OIS_fec!I$35)</f>
        <v>0.25643972181321412</v>
      </c>
      <c r="J104" s="350">
        <f>IF(J$35=0,0,J$35/OIS_fec!J$35)</f>
        <v>0.25896490215598439</v>
      </c>
      <c r="K104" s="350">
        <f>IF(K$35=0,0,K$35/OIS_fec!K$35)</f>
        <v>0.25870244307541712</v>
      </c>
      <c r="L104" s="350">
        <f>IF(L$35=0,0,L$35/OIS_fec!L$35)</f>
        <v>0.2555580779422455</v>
      </c>
      <c r="M104" s="350">
        <f>IF(M$35=0,0,M$35/OIS_fec!M$35)</f>
        <v>0.25555756563332349</v>
      </c>
      <c r="N104" s="350">
        <f>IF(N$35=0,0,N$35/OIS_fec!N$35)</f>
        <v>0.2566469155340399</v>
      </c>
      <c r="O104" s="350">
        <f>IF(O$35=0,0,O$35/OIS_fec!O$35)</f>
        <v>0.25411117899339469</v>
      </c>
      <c r="P104" s="350">
        <f>IF(P$35=0,0,P$35/OIS_fec!P$35)</f>
        <v>0.25334806717836739</v>
      </c>
      <c r="Q104" s="350">
        <f>IF(Q$35=0,0,Q$35/OIS_fec!Q$35)</f>
        <v>0.25410650757439956</v>
      </c>
      <c r="R104" s="350">
        <f>IF(R$35=0,0,R$35/OIS_fec!R$35)</f>
        <v>0.25331867449438089</v>
      </c>
      <c r="S104" s="350">
        <f>IF(S$35=0,0,S$35/OIS_fec!S$35)</f>
        <v>0.25327873041362897</v>
      </c>
      <c r="T104" s="350">
        <f>IF(T$35=0,0,T$35/OIS_fec!T$35)</f>
        <v>0.25355426667275943</v>
      </c>
      <c r="U104" s="350">
        <f>IF(U$35=0,0,U$35/OIS_fec!U$35)</f>
        <v>0.25304299300024014</v>
      </c>
      <c r="V104" s="350">
        <f>IF(V$35=0,0,V$35/OIS_fec!V$35)</f>
        <v>0.23927203930661653</v>
      </c>
      <c r="W104" s="350">
        <f>IF(W$35=0,0,W$35/OIS_fec!W$35)</f>
        <v>0.23866991710288682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0.67034494680737022</v>
      </c>
      <c r="C105" s="350">
        <f>IF(C$54=0,0,C$54/OIS_fec!C$54)</f>
        <v>0.69981820058484745</v>
      </c>
      <c r="D105" s="350">
        <f>IF(D$54=0,0,D$54/OIS_fec!D$54)</f>
        <v>0.70309395020367449</v>
      </c>
      <c r="E105" s="350">
        <f>IF(E$54=0,0,E$54/OIS_fec!E$54)</f>
        <v>0.66941538645021659</v>
      </c>
      <c r="F105" s="350">
        <f>IF(F$54=0,0,F$54/OIS_fec!F$54)</f>
        <v>0.66714480029797907</v>
      </c>
      <c r="G105" s="350">
        <f>IF(G$54=0,0,G$54/OIS_fec!G$54)</f>
        <v>0.68540501361211903</v>
      </c>
      <c r="H105" s="350">
        <f>IF(H$54=0,0,H$54/OIS_fec!H$54)</f>
        <v>0.6743224568940166</v>
      </c>
      <c r="I105" s="350">
        <f>IF(I$54=0,0,I$54/OIS_fec!I$54)</f>
        <v>0.67803661825305905</v>
      </c>
      <c r="J105" s="350">
        <f>IF(J$54=0,0,J$54/OIS_fec!J$54)</f>
        <v>0.67707643691044694</v>
      </c>
      <c r="K105" s="350">
        <f>IF(K$54=0,0,K$54/OIS_fec!K$54)</f>
        <v>0.70586709539791537</v>
      </c>
      <c r="L105" s="350">
        <f>IF(L$54=0,0,L$54/OIS_fec!L$54)</f>
        <v>0.64379642292081707</v>
      </c>
      <c r="M105" s="350">
        <f>IF(M$54=0,0,M$54/OIS_fec!M$54)</f>
        <v>0.63276717435317564</v>
      </c>
      <c r="N105" s="350">
        <f>IF(N$54=0,0,N$54/OIS_fec!N$54)</f>
        <v>0.65107267547542902</v>
      </c>
      <c r="O105" s="350">
        <f>IF(O$54=0,0,O$54/OIS_fec!O$54)</f>
        <v>0.66100890921311173</v>
      </c>
      <c r="P105" s="350">
        <f>IF(P$54=0,0,P$54/OIS_fec!P$54)</f>
        <v>0.6191383613615058</v>
      </c>
      <c r="Q105" s="350">
        <f>IF(Q$54=0,0,Q$54/OIS_fec!Q$54)</f>
        <v>0.64569675345728694</v>
      </c>
      <c r="R105" s="350">
        <f>IF(R$54=0,0,R$54/OIS_fec!R$54)</f>
        <v>0.64285985318432348</v>
      </c>
      <c r="S105" s="350">
        <f>IF(S$54=0,0,S$54/OIS_fec!S$54)</f>
        <v>0.63340328682614644</v>
      </c>
      <c r="T105" s="350">
        <f>IF(T$54=0,0,T$54/OIS_fec!T$54)</f>
        <v>0.63399950305091779</v>
      </c>
      <c r="U105" s="350">
        <f>IF(U$54=0,0,U$54/OIS_fec!U$54)</f>
        <v>0.63115744383491235</v>
      </c>
      <c r="V105" s="350">
        <f>IF(V$54=0,0,V$54/OIS_fec!V$54)</f>
        <v>0.66299978595683928</v>
      </c>
      <c r="W105" s="350">
        <f>IF(W$54=0,0,W$54/OIS_fec!W$54)</f>
        <v>0.6490691755779181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</v>
      </c>
      <c r="C106" s="350">
        <f>IF(C$68=0,0,C$68/OIS_fec!C$68)</f>
        <v>0</v>
      </c>
      <c r="D106" s="350">
        <f>IF(D$68=0,0,D$68/OIS_fec!D$68)</f>
        <v>0</v>
      </c>
      <c r="E106" s="350">
        <f>IF(E$68=0,0,E$68/OIS_fec!E$68)</f>
        <v>0</v>
      </c>
      <c r="F106" s="350">
        <f>IF(F$68=0,0,F$68/OIS_fec!F$68)</f>
        <v>0</v>
      </c>
      <c r="G106" s="350">
        <f>IF(G$68=0,0,G$68/OIS_fec!G$68)</f>
        <v>0.31796048365354423</v>
      </c>
      <c r="H106" s="350">
        <f>IF(H$68=0,0,H$68/OIS_fec!H$68)</f>
        <v>0.31794917034024295</v>
      </c>
      <c r="I106" s="350">
        <f>IF(I$68=0,0,I$68/OIS_fec!I$68)</f>
        <v>0.31810880658357343</v>
      </c>
      <c r="J106" s="350">
        <f>IF(J$68=0,0,J$68/OIS_fec!J$68)</f>
        <v>0.31838585487721027</v>
      </c>
      <c r="K106" s="350">
        <f>IF(K$68=0,0,K$68/OIS_fec!K$68)</f>
        <v>0.31823939634714016</v>
      </c>
      <c r="L106" s="350">
        <f>IF(L$68=0,0,L$68/OIS_fec!L$68)</f>
        <v>0.31825399825719503</v>
      </c>
      <c r="M106" s="350">
        <f>IF(M$68=0,0,M$68/OIS_fec!M$68)</f>
        <v>0.31806293022780213</v>
      </c>
      <c r="N106" s="350">
        <f>IF(N$68=0,0,N$68/OIS_fec!N$68)</f>
        <v>0.31812179249711592</v>
      </c>
      <c r="O106" s="350">
        <f>IF(O$68=0,0,O$68/OIS_fec!O$68)</f>
        <v>0.31788544886479719</v>
      </c>
      <c r="P106" s="350">
        <f>IF(P$68=0,0,P$68/OIS_fec!P$68)</f>
        <v>0.31804083151349044</v>
      </c>
      <c r="Q106" s="350">
        <f>IF(Q$68=0,0,Q$68/OIS_fec!Q$68)</f>
        <v>0.31828279316264896</v>
      </c>
      <c r="R106" s="350">
        <f>IF(R$68=0,0,R$68/OIS_fec!R$68)</f>
        <v>0.31903943760955156</v>
      </c>
      <c r="S106" s="350">
        <f>IF(S$68=0,0,S$68/OIS_fec!S$68)</f>
        <v>0.31933347856173955</v>
      </c>
      <c r="T106" s="350">
        <f>IF(T$68=0,0,T$68/OIS_fec!T$68)</f>
        <v>0.31937161660148139</v>
      </c>
      <c r="U106" s="350">
        <f>IF(U$68=0,0,U$68/OIS_fec!U$68)</f>
        <v>0.31929387557120081</v>
      </c>
      <c r="V106" s="350">
        <f>IF(V$68=0,0,V$68/OIS_fec!V$68)</f>
        <v>0.31927806041778689</v>
      </c>
      <c r="W106" s="350">
        <f>IF(W$68=0,0,W$68/OIS_fec!W$68)</f>
        <v>0.3195036117353785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0.49123620412204216</v>
      </c>
      <c r="C107" s="335">
        <f>IF(C$69=0,0,C$69/OIS_fec!C$69)</f>
        <v>0.49197398460968805</v>
      </c>
      <c r="D107" s="335">
        <f>IF(D$69=0,0,D$69/OIS_fec!D$69)</f>
        <v>0.49199653709509883</v>
      </c>
      <c r="E107" s="335">
        <f>IF(E$69=0,0,E$69/OIS_fec!E$69)</f>
        <v>0.49079041577877464</v>
      </c>
      <c r="F107" s="335">
        <f>IF(F$69=0,0,F$69/OIS_fec!F$69)</f>
        <v>0.49074967424899252</v>
      </c>
      <c r="G107" s="335">
        <f>IF(G$69=0,0,G$69/OIS_fec!G$69)</f>
        <v>0.49102943537289917</v>
      </c>
      <c r="H107" s="335">
        <f>IF(H$69=0,0,H$69/OIS_fec!H$69)</f>
        <v>0.48968793665968369</v>
      </c>
      <c r="I107" s="335">
        <f>IF(I$69=0,0,I$69/OIS_fec!I$69)</f>
        <v>0.48989752547052401</v>
      </c>
      <c r="J107" s="335">
        <f>IF(J$69=0,0,J$69/OIS_fec!J$69)</f>
        <v>0.48970332304097974</v>
      </c>
      <c r="K107" s="335">
        <f>IF(K$69=0,0,K$69/OIS_fec!K$69)</f>
        <v>0.49076255953359915</v>
      </c>
      <c r="L107" s="335">
        <f>IF(L$69=0,0,L$69/OIS_fec!L$69)</f>
        <v>0.48603006343192229</v>
      </c>
      <c r="M107" s="335">
        <f>IF(M$69=0,0,M$69/OIS_fec!M$69)</f>
        <v>0.48411139843080486</v>
      </c>
      <c r="N107" s="335">
        <f>IF(N$69=0,0,N$69/OIS_fec!N$69)</f>
        <v>0.48599844771393169</v>
      </c>
      <c r="O107" s="335">
        <f>IF(O$69=0,0,O$69/OIS_fec!O$69)</f>
        <v>0.4840513553872629</v>
      </c>
      <c r="P107" s="335">
        <f>IF(P$69=0,0,P$69/OIS_fec!P$69)</f>
        <v>0.48196704928299672</v>
      </c>
      <c r="Q107" s="335">
        <f>IF(Q$69=0,0,Q$69/OIS_fec!Q$69)</f>
        <v>0.48402590902647019</v>
      </c>
      <c r="R107" s="335">
        <f>IF(R$69=0,0,R$69/OIS_fec!R$69)</f>
        <v>0.4835845617028437</v>
      </c>
      <c r="S107" s="335">
        <f>IF(S$69=0,0,S$69/OIS_fec!S$69)</f>
        <v>0.48339975251994238</v>
      </c>
      <c r="T107" s="335">
        <f>IF(T$69=0,0,T$69/OIS_fec!T$69)</f>
        <v>0.48340354282985881</v>
      </c>
      <c r="U107" s="335">
        <f>IF(U$69=0,0,U$69/OIS_fec!U$69)</f>
        <v>0.48290117862789733</v>
      </c>
      <c r="V107" s="335">
        <f>IF(V$69=0,0,V$69/OIS_fec!V$69)</f>
        <v>0.48257344718337175</v>
      </c>
      <c r="W107" s="335">
        <f>IF(W$69=0,0,W$69/OIS_fec!W$69)</f>
        <v>0.48234898949724103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SE: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1081.09014804342</v>
      </c>
      <c r="C5" s="225">
        <v>575.20119996619258</v>
      </c>
      <c r="D5" s="225">
        <v>639.38876760598009</v>
      </c>
      <c r="E5" s="225">
        <v>983.62272564510818</v>
      </c>
      <c r="F5" s="225">
        <v>961.36360488503556</v>
      </c>
      <c r="G5" s="225">
        <v>1388.219753885933</v>
      </c>
      <c r="H5" s="225">
        <v>1388.5865251262469</v>
      </c>
      <c r="I5" s="225">
        <v>1445.753880004233</v>
      </c>
      <c r="J5" s="225">
        <v>1581.470159403975</v>
      </c>
      <c r="K5" s="225">
        <v>1326.8808176455479</v>
      </c>
      <c r="L5" s="225">
        <v>1506.190497844321</v>
      </c>
      <c r="M5" s="225">
        <v>1579.1329152041681</v>
      </c>
      <c r="N5" s="225">
        <v>1543.92912000409</v>
      </c>
      <c r="O5" s="225">
        <v>1470.143345404507</v>
      </c>
      <c r="P5" s="225">
        <v>1439.045418604363</v>
      </c>
      <c r="Q5" s="225">
        <v>1404.971055364668</v>
      </c>
      <c r="R5" s="225">
        <v>1483.3982660450099</v>
      </c>
      <c r="S5" s="225">
        <v>1347.125461925109</v>
      </c>
      <c r="T5" s="225">
        <v>1359.618695285129</v>
      </c>
      <c r="U5" s="225">
        <v>1359.751184645216</v>
      </c>
      <c r="V5" s="225">
        <v>1753.243870321952</v>
      </c>
      <c r="W5" s="225">
        <v>1805.389468202334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12.678453344540671</v>
      </c>
      <c r="C10" s="262">
        <v>0.27753931129205822</v>
      </c>
      <c r="D10" s="262">
        <v>0.20375189411475031</v>
      </c>
      <c r="E10" s="262">
        <v>5.1739923413679287</v>
      </c>
      <c r="F10" s="262">
        <v>4.978951655961291</v>
      </c>
      <c r="G10" s="262">
        <v>3.7207891198622152</v>
      </c>
      <c r="H10" s="262">
        <v>3.7368507848184871</v>
      </c>
      <c r="I10" s="262">
        <v>4.0445360954746237</v>
      </c>
      <c r="J10" s="262">
        <v>5.1862583157584137</v>
      </c>
      <c r="K10" s="262">
        <v>3.2315577808265559</v>
      </c>
      <c r="L10" s="262">
        <v>4.6578294616170854</v>
      </c>
      <c r="M10" s="262">
        <v>5.6987440328090706</v>
      </c>
      <c r="N10" s="262">
        <v>4.5982061810700543</v>
      </c>
      <c r="O10" s="262">
        <v>3.816430709604369</v>
      </c>
      <c r="P10" s="262">
        <v>4.7925085294130731</v>
      </c>
      <c r="Q10" s="262">
        <v>3.3427674949543169</v>
      </c>
      <c r="R10" s="262">
        <v>2.9923099185011548</v>
      </c>
      <c r="S10" s="262">
        <v>2.3241238871227452</v>
      </c>
      <c r="T10" s="262">
        <v>2.3223774686199952</v>
      </c>
      <c r="U10" s="262">
        <v>2.311031762149875</v>
      </c>
      <c r="V10" s="262">
        <v>2.709210043715891</v>
      </c>
      <c r="W10" s="262">
        <v>2.9518597058869229</v>
      </c>
      <c r="DA10" s="68" t="s">
        <v>3192</v>
      </c>
    </row>
    <row r="11" spans="1:105" ht="12" customHeight="1" x14ac:dyDescent="0.25">
      <c r="A11" s="37" t="s">
        <v>160</v>
      </c>
      <c r="B11" s="228">
        <v>12.53364329149696</v>
      </c>
      <c r="C11" s="228">
        <v>0.2308129972716117</v>
      </c>
      <c r="D11" s="228">
        <v>0.1753604007932936</v>
      </c>
      <c r="E11" s="228">
        <v>4.9313172072028459</v>
      </c>
      <c r="F11" s="228">
        <v>4.6643882969662149</v>
      </c>
      <c r="G11" s="228">
        <v>3.586885898995182</v>
      </c>
      <c r="H11" s="228">
        <v>3.57207004946416</v>
      </c>
      <c r="I11" s="228">
        <v>3.874791808032402</v>
      </c>
      <c r="J11" s="228">
        <v>4.9244027867512283</v>
      </c>
      <c r="K11" s="228">
        <v>3.221892247549857</v>
      </c>
      <c r="L11" s="228">
        <v>4.1096020937671698</v>
      </c>
      <c r="M11" s="228">
        <v>4.9531300307086239</v>
      </c>
      <c r="N11" s="228">
        <v>4.1362144156607181</v>
      </c>
      <c r="O11" s="228">
        <v>3.8080983565253268</v>
      </c>
      <c r="P11" s="228">
        <v>4.7560890489146246</v>
      </c>
      <c r="Q11" s="228">
        <v>3.320517072798931</v>
      </c>
      <c r="R11" s="228">
        <v>2.9867161992514188</v>
      </c>
      <c r="S11" s="228">
        <v>2.249903656779078</v>
      </c>
      <c r="T11" s="228">
        <v>2.225018969325069</v>
      </c>
      <c r="U11" s="228">
        <v>2.2236820182522381</v>
      </c>
      <c r="V11" s="228">
        <v>2.619089581800031</v>
      </c>
      <c r="W11" s="228">
        <v>2.874695367481845</v>
      </c>
      <c r="DA11" s="69" t="s">
        <v>3193</v>
      </c>
    </row>
    <row r="12" spans="1:105" ht="12" customHeight="1" x14ac:dyDescent="0.25">
      <c r="A12" s="37" t="s">
        <v>162</v>
      </c>
      <c r="B12" s="228">
        <v>0.14481005304370911</v>
      </c>
      <c r="C12" s="228">
        <v>4.672631402044658E-2</v>
      </c>
      <c r="D12" s="228">
        <v>2.8391493321456698E-2</v>
      </c>
      <c r="E12" s="228">
        <v>0.24267513416508271</v>
      </c>
      <c r="F12" s="228">
        <v>0.31456335899507648</v>
      </c>
      <c r="G12" s="228">
        <v>0.13390322086703241</v>
      </c>
      <c r="H12" s="228">
        <v>0.16478073535432719</v>
      </c>
      <c r="I12" s="228">
        <v>0.1697442874422207</v>
      </c>
      <c r="J12" s="228">
        <v>0.26185552900718512</v>
      </c>
      <c r="K12" s="228">
        <v>9.6655332766998371E-3</v>
      </c>
      <c r="L12" s="228">
        <v>0.54822736784991455</v>
      </c>
      <c r="M12" s="228">
        <v>0.74561400210044793</v>
      </c>
      <c r="N12" s="228">
        <v>0.4619917654093364</v>
      </c>
      <c r="O12" s="228">
        <v>8.3323530790417252E-3</v>
      </c>
      <c r="P12" s="228">
        <v>3.6419480498448988E-2</v>
      </c>
      <c r="Q12" s="228">
        <v>2.2250422155385311E-2</v>
      </c>
      <c r="R12" s="228">
        <v>5.5937192497366841E-3</v>
      </c>
      <c r="S12" s="228">
        <v>7.422023034366694E-2</v>
      </c>
      <c r="T12" s="228">
        <v>9.7358499294925599E-2</v>
      </c>
      <c r="U12" s="228">
        <v>8.734974389763725E-2</v>
      </c>
      <c r="V12" s="228">
        <v>9.0120461915860303E-2</v>
      </c>
      <c r="W12" s="228">
        <v>7.7164338405077373E-2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167.42731861597579</v>
      </c>
      <c r="C16" s="263">
        <v>73.430886441159629</v>
      </c>
      <c r="D16" s="263">
        <v>88.207322566703766</v>
      </c>
      <c r="E16" s="263">
        <v>129.84452537497489</v>
      </c>
      <c r="F16" s="263">
        <v>123.0535752681771</v>
      </c>
      <c r="G16" s="263">
        <v>169.07752120404911</v>
      </c>
      <c r="H16" s="263">
        <v>171.27124827383969</v>
      </c>
      <c r="I16" s="263">
        <v>178.09081799669909</v>
      </c>
      <c r="J16" s="263">
        <v>189.92451460108359</v>
      </c>
      <c r="K16" s="263">
        <v>156.01193042899391</v>
      </c>
      <c r="L16" s="263">
        <v>186.81158639215599</v>
      </c>
      <c r="M16" s="263">
        <v>205.59334093534329</v>
      </c>
      <c r="N16" s="263">
        <v>198.61106523098761</v>
      </c>
      <c r="O16" s="263">
        <v>194.222192485671</v>
      </c>
      <c r="P16" s="263">
        <v>189.6134808649592</v>
      </c>
      <c r="Q16" s="263">
        <v>183.11104403814579</v>
      </c>
      <c r="R16" s="263">
        <v>190.28409038741319</v>
      </c>
      <c r="S16" s="263">
        <v>171.30397737293231</v>
      </c>
      <c r="T16" s="263">
        <v>172.6368287968954</v>
      </c>
      <c r="U16" s="263">
        <v>175.40159285110991</v>
      </c>
      <c r="V16" s="263">
        <v>582.67016347957906</v>
      </c>
      <c r="W16" s="263">
        <v>559.4943669905025</v>
      </c>
      <c r="DA16" s="70" t="s">
        <v>3198</v>
      </c>
    </row>
    <row r="17" spans="1:105" ht="12" customHeight="1" x14ac:dyDescent="0.25">
      <c r="A17" s="46" t="s">
        <v>30</v>
      </c>
      <c r="B17" s="231">
        <v>42.38830202278362</v>
      </c>
      <c r="C17" s="231">
        <v>25.517384782335409</v>
      </c>
      <c r="D17" s="231">
        <v>43.395775500972917</v>
      </c>
      <c r="E17" s="231">
        <v>54.896769359529152</v>
      </c>
      <c r="F17" s="231">
        <v>52.933487887201899</v>
      </c>
      <c r="G17" s="231">
        <v>62.364815697357649</v>
      </c>
      <c r="H17" s="231">
        <v>64.288200398746014</v>
      </c>
      <c r="I17" s="231">
        <v>58.830221006424978</v>
      </c>
      <c r="J17" s="231">
        <v>49.794941160255433</v>
      </c>
      <c r="K17" s="231">
        <v>42.10769503657292</v>
      </c>
      <c r="L17" s="231">
        <v>58.29749356391941</v>
      </c>
      <c r="M17" s="231">
        <v>76.885624363725825</v>
      </c>
      <c r="N17" s="231">
        <v>69.627194167968469</v>
      </c>
      <c r="O17" s="231">
        <v>73.76953927430506</v>
      </c>
      <c r="P17" s="231">
        <v>74.355851162766527</v>
      </c>
      <c r="Q17" s="231">
        <v>74.97212280246687</v>
      </c>
      <c r="R17" s="231">
        <v>72.950628284685379</v>
      </c>
      <c r="S17" s="231">
        <v>69.295919347406752</v>
      </c>
      <c r="T17" s="231">
        <v>61.998867811738677</v>
      </c>
      <c r="U17" s="231">
        <v>73.777216131486142</v>
      </c>
      <c r="V17" s="231">
        <v>51.600680952576852</v>
      </c>
      <c r="W17" s="231">
        <v>54.360043269400308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0.85769721836464718</v>
      </c>
      <c r="C19" s="231">
        <v>1.0055565005193161</v>
      </c>
      <c r="D19" s="231">
        <v>1.0137018119974111</v>
      </c>
      <c r="E19" s="231">
        <v>1.1784061483835211</v>
      </c>
      <c r="F19" s="231">
        <v>1.151755656129184</v>
      </c>
      <c r="G19" s="231">
        <v>3.7153572348979762</v>
      </c>
      <c r="H19" s="231">
        <v>3.865019791156286</v>
      </c>
      <c r="I19" s="231">
        <v>3.891244144376937</v>
      </c>
      <c r="J19" s="231">
        <v>4.8826554733516456</v>
      </c>
      <c r="K19" s="231">
        <v>3.8807980602828152</v>
      </c>
      <c r="L19" s="231">
        <v>4.4146794220268903</v>
      </c>
      <c r="M19" s="231">
        <v>3.8735999526294358</v>
      </c>
      <c r="N19" s="231">
        <v>3.6903929798768411</v>
      </c>
      <c r="O19" s="231">
        <v>3.2925932517598229</v>
      </c>
      <c r="P19" s="231">
        <v>3.6472595341617211</v>
      </c>
      <c r="Q19" s="231">
        <v>3.3869800294776429</v>
      </c>
      <c r="R19" s="231">
        <v>3.909635457375356</v>
      </c>
      <c r="S19" s="231">
        <v>3.3362906597165898</v>
      </c>
      <c r="T19" s="231">
        <v>3.7310388211064791</v>
      </c>
      <c r="U19" s="231">
        <v>3.4406288870821808</v>
      </c>
      <c r="V19" s="231">
        <v>4.8938398395732436</v>
      </c>
      <c r="W19" s="231">
        <v>5.1454146549600583</v>
      </c>
      <c r="DA19" s="73" t="s">
        <v>3201</v>
      </c>
    </row>
    <row r="20" spans="1:105" ht="12" customHeight="1" x14ac:dyDescent="0.25">
      <c r="A20" s="46" t="s">
        <v>160</v>
      </c>
      <c r="B20" s="231">
        <v>88.038575245364626</v>
      </c>
      <c r="C20" s="231">
        <v>7.7285515664783722</v>
      </c>
      <c r="D20" s="231">
        <v>8.2394407635945299</v>
      </c>
      <c r="E20" s="231">
        <v>32.824061795724241</v>
      </c>
      <c r="F20" s="231">
        <v>30.466206451076889</v>
      </c>
      <c r="G20" s="231">
        <v>54.763044894502208</v>
      </c>
      <c r="H20" s="231">
        <v>55.357721750978158</v>
      </c>
      <c r="I20" s="231">
        <v>58.62571814353754</v>
      </c>
      <c r="J20" s="231">
        <v>67.422920038871851</v>
      </c>
      <c r="K20" s="231">
        <v>61.403775111450628</v>
      </c>
      <c r="L20" s="231">
        <v>60.690509362086473</v>
      </c>
      <c r="M20" s="231">
        <v>61.226526841951269</v>
      </c>
      <c r="N20" s="231">
        <v>60.172225771812968</v>
      </c>
      <c r="O20" s="231">
        <v>58.143118501029328</v>
      </c>
      <c r="P20" s="231">
        <v>56.180469474108037</v>
      </c>
      <c r="Q20" s="231">
        <v>56.734498741729389</v>
      </c>
      <c r="R20" s="231">
        <v>58.374191364623421</v>
      </c>
      <c r="S20" s="231">
        <v>51.488839328692997</v>
      </c>
      <c r="T20" s="231">
        <v>53.639733898847147</v>
      </c>
      <c r="U20" s="231">
        <v>53.000352930820753</v>
      </c>
      <c r="V20" s="231">
        <v>56.465122891130427</v>
      </c>
      <c r="W20" s="231">
        <v>58.908096155421951</v>
      </c>
      <c r="DA20" s="73" t="s">
        <v>3202</v>
      </c>
    </row>
    <row r="21" spans="1:105" ht="12" customHeight="1" x14ac:dyDescent="0.25">
      <c r="A21" s="46" t="s">
        <v>70</v>
      </c>
      <c r="B21" s="231">
        <v>26.343105858129359</v>
      </c>
      <c r="C21" s="231">
        <v>22.111318915413989</v>
      </c>
      <c r="D21" s="231">
        <v>19.053482743185469</v>
      </c>
      <c r="E21" s="231">
        <v>24.102186800091481</v>
      </c>
      <c r="F21" s="231">
        <v>21.358479310511619</v>
      </c>
      <c r="G21" s="231">
        <v>22.150503566949709</v>
      </c>
      <c r="H21" s="231">
        <v>25.09733404634304</v>
      </c>
      <c r="I21" s="231">
        <v>27.581021240786999</v>
      </c>
      <c r="J21" s="231">
        <v>35.555543119753402</v>
      </c>
      <c r="K21" s="231">
        <v>25.57648101048655</v>
      </c>
      <c r="L21" s="231">
        <v>32.926862584164468</v>
      </c>
      <c r="M21" s="231">
        <v>33.780554930887867</v>
      </c>
      <c r="N21" s="231">
        <v>33.078105834922241</v>
      </c>
      <c r="O21" s="231">
        <v>26.842185279827369</v>
      </c>
      <c r="P21" s="231">
        <v>27.90448542841521</v>
      </c>
      <c r="Q21" s="231">
        <v>23.915034730369559</v>
      </c>
      <c r="R21" s="231">
        <v>24.205321013809719</v>
      </c>
      <c r="S21" s="231">
        <v>20.736683747642449</v>
      </c>
      <c r="T21" s="231">
        <v>27.525715240237162</v>
      </c>
      <c r="U21" s="231">
        <v>27.308513770333271</v>
      </c>
      <c r="V21" s="231">
        <v>21.622003404954</v>
      </c>
      <c r="W21" s="231">
        <v>15.54472928688393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11.431238869551169</v>
      </c>
      <c r="H22" s="231">
        <v>10.857053168124891</v>
      </c>
      <c r="I22" s="231">
        <v>11.53601540828755</v>
      </c>
      <c r="J22" s="231">
        <v>11.829186932576521</v>
      </c>
      <c r="K22" s="231">
        <v>11.577173734301221</v>
      </c>
      <c r="L22" s="231">
        <v>12.335870807530849</v>
      </c>
      <c r="M22" s="231">
        <v>12.420703688184039</v>
      </c>
      <c r="N22" s="231">
        <v>12.41521219119589</v>
      </c>
      <c r="O22" s="231">
        <v>12.78189536026944</v>
      </c>
      <c r="P22" s="231">
        <v>12.74946867029621</v>
      </c>
      <c r="Q22" s="231">
        <v>13.31570141174457</v>
      </c>
      <c r="R22" s="231">
        <v>14.05577466791401</v>
      </c>
      <c r="S22" s="231">
        <v>9.5372313061731706</v>
      </c>
      <c r="T22" s="231">
        <v>9.8510781798204778</v>
      </c>
      <c r="U22" s="231">
        <v>10.0061227393244</v>
      </c>
      <c r="V22" s="231">
        <v>10.28474034159834</v>
      </c>
      <c r="W22" s="231">
        <v>10.127448394794969</v>
      </c>
      <c r="DA22" s="73" t="s">
        <v>3204</v>
      </c>
    </row>
    <row r="23" spans="1:105" ht="12" customHeight="1" x14ac:dyDescent="0.25">
      <c r="A23" s="46" t="s">
        <v>162</v>
      </c>
      <c r="B23" s="231">
        <v>1.168278271264743</v>
      </c>
      <c r="C23" s="231">
        <v>0.56459467628554294</v>
      </c>
      <c r="D23" s="231">
        <v>0.40104174684671712</v>
      </c>
      <c r="E23" s="231">
        <v>1.498461271154172</v>
      </c>
      <c r="F23" s="231">
        <v>1.7590459631601909</v>
      </c>
      <c r="G23" s="231">
        <v>0.94628094070092117</v>
      </c>
      <c r="H23" s="231">
        <v>0.816919118420947</v>
      </c>
      <c r="I23" s="231">
        <v>0.9233180532331049</v>
      </c>
      <c r="J23" s="231">
        <v>1.658067876206939</v>
      </c>
      <c r="K23" s="231">
        <v>0.18381066695455001</v>
      </c>
      <c r="L23" s="231">
        <v>1.395604214708716</v>
      </c>
      <c r="M23" s="231">
        <v>1.46229115791414</v>
      </c>
      <c r="N23" s="231">
        <v>1.2063742851507231</v>
      </c>
      <c r="O23" s="231">
        <v>0.17210081840966121</v>
      </c>
      <c r="P23" s="231">
        <v>3.0706595156311949E-2</v>
      </c>
      <c r="Q23" s="231">
        <v>1.6758263223216221</v>
      </c>
      <c r="R23" s="231">
        <v>5.339598945463841E-3</v>
      </c>
      <c r="S23" s="231">
        <v>0.96497298324285485</v>
      </c>
      <c r="T23" s="231">
        <v>1.824474845096445</v>
      </c>
      <c r="U23" s="231">
        <v>1.9147183920417661</v>
      </c>
      <c r="V23" s="231">
        <v>2.0025265712593301</v>
      </c>
      <c r="W23" s="231">
        <v>1.4243319561199199</v>
      </c>
      <c r="DA23" s="73" t="s">
        <v>3205</v>
      </c>
    </row>
    <row r="24" spans="1:105" ht="12" customHeight="1" x14ac:dyDescent="0.25">
      <c r="A24" s="46" t="s">
        <v>36</v>
      </c>
      <c r="B24" s="231">
        <v>8.6313600000687938</v>
      </c>
      <c r="C24" s="231">
        <v>16.503480000126999</v>
      </c>
      <c r="D24" s="231">
        <v>16.103880000106731</v>
      </c>
      <c r="E24" s="231">
        <v>15.344640000092379</v>
      </c>
      <c r="F24" s="231">
        <v>15.384600000097331</v>
      </c>
      <c r="G24" s="231">
        <v>13.70628000008942</v>
      </c>
      <c r="H24" s="231">
        <v>10.98900000007033</v>
      </c>
      <c r="I24" s="231">
        <v>16.703280000052001</v>
      </c>
      <c r="J24" s="231">
        <v>18.781200000067791</v>
      </c>
      <c r="K24" s="231">
        <v>11.2821968089452</v>
      </c>
      <c r="L24" s="231">
        <v>16.75056643771924</v>
      </c>
      <c r="M24" s="231">
        <v>15.94404000005073</v>
      </c>
      <c r="N24" s="231">
        <v>18.421560000060509</v>
      </c>
      <c r="O24" s="231">
        <v>19.220760000070278</v>
      </c>
      <c r="P24" s="231">
        <v>14.745240000055199</v>
      </c>
      <c r="Q24" s="231">
        <v>9.1108800000361487</v>
      </c>
      <c r="R24" s="231">
        <v>16.78320000005985</v>
      </c>
      <c r="S24" s="231">
        <v>15.94404000005748</v>
      </c>
      <c r="T24" s="231">
        <v>14.065920000048971</v>
      </c>
      <c r="U24" s="231">
        <v>5.9540400000213918</v>
      </c>
      <c r="V24" s="231">
        <v>10.949040000043629</v>
      </c>
      <c r="W24" s="231">
        <v>6.07392000002194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424.85220947844329</v>
      </c>
      <c r="W25" s="231">
        <v>407.91038327289948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798.74440107612759</v>
      </c>
      <c r="C27" s="263">
        <f t="shared" si="0"/>
        <v>470.46792671047638</v>
      </c>
      <c r="D27" s="263">
        <f t="shared" si="0"/>
        <v>524.08101696042274</v>
      </c>
      <c r="E27" s="263">
        <f t="shared" si="0"/>
        <v>779.09441296194655</v>
      </c>
      <c r="F27" s="263">
        <f t="shared" si="0"/>
        <v>763.96319431469738</v>
      </c>
      <c r="G27" s="263">
        <f t="shared" si="0"/>
        <v>908.84570427843505</v>
      </c>
      <c r="H27" s="263">
        <f t="shared" si="0"/>
        <v>906.06993238422069</v>
      </c>
      <c r="I27" s="263">
        <f t="shared" si="0"/>
        <v>930.35694717112597</v>
      </c>
      <c r="J27" s="263">
        <f t="shared" si="0"/>
        <v>1005.865244026694</v>
      </c>
      <c r="K27" s="263">
        <f t="shared" si="0"/>
        <v>828.0094492319663</v>
      </c>
      <c r="L27" s="263">
        <f t="shared" si="0"/>
        <v>965.3259780921976</v>
      </c>
      <c r="M27" s="263">
        <f t="shared" si="0"/>
        <v>1030.6919697709959</v>
      </c>
      <c r="N27" s="263">
        <f t="shared" si="0"/>
        <v>1003.857264454674</v>
      </c>
      <c r="O27" s="263">
        <f t="shared" si="0"/>
        <v>961.41036772406756</v>
      </c>
      <c r="P27" s="263">
        <f t="shared" si="0"/>
        <v>932.39501420277031</v>
      </c>
      <c r="Q27" s="263">
        <f t="shared" si="0"/>
        <v>891.26324872658574</v>
      </c>
      <c r="R27" s="263">
        <f t="shared" si="0"/>
        <v>918.26831953836745</v>
      </c>
      <c r="S27" s="263">
        <f t="shared" si="0"/>
        <v>843.4229689073552</v>
      </c>
      <c r="T27" s="263">
        <f t="shared" si="0"/>
        <v>843.20674571432392</v>
      </c>
      <c r="U27" s="263">
        <f t="shared" si="0"/>
        <v>846.85241818732243</v>
      </c>
      <c r="V27" s="263">
        <f t="shared" si="0"/>
        <v>766.67956545814491</v>
      </c>
      <c r="W27" s="263">
        <f t="shared" si="0"/>
        <v>820.73685033329764</v>
      </c>
      <c r="DA27" s="70"/>
    </row>
    <row r="28" spans="1:105" ht="12" customHeight="1" x14ac:dyDescent="0.25">
      <c r="A28" s="60" t="s">
        <v>3072</v>
      </c>
      <c r="B28" s="264">
        <v>798.74440107612759</v>
      </c>
      <c r="C28" s="264">
        <v>470.46792671047638</v>
      </c>
      <c r="D28" s="264">
        <v>524.08101696042274</v>
      </c>
      <c r="E28" s="264">
        <v>779.09441296194655</v>
      </c>
      <c r="F28" s="264">
        <v>763.96319431469738</v>
      </c>
      <c r="G28" s="264">
        <v>908.84570427843505</v>
      </c>
      <c r="H28" s="264">
        <v>906.06993238422069</v>
      </c>
      <c r="I28" s="264">
        <v>930.35694717112597</v>
      </c>
      <c r="J28" s="264">
        <v>1005.865244026694</v>
      </c>
      <c r="K28" s="264">
        <v>828.0094492319663</v>
      </c>
      <c r="L28" s="264">
        <v>965.3259780921976</v>
      </c>
      <c r="M28" s="264">
        <v>1030.6919697709959</v>
      </c>
      <c r="N28" s="264">
        <v>1003.857264454674</v>
      </c>
      <c r="O28" s="264">
        <v>961.41036772406756</v>
      </c>
      <c r="P28" s="264">
        <v>932.39501420277031</v>
      </c>
      <c r="Q28" s="264">
        <v>891.26324872658574</v>
      </c>
      <c r="R28" s="264">
        <v>918.26831953836745</v>
      </c>
      <c r="S28" s="264">
        <v>843.4229689073552</v>
      </c>
      <c r="T28" s="264">
        <v>843.20674571432392</v>
      </c>
      <c r="U28" s="264">
        <v>846.85241818732243</v>
      </c>
      <c r="V28" s="264">
        <v>766.67956545814491</v>
      </c>
      <c r="W28" s="264">
        <v>820.73685033329764</v>
      </c>
      <c r="DA28" s="72" t="s">
        <v>3209</v>
      </c>
    </row>
    <row r="29" spans="1:105" ht="12" customHeight="1" x14ac:dyDescent="0.25">
      <c r="A29" s="59" t="s">
        <v>30</v>
      </c>
      <c r="B29" s="232">
        <v>213.21428487154239</v>
      </c>
      <c r="C29" s="232">
        <v>184.4802953954113</v>
      </c>
      <c r="D29" s="232">
        <v>273.10648132656752</v>
      </c>
      <c r="E29" s="232">
        <v>304.6111760607472</v>
      </c>
      <c r="F29" s="232">
        <v>301.94122112437009</v>
      </c>
      <c r="G29" s="232">
        <v>384.27476973517929</v>
      </c>
      <c r="H29" s="232">
        <v>361.28431986323471</v>
      </c>
      <c r="I29" s="232">
        <v>349.79847523227369</v>
      </c>
      <c r="J29" s="232">
        <v>299.68184545022012</v>
      </c>
      <c r="K29" s="232">
        <v>220.8517489653899</v>
      </c>
      <c r="L29" s="232">
        <v>308.07299443732961</v>
      </c>
      <c r="M29" s="232">
        <v>395.85046363777923</v>
      </c>
      <c r="N29" s="232">
        <v>370.6083818334784</v>
      </c>
      <c r="O29" s="232">
        <v>398.96654872742448</v>
      </c>
      <c r="P29" s="232">
        <v>383.60706083894883</v>
      </c>
      <c r="Q29" s="232">
        <v>365.26345319928021</v>
      </c>
      <c r="R29" s="232">
        <v>382.05772771693682</v>
      </c>
      <c r="S29" s="232">
        <v>359.12103665413758</v>
      </c>
      <c r="T29" s="232">
        <v>313.2352881895676</v>
      </c>
      <c r="U29" s="232">
        <v>342.82151587001061</v>
      </c>
      <c r="V29" s="232">
        <v>285.22385104876508</v>
      </c>
      <c r="W29" s="232">
        <v>338.601844732019</v>
      </c>
      <c r="DA29" s="71" t="s">
        <v>3210</v>
      </c>
    </row>
    <row r="30" spans="1:105" ht="12" customHeight="1" x14ac:dyDescent="0.25">
      <c r="A30" s="59" t="s">
        <v>33</v>
      </c>
      <c r="B30" s="232">
        <v>4.3155319262853844</v>
      </c>
      <c r="C30" s="232">
        <v>10.171556792909881</v>
      </c>
      <c r="D30" s="232">
        <v>10.16495921855925</v>
      </c>
      <c r="E30" s="232">
        <v>7.3870789026453547</v>
      </c>
      <c r="F30" s="232">
        <v>7.4147049577319111</v>
      </c>
      <c r="G30" s="232">
        <v>46.468384434258979</v>
      </c>
      <c r="H30" s="232">
        <v>48.855657762252292</v>
      </c>
      <c r="I30" s="232">
        <v>48.20897472361461</v>
      </c>
      <c r="J30" s="232">
        <v>43.454189461906793</v>
      </c>
      <c r="K30" s="232">
        <v>43.355841163114263</v>
      </c>
      <c r="L30" s="232">
        <v>47.589665199118429</v>
      </c>
      <c r="M30" s="232">
        <v>39.369735899532543</v>
      </c>
      <c r="N30" s="232">
        <v>36.361391509367841</v>
      </c>
      <c r="O30" s="232">
        <v>32.713790617132567</v>
      </c>
      <c r="P30" s="232">
        <v>34.441835893474568</v>
      </c>
      <c r="Q30" s="232">
        <v>32.426024875855497</v>
      </c>
      <c r="R30" s="232">
        <v>37.561111235867983</v>
      </c>
      <c r="S30" s="232">
        <v>34.695602489640322</v>
      </c>
      <c r="T30" s="232">
        <v>36.077469637367003</v>
      </c>
      <c r="U30" s="232">
        <v>32.502096339070462</v>
      </c>
      <c r="V30" s="232">
        <v>36.471250995187511</v>
      </c>
      <c r="W30" s="232">
        <v>39.953277300160011</v>
      </c>
      <c r="DA30" s="71" t="s">
        <v>3211</v>
      </c>
    </row>
    <row r="31" spans="1:105" ht="12" customHeight="1" x14ac:dyDescent="0.25">
      <c r="A31" s="59" t="s">
        <v>160</v>
      </c>
      <c r="B31" s="232">
        <v>442.96134658590421</v>
      </c>
      <c r="C31" s="232">
        <v>102.9809275382366</v>
      </c>
      <c r="D31" s="232">
        <v>89.442917251833876</v>
      </c>
      <c r="E31" s="232">
        <v>314.29856666934472</v>
      </c>
      <c r="F31" s="232">
        <v>312.28646228934042</v>
      </c>
      <c r="G31" s="232">
        <v>331.94709602634413</v>
      </c>
      <c r="H31" s="232">
        <v>338.00887844587072</v>
      </c>
      <c r="I31" s="232">
        <v>349.19446782220302</v>
      </c>
      <c r="J31" s="232">
        <v>408.87049363872518</v>
      </c>
      <c r="K31" s="232">
        <v>395.69144109344262</v>
      </c>
      <c r="L31" s="232">
        <v>393.02780880514518</v>
      </c>
      <c r="M31" s="232">
        <v>381.12003833072282</v>
      </c>
      <c r="N31" s="232">
        <v>381.67663253621731</v>
      </c>
      <c r="O31" s="232">
        <v>376.62884517764132</v>
      </c>
      <c r="P31" s="232">
        <v>362.36847077537141</v>
      </c>
      <c r="Q31" s="232">
        <v>361.54211991480082</v>
      </c>
      <c r="R31" s="232">
        <v>368.7585488810679</v>
      </c>
      <c r="S31" s="232">
        <v>326.55226388778442</v>
      </c>
      <c r="T31" s="232">
        <v>333.9588258837565</v>
      </c>
      <c r="U31" s="232">
        <v>325.14890806152022</v>
      </c>
      <c r="V31" s="232">
        <v>310.74563892352421</v>
      </c>
      <c r="W31" s="232">
        <v>333.73721938062869</v>
      </c>
      <c r="DA31" s="71" t="s">
        <v>3212</v>
      </c>
    </row>
    <row r="32" spans="1:105" ht="12" customHeight="1" x14ac:dyDescent="0.25">
      <c r="A32" s="59" t="s">
        <v>70</v>
      </c>
      <c r="B32" s="232">
        <v>132.50576908570761</v>
      </c>
      <c r="C32" s="232">
        <v>154.46548759784801</v>
      </c>
      <c r="D32" s="232">
        <v>135.2461200742774</v>
      </c>
      <c r="E32" s="232">
        <v>137.96372849430969</v>
      </c>
      <c r="F32" s="232">
        <v>122.7669132378076</v>
      </c>
      <c r="G32" s="232">
        <v>125.5098904467697</v>
      </c>
      <c r="H32" s="232">
        <v>136.7150450015618</v>
      </c>
      <c r="I32" s="232">
        <v>158.3132921827839</v>
      </c>
      <c r="J32" s="232">
        <v>231.09579043191459</v>
      </c>
      <c r="K32" s="232">
        <v>166.9569223213347</v>
      </c>
      <c r="L32" s="232">
        <v>179.97181219512089</v>
      </c>
      <c r="M32" s="232">
        <v>178.6488507450737</v>
      </c>
      <c r="N32" s="232">
        <v>179.94856928448101</v>
      </c>
      <c r="O32" s="232">
        <v>152.27181637335539</v>
      </c>
      <c r="P32" s="232">
        <v>150.13995709053711</v>
      </c>
      <c r="Q32" s="232">
        <v>122.8848198051881</v>
      </c>
      <c r="R32" s="232">
        <v>129.26012765860651</v>
      </c>
      <c r="S32" s="232">
        <v>111.8715783366933</v>
      </c>
      <c r="T32" s="232">
        <v>143.17877087862641</v>
      </c>
      <c r="U32" s="232">
        <v>130.99381173501911</v>
      </c>
      <c r="V32" s="232">
        <v>120.94526739326071</v>
      </c>
      <c r="W32" s="232">
        <v>98.397575692961212</v>
      </c>
      <c r="DA32" s="71" t="s">
        <v>3213</v>
      </c>
    </row>
    <row r="33" spans="1:105" ht="12" customHeight="1" x14ac:dyDescent="0.25">
      <c r="A33" s="59" t="s">
        <v>162</v>
      </c>
      <c r="B33" s="232">
        <v>5.7474686066879501</v>
      </c>
      <c r="C33" s="232">
        <v>18.36965938607063</v>
      </c>
      <c r="D33" s="232">
        <v>16.120539089184671</v>
      </c>
      <c r="E33" s="232">
        <v>14.83386283489954</v>
      </c>
      <c r="F33" s="232">
        <v>19.55389270544735</v>
      </c>
      <c r="G33" s="232">
        <v>20.645563635883018</v>
      </c>
      <c r="H33" s="232">
        <v>21.20603131130115</v>
      </c>
      <c r="I33" s="232">
        <v>24.84173721025067</v>
      </c>
      <c r="J33" s="232">
        <v>22.76292504392763</v>
      </c>
      <c r="K33" s="232">
        <v>1.1534956886849359</v>
      </c>
      <c r="L33" s="232">
        <v>36.663697455483423</v>
      </c>
      <c r="M33" s="232">
        <v>35.70288115788756</v>
      </c>
      <c r="N33" s="232">
        <v>35.262289291129193</v>
      </c>
      <c r="O33" s="232">
        <v>0.82936682851379462</v>
      </c>
      <c r="P33" s="232">
        <v>1.837689604438401</v>
      </c>
      <c r="Q33" s="232">
        <v>9.1468309314612135</v>
      </c>
      <c r="R33" s="232">
        <v>0.6308040458883164</v>
      </c>
      <c r="S33" s="232">
        <v>11.18248753909965</v>
      </c>
      <c r="T33" s="232">
        <v>16.75639112500647</v>
      </c>
      <c r="U33" s="232">
        <v>15.386086181702129</v>
      </c>
      <c r="V33" s="232">
        <v>13.29355709740747</v>
      </c>
      <c r="W33" s="232">
        <v>10.04693322752858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88.5586619979196</v>
      </c>
      <c r="C35" s="263">
        <f t="shared" si="1"/>
        <v>24.88319876250798</v>
      </c>
      <c r="D35" s="263">
        <f t="shared" si="1"/>
        <v>21.57822390321747</v>
      </c>
      <c r="E35" s="263">
        <f t="shared" si="1"/>
        <v>57.338974512292054</v>
      </c>
      <c r="F35" s="263">
        <f t="shared" si="1"/>
        <v>56.729128065482719</v>
      </c>
      <c r="G35" s="263">
        <f t="shared" si="1"/>
        <v>33.658738306055916</v>
      </c>
      <c r="H35" s="263">
        <f t="shared" si="1"/>
        <v>29.601938815641123</v>
      </c>
      <c r="I35" s="263">
        <f t="shared" si="1"/>
        <v>28.494427031625097</v>
      </c>
      <c r="J35" s="263">
        <f t="shared" si="1"/>
        <v>42.654872062410057</v>
      </c>
      <c r="K35" s="263">
        <f t="shared" si="1"/>
        <v>29.199133414991898</v>
      </c>
      <c r="L35" s="263">
        <f t="shared" si="1"/>
        <v>28.862888780807211</v>
      </c>
      <c r="M35" s="263">
        <f t="shared" si="1"/>
        <v>25.522733491676508</v>
      </c>
      <c r="N35" s="263">
        <f t="shared" si="1"/>
        <v>25.726748400879345</v>
      </c>
      <c r="O35" s="263">
        <f t="shared" si="1"/>
        <v>19.224515098045291</v>
      </c>
      <c r="P35" s="263">
        <f t="shared" si="1"/>
        <v>18.391289113197555</v>
      </c>
      <c r="Q35" s="263">
        <f t="shared" si="1"/>
        <v>17.121042043568327</v>
      </c>
      <c r="R35" s="263">
        <f t="shared" si="1"/>
        <v>16.485470476345771</v>
      </c>
      <c r="S35" s="263">
        <f t="shared" si="1"/>
        <v>16.853534019537243</v>
      </c>
      <c r="T35" s="263">
        <f t="shared" si="1"/>
        <v>16.714416625321146</v>
      </c>
      <c r="U35" s="263">
        <f t="shared" si="1"/>
        <v>15.699982580865063</v>
      </c>
      <c r="V35" s="263">
        <f t="shared" si="1"/>
        <v>95.2001497032484</v>
      </c>
      <c r="W35" s="263">
        <f t="shared" si="1"/>
        <v>93.314369524564555</v>
      </c>
      <c r="DA35" s="70"/>
    </row>
    <row r="36" spans="1:105" ht="12" customHeight="1" x14ac:dyDescent="0.25">
      <c r="A36" s="60" t="s">
        <v>3082</v>
      </c>
      <c r="B36" s="264">
        <v>70.668666039428956</v>
      </c>
      <c r="C36" s="264">
        <v>24.163554142013759</v>
      </c>
      <c r="D36" s="264">
        <v>21.126961889495739</v>
      </c>
      <c r="E36" s="264">
        <v>51.167078693394487</v>
      </c>
      <c r="F36" s="264">
        <v>51.179728136793827</v>
      </c>
      <c r="G36" s="264">
        <v>31.86248125905195</v>
      </c>
      <c r="H36" s="264">
        <v>28.40230246237547</v>
      </c>
      <c r="I36" s="264">
        <v>27.36247873574737</v>
      </c>
      <c r="J36" s="264">
        <v>39.234579001645869</v>
      </c>
      <c r="K36" s="264">
        <v>27.893191023935142</v>
      </c>
      <c r="L36" s="264">
        <v>27.613896772821569</v>
      </c>
      <c r="M36" s="264">
        <v>24.39479297598265</v>
      </c>
      <c r="N36" s="264">
        <v>24.677292823591049</v>
      </c>
      <c r="O36" s="264">
        <v>18.847420592568579</v>
      </c>
      <c r="P36" s="264">
        <v>18.056897796446229</v>
      </c>
      <c r="Q36" s="264">
        <v>16.874742403852949</v>
      </c>
      <c r="R36" s="264">
        <v>16.240362798326029</v>
      </c>
      <c r="S36" s="264">
        <v>16.595341361861269</v>
      </c>
      <c r="T36" s="264">
        <v>16.435003666834771</v>
      </c>
      <c r="U36" s="264">
        <v>15.42736200163635</v>
      </c>
      <c r="V36" s="264">
        <v>14.7451789761055</v>
      </c>
      <c r="W36" s="264">
        <v>15.95586543657758</v>
      </c>
      <c r="DA36" s="72" t="s">
        <v>3216</v>
      </c>
    </row>
    <row r="37" spans="1:105" ht="12" customHeight="1" x14ac:dyDescent="0.25">
      <c r="A37" s="59" t="s">
        <v>30</v>
      </c>
      <c r="B37" s="232">
        <v>5.2344617882272679</v>
      </c>
      <c r="C37" s="232">
        <v>6.394497836658922</v>
      </c>
      <c r="D37" s="232">
        <v>5.950276636117481</v>
      </c>
      <c r="E37" s="232">
        <v>4.6056055374595779</v>
      </c>
      <c r="F37" s="232">
        <v>5.6960551320329174</v>
      </c>
      <c r="G37" s="232">
        <v>9.9541805123477936</v>
      </c>
      <c r="H37" s="232">
        <v>6.2380791560803921</v>
      </c>
      <c r="I37" s="232">
        <v>5.5212105661550801</v>
      </c>
      <c r="J37" s="232">
        <v>5.3266311207288508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0.62575212931138047</v>
      </c>
      <c r="C38" s="232">
        <v>0.73787864985150897</v>
      </c>
      <c r="D38" s="232">
        <v>0.74289814551541777</v>
      </c>
      <c r="E38" s="232">
        <v>0.34388027760677242</v>
      </c>
      <c r="F38" s="232">
        <v>0.34704414392074739</v>
      </c>
      <c r="G38" s="232">
        <v>5.0723171127152487</v>
      </c>
      <c r="H38" s="232">
        <v>5.1590096344154821</v>
      </c>
      <c r="I38" s="232">
        <v>4.9533264732194056</v>
      </c>
      <c r="J38" s="232">
        <v>4.1370927008528184</v>
      </c>
      <c r="K38" s="232">
        <v>4.2459780309222479</v>
      </c>
      <c r="L38" s="232">
        <v>4.2981915658804066</v>
      </c>
      <c r="M38" s="232">
        <v>3.5022194320144542</v>
      </c>
      <c r="N38" s="232">
        <v>3.0521364787725611</v>
      </c>
      <c r="O38" s="232">
        <v>2.4926115851083388</v>
      </c>
      <c r="P38" s="232">
        <v>2.524184705869883</v>
      </c>
      <c r="Q38" s="232">
        <v>2.4355673548631711</v>
      </c>
      <c r="R38" s="232">
        <v>2.718070875748583</v>
      </c>
      <c r="S38" s="232">
        <v>2.746324857930253</v>
      </c>
      <c r="T38" s="232">
        <v>2.7001798014480709</v>
      </c>
      <c r="U38" s="232">
        <v>2.4774554947820691</v>
      </c>
      <c r="V38" s="232">
        <v>3.1845247715323279</v>
      </c>
      <c r="W38" s="232">
        <v>3.3753908003158748</v>
      </c>
      <c r="DA38" s="71" t="s">
        <v>3218</v>
      </c>
    </row>
    <row r="39" spans="1:105" ht="12" customHeight="1" x14ac:dyDescent="0.25">
      <c r="A39" s="59" t="s">
        <v>160</v>
      </c>
      <c r="B39" s="232">
        <v>61.150035341153753</v>
      </c>
      <c r="C39" s="232">
        <v>9.8245276382862023</v>
      </c>
      <c r="D39" s="232">
        <v>7.1265973739990418</v>
      </c>
      <c r="E39" s="232">
        <v>40.925476612843909</v>
      </c>
      <c r="F39" s="232">
        <v>39.85148544599955</v>
      </c>
      <c r="G39" s="232">
        <v>12.10895096143032</v>
      </c>
      <c r="H39" s="232">
        <v>12.190454872557529</v>
      </c>
      <c r="I39" s="232">
        <v>11.366041158134969</v>
      </c>
      <c r="J39" s="232">
        <v>18.016649112114919</v>
      </c>
      <c r="K39" s="232">
        <v>17.418588750566052</v>
      </c>
      <c r="L39" s="232">
        <v>16.925784998228512</v>
      </c>
      <c r="M39" s="232">
        <v>14.88065173588363</v>
      </c>
      <c r="N39" s="232">
        <v>15.574666602637519</v>
      </c>
      <c r="O39" s="232">
        <v>14.8373659069058</v>
      </c>
      <c r="P39" s="232">
        <v>14.0779119378033</v>
      </c>
      <c r="Q39" s="232">
        <v>13.291226365046169</v>
      </c>
      <c r="R39" s="232">
        <v>12.76039836522226</v>
      </c>
      <c r="S39" s="232">
        <v>12.20647314700819</v>
      </c>
      <c r="T39" s="232">
        <v>11.934767660984271</v>
      </c>
      <c r="U39" s="232">
        <v>11.356052552045879</v>
      </c>
      <c r="V39" s="232">
        <v>10.34262311062913</v>
      </c>
      <c r="W39" s="232">
        <v>11.4113188649062</v>
      </c>
      <c r="DA39" s="71" t="s">
        <v>3219</v>
      </c>
    </row>
    <row r="40" spans="1:105" ht="12" customHeight="1" x14ac:dyDescent="0.25">
      <c r="A40" s="59" t="s">
        <v>70</v>
      </c>
      <c r="B40" s="232">
        <v>2.950142560593302</v>
      </c>
      <c r="C40" s="232">
        <v>4.6383703615706544</v>
      </c>
      <c r="D40" s="232">
        <v>5.0590749647919404</v>
      </c>
      <c r="E40" s="232">
        <v>3.2424846682752722</v>
      </c>
      <c r="F40" s="232">
        <v>2.5451499288968891</v>
      </c>
      <c r="G40" s="232">
        <v>1.8354890283183849</v>
      </c>
      <c r="H40" s="232">
        <v>1.8419994564336359</v>
      </c>
      <c r="I40" s="232">
        <v>2.0218768354980732</v>
      </c>
      <c r="J40" s="232">
        <v>8.5615788290662476</v>
      </c>
      <c r="K40" s="232">
        <v>6.1816453353041698</v>
      </c>
      <c r="L40" s="232">
        <v>1.3661405391685351</v>
      </c>
      <c r="M40" s="232">
        <v>1.083732941664314</v>
      </c>
      <c r="N40" s="232">
        <v>1.0576954186426459</v>
      </c>
      <c r="O40" s="232">
        <v>1.5174431005544451</v>
      </c>
      <c r="P40" s="232">
        <v>1.1944598307874481</v>
      </c>
      <c r="Q40" s="232">
        <v>0.9984970466366907</v>
      </c>
      <c r="R40" s="232">
        <v>0.67042697070138357</v>
      </c>
      <c r="S40" s="232">
        <v>0.69933226204888821</v>
      </c>
      <c r="T40" s="232">
        <v>0.64881463129760697</v>
      </c>
      <c r="U40" s="232">
        <v>0.61405454496599288</v>
      </c>
      <c r="V40" s="232">
        <v>0.53423911975246696</v>
      </c>
      <c r="W40" s="232">
        <v>0.74418638916050384</v>
      </c>
      <c r="DA40" s="71" t="s">
        <v>3220</v>
      </c>
    </row>
    <row r="41" spans="1:105" ht="12" customHeight="1" x14ac:dyDescent="0.25">
      <c r="A41" s="59" t="s">
        <v>162</v>
      </c>
      <c r="B41" s="232">
        <v>0.70827422014325925</v>
      </c>
      <c r="C41" s="232">
        <v>2.56827965564647</v>
      </c>
      <c r="D41" s="232">
        <v>2.2481147690718588</v>
      </c>
      <c r="E41" s="232">
        <v>2.0496315972089478</v>
      </c>
      <c r="F41" s="232">
        <v>2.7399934859437178</v>
      </c>
      <c r="G41" s="232">
        <v>2.8915436442402118</v>
      </c>
      <c r="H41" s="232">
        <v>2.972759342888426</v>
      </c>
      <c r="I41" s="232">
        <v>3.5000237027398429</v>
      </c>
      <c r="J41" s="232">
        <v>3.192627238883035</v>
      </c>
      <c r="K41" s="232">
        <v>4.6978907142664741E-2</v>
      </c>
      <c r="L41" s="232">
        <v>5.0237796695441181</v>
      </c>
      <c r="M41" s="232">
        <v>4.9281888664202516</v>
      </c>
      <c r="N41" s="232">
        <v>4.9927943235383152</v>
      </c>
      <c r="O41" s="232">
        <v>0</v>
      </c>
      <c r="P41" s="232">
        <v>0.26034132198560223</v>
      </c>
      <c r="Q41" s="232">
        <v>0.14945163730691671</v>
      </c>
      <c r="R41" s="232">
        <v>9.1466586653805873E-2</v>
      </c>
      <c r="S41" s="232">
        <v>0.94321109487394328</v>
      </c>
      <c r="T41" s="232">
        <v>1.151241573104824</v>
      </c>
      <c r="U41" s="232">
        <v>0.97979940984240699</v>
      </c>
      <c r="V41" s="232">
        <v>0.68379197419157556</v>
      </c>
      <c r="W41" s="232">
        <v>0.42496938219500541</v>
      </c>
      <c r="DA41" s="71" t="s">
        <v>3221</v>
      </c>
    </row>
    <row r="42" spans="1:105" ht="12" customHeight="1" x14ac:dyDescent="0.25">
      <c r="A42" s="60" t="s">
        <v>3089</v>
      </c>
      <c r="B42" s="264">
        <v>17.889995958490641</v>
      </c>
      <c r="C42" s="264">
        <v>0.71964462049422284</v>
      </c>
      <c r="D42" s="264">
        <v>0.45126201372172953</v>
      </c>
      <c r="E42" s="264">
        <v>6.1718958188975659</v>
      </c>
      <c r="F42" s="264">
        <v>5.5493999286888904</v>
      </c>
      <c r="G42" s="264">
        <v>1.796257047003968</v>
      </c>
      <c r="H42" s="264">
        <v>1.199636353265652</v>
      </c>
      <c r="I42" s="264">
        <v>1.1319482958777261</v>
      </c>
      <c r="J42" s="264">
        <v>3.4202930607641879</v>
      </c>
      <c r="K42" s="264">
        <v>1.3059423910567549</v>
      </c>
      <c r="L42" s="264">
        <v>1.2489920079856429</v>
      </c>
      <c r="M42" s="264">
        <v>1.1279405156938589</v>
      </c>
      <c r="N42" s="264">
        <v>1.049455577288295</v>
      </c>
      <c r="O42" s="264">
        <v>0.37709450547671269</v>
      </c>
      <c r="P42" s="264">
        <v>0.33439131675132733</v>
      </c>
      <c r="Q42" s="264">
        <v>0.2462996397153786</v>
      </c>
      <c r="R42" s="264">
        <v>0.2451076780197417</v>
      </c>
      <c r="S42" s="264">
        <v>0.25819265767597238</v>
      </c>
      <c r="T42" s="264">
        <v>0.27941295848637487</v>
      </c>
      <c r="U42" s="264">
        <v>0.27262057922871341</v>
      </c>
      <c r="V42" s="264">
        <v>80.454970727142907</v>
      </c>
      <c r="W42" s="264">
        <v>77.358504087986972</v>
      </c>
      <c r="DA42" s="72" t="s">
        <v>3222</v>
      </c>
    </row>
    <row r="43" spans="1:105" ht="12" customHeight="1" x14ac:dyDescent="0.25">
      <c r="A43" s="64" t="s">
        <v>30</v>
      </c>
      <c r="B43" s="231">
        <v>1.3251205305617539</v>
      </c>
      <c r="C43" s="231">
        <v>0.19044243002780531</v>
      </c>
      <c r="D43" s="231">
        <v>0.12709512286055541</v>
      </c>
      <c r="E43" s="231">
        <v>0.55553919211353886</v>
      </c>
      <c r="F43" s="231">
        <v>0.61762125541239055</v>
      </c>
      <c r="G43" s="231">
        <v>0.50899849964554411</v>
      </c>
      <c r="H43" s="231">
        <v>0.26005157558109021</v>
      </c>
      <c r="I43" s="231">
        <v>0.22649669279092979</v>
      </c>
      <c r="J43" s="231">
        <v>0.46326079324785852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0.15841112747411301</v>
      </c>
      <c r="C45" s="231">
        <v>2.1975674514698069E-2</v>
      </c>
      <c r="D45" s="231">
        <v>1.586795654239841E-2</v>
      </c>
      <c r="E45" s="231">
        <v>4.1479664302909808E-2</v>
      </c>
      <c r="F45" s="231">
        <v>3.7629874515514389E-2</v>
      </c>
      <c r="G45" s="231">
        <v>0.25936859361710879</v>
      </c>
      <c r="H45" s="231">
        <v>0.21506757934613169</v>
      </c>
      <c r="I45" s="231">
        <v>0.20320037626807</v>
      </c>
      <c r="J45" s="231">
        <v>0.35980581401228262</v>
      </c>
      <c r="K45" s="231">
        <v>0.19374574353412299</v>
      </c>
      <c r="L45" s="231">
        <v>0.1577952315017796</v>
      </c>
      <c r="M45" s="231">
        <v>0.1467214327940195</v>
      </c>
      <c r="N45" s="231">
        <v>0.1167518349366385</v>
      </c>
      <c r="O45" s="231">
        <v>3.8737226600782167E-2</v>
      </c>
      <c r="P45" s="231">
        <v>4.0328246545832939E-2</v>
      </c>
      <c r="Q45" s="231">
        <v>2.9950454207512221E-2</v>
      </c>
      <c r="R45" s="231">
        <v>2.930614045663375E-2</v>
      </c>
      <c r="S45" s="231">
        <v>3.1225499006703201E-2</v>
      </c>
      <c r="T45" s="231">
        <v>3.2314030583703461E-2</v>
      </c>
      <c r="U45" s="231">
        <v>2.753105709686058E-2</v>
      </c>
      <c r="V45" s="231">
        <v>0.37952100894023388</v>
      </c>
      <c r="W45" s="231">
        <v>0.38813546990901471</v>
      </c>
      <c r="DA45" s="73" t="s">
        <v>3225</v>
      </c>
    </row>
    <row r="46" spans="1:105" ht="12" customHeight="1" x14ac:dyDescent="0.25">
      <c r="A46" s="64" t="s">
        <v>160</v>
      </c>
      <c r="B46" s="231">
        <v>15.48032454022024</v>
      </c>
      <c r="C46" s="231">
        <v>0.29259637974764668</v>
      </c>
      <c r="D46" s="231">
        <v>0.15222078303524389</v>
      </c>
      <c r="E46" s="231">
        <v>4.9365291989165252</v>
      </c>
      <c r="F46" s="231">
        <v>4.3210825563801132</v>
      </c>
      <c r="G46" s="231">
        <v>0.61918084205967361</v>
      </c>
      <c r="H46" s="231">
        <v>0.50819281341897582</v>
      </c>
      <c r="I46" s="231">
        <v>0.46626925410597547</v>
      </c>
      <c r="J46" s="231">
        <v>1.566920436233368</v>
      </c>
      <c r="K46" s="231">
        <v>0.79481744941118082</v>
      </c>
      <c r="L46" s="231">
        <v>0.62137950838348655</v>
      </c>
      <c r="M46" s="231">
        <v>0.62340769502893045</v>
      </c>
      <c r="N46" s="231">
        <v>0.59576985401242044</v>
      </c>
      <c r="O46" s="231">
        <v>0.23058482465873159</v>
      </c>
      <c r="P46" s="231">
        <v>0.22491915990062331</v>
      </c>
      <c r="Q46" s="231">
        <v>0.1634437519509119</v>
      </c>
      <c r="R46" s="231">
        <v>0.13758214699637361</v>
      </c>
      <c r="S46" s="231">
        <v>0.13878664573371219</v>
      </c>
      <c r="T46" s="231">
        <v>0.142827691326191</v>
      </c>
      <c r="U46" s="231">
        <v>0.12619565996798121</v>
      </c>
      <c r="V46" s="231">
        <v>1.2325992226921201</v>
      </c>
      <c r="W46" s="231">
        <v>1.312185128162785</v>
      </c>
      <c r="DA46" s="73" t="s">
        <v>3226</v>
      </c>
    </row>
    <row r="47" spans="1:105" ht="12" customHeight="1" x14ac:dyDescent="0.25">
      <c r="A47" s="64" t="s">
        <v>70</v>
      </c>
      <c r="B47" s="231">
        <v>0.74683790488613977</v>
      </c>
      <c r="C47" s="231">
        <v>0.13814103086599919</v>
      </c>
      <c r="D47" s="231">
        <v>0.10805947244673569</v>
      </c>
      <c r="E47" s="231">
        <v>0.39111628175776891</v>
      </c>
      <c r="F47" s="231">
        <v>0.27596971199557713</v>
      </c>
      <c r="G47" s="231">
        <v>9.3856160270652023E-2</v>
      </c>
      <c r="H47" s="231">
        <v>7.6788839782222479E-2</v>
      </c>
      <c r="I47" s="231">
        <v>8.2943479692319619E-2</v>
      </c>
      <c r="J47" s="231">
        <v>0.74460643320549569</v>
      </c>
      <c r="K47" s="231">
        <v>0.28207104771397262</v>
      </c>
      <c r="L47" s="231">
        <v>5.0153758700121877E-2</v>
      </c>
      <c r="M47" s="231">
        <v>4.5401738255905363E-2</v>
      </c>
      <c r="N47" s="231">
        <v>4.0459488554806189E-2</v>
      </c>
      <c r="O47" s="231">
        <v>2.358230924992516E-2</v>
      </c>
      <c r="P47" s="231">
        <v>1.9083575949522119E-2</v>
      </c>
      <c r="Q47" s="231">
        <v>1.2278633974919771E-2</v>
      </c>
      <c r="R47" s="231">
        <v>7.2285190002188849E-3</v>
      </c>
      <c r="S47" s="231">
        <v>7.9513531659981228E-3</v>
      </c>
      <c r="T47" s="231">
        <v>7.7645999083696014E-3</v>
      </c>
      <c r="U47" s="231">
        <v>6.8237636452608066E-3</v>
      </c>
      <c r="V47" s="231">
        <v>6.3668831078439736E-2</v>
      </c>
      <c r="W47" s="231">
        <v>8.5573834540780977E-2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0.16699634234586599</v>
      </c>
      <c r="H48" s="231">
        <v>1.560785335922449E-2</v>
      </c>
      <c r="I48" s="231">
        <v>9.4569751881024306E-3</v>
      </c>
      <c r="J48" s="231">
        <v>8.0345846110263675E-3</v>
      </c>
      <c r="K48" s="231">
        <v>8.5343434624283367E-3</v>
      </c>
      <c r="L48" s="231">
        <v>0.1305523891821628</v>
      </c>
      <c r="M48" s="231">
        <v>0.1059488764975384</v>
      </c>
      <c r="N48" s="231">
        <v>0.1054875606347087</v>
      </c>
      <c r="O48" s="231">
        <v>8.4190144967273811E-2</v>
      </c>
      <c r="P48" s="231">
        <v>4.5900928352021149E-2</v>
      </c>
      <c r="Q48" s="231">
        <v>3.8788975466655252E-2</v>
      </c>
      <c r="R48" s="231">
        <v>7.0004682185111994E-2</v>
      </c>
      <c r="S48" s="231">
        <v>6.9504923333708404E-2</v>
      </c>
      <c r="T48" s="231">
        <v>8.272931140162694E-2</v>
      </c>
      <c r="U48" s="231">
        <v>0.10118194591499979</v>
      </c>
      <c r="V48" s="231">
        <v>0.23023505854230811</v>
      </c>
      <c r="W48" s="231">
        <v>0.18533364789349929</v>
      </c>
      <c r="DA48" s="73" t="s">
        <v>3228</v>
      </c>
    </row>
    <row r="49" spans="1:105" ht="12" customHeight="1" x14ac:dyDescent="0.25">
      <c r="A49" s="64" t="s">
        <v>162</v>
      </c>
      <c r="B49" s="231">
        <v>0.1793018553483991</v>
      </c>
      <c r="C49" s="231">
        <v>7.6489105338073696E-2</v>
      </c>
      <c r="D49" s="231">
        <v>4.8018678836796148E-2</v>
      </c>
      <c r="E49" s="231">
        <v>0.24723148180682331</v>
      </c>
      <c r="F49" s="231">
        <v>0.29709653038529471</v>
      </c>
      <c r="G49" s="231">
        <v>0.14785660906512341</v>
      </c>
      <c r="H49" s="231">
        <v>0.1239276917780071</v>
      </c>
      <c r="I49" s="231">
        <v>0.143581517832329</v>
      </c>
      <c r="J49" s="231">
        <v>0.27766499945415762</v>
      </c>
      <c r="K49" s="231">
        <v>2.1436670723421311E-3</v>
      </c>
      <c r="L49" s="231">
        <v>0.18443302580146201</v>
      </c>
      <c r="M49" s="231">
        <v>0.2064607731174653</v>
      </c>
      <c r="N49" s="231">
        <v>0.19098683914972089</v>
      </c>
      <c r="O49" s="231">
        <v>0</v>
      </c>
      <c r="P49" s="231">
        <v>4.1594060033278129E-3</v>
      </c>
      <c r="Q49" s="231">
        <v>1.8378241153794749E-3</v>
      </c>
      <c r="R49" s="231">
        <v>9.8618938140347494E-4</v>
      </c>
      <c r="S49" s="231">
        <v>1.0724236435850571E-2</v>
      </c>
      <c r="T49" s="231">
        <v>1.377732526648396E-2</v>
      </c>
      <c r="U49" s="231">
        <v>1.0888152603610941E-2</v>
      </c>
      <c r="V49" s="231">
        <v>8.1492039964741317E-2</v>
      </c>
      <c r="W49" s="231">
        <v>4.886713883315856E-2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2.4630139862708039E-2</v>
      </c>
      <c r="L50" s="231">
        <v>0.1046780944166302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78.467454565925067</v>
      </c>
      <c r="W51" s="231">
        <v>75.338408868647733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13.681313008856502</v>
      </c>
      <c r="C54" s="263">
        <f t="shared" si="2"/>
        <v>6.1416487407564881</v>
      </c>
      <c r="D54" s="263">
        <f t="shared" si="2"/>
        <v>5.3184522815213189</v>
      </c>
      <c r="E54" s="263">
        <f t="shared" si="2"/>
        <v>12.170820454526723</v>
      </c>
      <c r="F54" s="263">
        <f t="shared" si="2"/>
        <v>12.638755580717069</v>
      </c>
      <c r="G54" s="263">
        <f t="shared" si="2"/>
        <v>8.076389537074169</v>
      </c>
      <c r="H54" s="263">
        <f t="shared" si="2"/>
        <v>7.5140328594474504</v>
      </c>
      <c r="I54" s="263">
        <f t="shared" si="2"/>
        <v>7.4546351115153486</v>
      </c>
      <c r="J54" s="263">
        <f t="shared" si="2"/>
        <v>10.25373527947167</v>
      </c>
      <c r="K54" s="263">
        <f t="shared" si="2"/>
        <v>2.9936469769305285</v>
      </c>
      <c r="L54" s="263">
        <f t="shared" si="2"/>
        <v>8.3195404784625797</v>
      </c>
      <c r="M54" s="263">
        <f t="shared" si="2"/>
        <v>7.0594816721260765</v>
      </c>
      <c r="N54" s="263">
        <f t="shared" si="2"/>
        <v>7.2283904853550638</v>
      </c>
      <c r="O54" s="263">
        <f t="shared" si="2"/>
        <v>2.8370746493545779E-2</v>
      </c>
      <c r="P54" s="263">
        <f t="shared" si="2"/>
        <v>3.5104086259684708</v>
      </c>
      <c r="Q54" s="263">
        <f t="shared" si="2"/>
        <v>2.9069449742080002</v>
      </c>
      <c r="R54" s="263">
        <f t="shared" si="2"/>
        <v>2.5155363668735342</v>
      </c>
      <c r="S54" s="263">
        <f t="shared" si="2"/>
        <v>4.2162073098820416</v>
      </c>
      <c r="T54" s="263">
        <f t="shared" si="2"/>
        <v>3.4366769183131476</v>
      </c>
      <c r="U54" s="263">
        <f t="shared" si="2"/>
        <v>4.0836545878194244</v>
      </c>
      <c r="V54" s="263">
        <f t="shared" si="2"/>
        <v>9.4536296627086536</v>
      </c>
      <c r="W54" s="263">
        <f t="shared" si="2"/>
        <v>7.8414607750555287</v>
      </c>
      <c r="DA54" s="70"/>
    </row>
    <row r="55" spans="1:105" ht="12" customHeight="1" x14ac:dyDescent="0.25">
      <c r="A55" s="60" t="s">
        <v>3104</v>
      </c>
      <c r="B55" s="264">
        <v>12.335357200067239</v>
      </c>
      <c r="C55" s="264">
        <v>6.0875061987757313</v>
      </c>
      <c r="D55" s="264">
        <v>5.2845015344074584</v>
      </c>
      <c r="E55" s="264">
        <v>11.706477195424711</v>
      </c>
      <c r="F55" s="264">
        <v>12.221245868213829</v>
      </c>
      <c r="G55" s="264">
        <v>7.9412479410613308</v>
      </c>
      <c r="H55" s="264">
        <v>7.4237780867879657</v>
      </c>
      <c r="I55" s="264">
        <v>7.3694728572800337</v>
      </c>
      <c r="J55" s="264">
        <v>9.9964091557778119</v>
      </c>
      <c r="K55" s="264">
        <v>2.895394257854158</v>
      </c>
      <c r="L55" s="264">
        <v>8.225572427705039</v>
      </c>
      <c r="M55" s="264">
        <v>6.9746209436726199</v>
      </c>
      <c r="N55" s="264">
        <v>7.1494345798537502</v>
      </c>
      <c r="O55" s="264">
        <v>0</v>
      </c>
      <c r="P55" s="264">
        <v>3.4852506585639822</v>
      </c>
      <c r="Q55" s="264">
        <v>2.8884145937905421</v>
      </c>
      <c r="R55" s="264">
        <v>2.4970956638250268</v>
      </c>
      <c r="S55" s="264">
        <v>4.196782156953442</v>
      </c>
      <c r="T55" s="264">
        <v>3.415655253724831</v>
      </c>
      <c r="U55" s="264">
        <v>4.0631439486298033</v>
      </c>
      <c r="V55" s="264">
        <v>3.400591112704173</v>
      </c>
      <c r="W55" s="264">
        <v>2.0213852323856658</v>
      </c>
      <c r="DA55" s="72" t="s">
        <v>3234</v>
      </c>
    </row>
    <row r="56" spans="1:105" ht="12" customHeight="1" x14ac:dyDescent="0.25">
      <c r="A56" s="60" t="s">
        <v>3106</v>
      </c>
      <c r="B56" s="264">
        <v>1.345955808789264</v>
      </c>
      <c r="C56" s="264">
        <v>5.4142541980756589E-2</v>
      </c>
      <c r="D56" s="264">
        <v>3.3950747113860529E-2</v>
      </c>
      <c r="E56" s="264">
        <v>0.46434325910201141</v>
      </c>
      <c r="F56" s="264">
        <v>0.41750971250323932</v>
      </c>
      <c r="G56" s="264">
        <v>0.13514159601283771</v>
      </c>
      <c r="H56" s="264">
        <v>9.0254772659484755E-2</v>
      </c>
      <c r="I56" s="264">
        <v>8.5162254235314858E-2</v>
      </c>
      <c r="J56" s="264">
        <v>0.25732612369385738</v>
      </c>
      <c r="K56" s="264">
        <v>9.8252719076370246E-2</v>
      </c>
      <c r="L56" s="264">
        <v>9.3968050757540514E-2</v>
      </c>
      <c r="M56" s="264">
        <v>8.4860728453456463E-2</v>
      </c>
      <c r="N56" s="264">
        <v>7.8955905501313706E-2</v>
      </c>
      <c r="O56" s="264">
        <v>2.8370746493545779E-2</v>
      </c>
      <c r="P56" s="264">
        <v>2.5157967404488561E-2</v>
      </c>
      <c r="Q56" s="264">
        <v>1.8530380417457939E-2</v>
      </c>
      <c r="R56" s="264">
        <v>1.8440703048507211E-2</v>
      </c>
      <c r="S56" s="264">
        <v>1.9425152928599799E-2</v>
      </c>
      <c r="T56" s="264">
        <v>2.102166458831661E-2</v>
      </c>
      <c r="U56" s="264">
        <v>2.0510639189621069E-2</v>
      </c>
      <c r="V56" s="264">
        <v>6.053038550004481</v>
      </c>
      <c r="W56" s="264">
        <v>5.8200755426698629</v>
      </c>
      <c r="DA56" s="72" t="s">
        <v>3235</v>
      </c>
    </row>
    <row r="57" spans="1:105" ht="12" customHeight="1" x14ac:dyDescent="0.25">
      <c r="A57" s="64" t="s">
        <v>30</v>
      </c>
      <c r="B57" s="231">
        <v>9.9695588506213476E-2</v>
      </c>
      <c r="C57" s="231">
        <v>1.4327957118079399E-2</v>
      </c>
      <c r="D57" s="231">
        <v>9.5620155130198437E-3</v>
      </c>
      <c r="E57" s="231">
        <v>4.179605207123805E-2</v>
      </c>
      <c r="F57" s="231">
        <v>4.6466802915038782E-2</v>
      </c>
      <c r="G57" s="231">
        <v>3.8294557967062881E-2</v>
      </c>
      <c r="H57" s="231">
        <v>1.9565008821147849E-2</v>
      </c>
      <c r="I57" s="231">
        <v>1.7040503532859928E-2</v>
      </c>
      <c r="J57" s="231">
        <v>3.4853476607989348E-2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1.1918078556046119E-2</v>
      </c>
      <c r="C59" s="231">
        <v>1.653342283237472E-3</v>
      </c>
      <c r="D59" s="231">
        <v>1.1938274514657109E-3</v>
      </c>
      <c r="E59" s="231">
        <v>3.1207270948897668E-3</v>
      </c>
      <c r="F59" s="231">
        <v>2.831087737844342E-3</v>
      </c>
      <c r="G59" s="231">
        <v>1.9513624598152389E-2</v>
      </c>
      <c r="H59" s="231">
        <v>1.6180632928862571E-2</v>
      </c>
      <c r="I59" s="231">
        <v>1.5287802603240379E-2</v>
      </c>
      <c r="J59" s="231">
        <v>2.707002989434101E-2</v>
      </c>
      <c r="K59" s="231">
        <v>1.457648227215972E-2</v>
      </c>
      <c r="L59" s="231">
        <v>1.1871741554992821E-2</v>
      </c>
      <c r="M59" s="231">
        <v>1.1038603094220899E-2</v>
      </c>
      <c r="N59" s="231">
        <v>8.7838371112204487E-3</v>
      </c>
      <c r="O59" s="231">
        <v>2.9143994934757739E-3</v>
      </c>
      <c r="P59" s="231">
        <v>3.0341000536049851E-3</v>
      </c>
      <c r="Q59" s="231">
        <v>2.2533257084021729E-3</v>
      </c>
      <c r="R59" s="231">
        <v>2.2048506926621008E-3</v>
      </c>
      <c r="S59" s="231">
        <v>2.3492538437645039E-3</v>
      </c>
      <c r="T59" s="231">
        <v>2.431149636391483E-3</v>
      </c>
      <c r="U59" s="231">
        <v>2.071302101331204E-3</v>
      </c>
      <c r="V59" s="231">
        <v>2.8553304747854578E-2</v>
      </c>
      <c r="W59" s="231">
        <v>2.9201414664001099E-2</v>
      </c>
      <c r="DA59" s="73" t="s">
        <v>3238</v>
      </c>
    </row>
    <row r="60" spans="1:105" ht="12" customHeight="1" x14ac:dyDescent="0.25">
      <c r="A60" s="64" t="s">
        <v>160</v>
      </c>
      <c r="B60" s="231">
        <v>1.1646639152516789</v>
      </c>
      <c r="C60" s="231">
        <v>2.201352073336527E-2</v>
      </c>
      <c r="D60" s="231">
        <v>1.145234731299641E-2</v>
      </c>
      <c r="E60" s="231">
        <v>0.37140031590594558</v>
      </c>
      <c r="F60" s="231">
        <v>0.32509712022922471</v>
      </c>
      <c r="G60" s="231">
        <v>4.6584138587561649E-2</v>
      </c>
      <c r="H60" s="231">
        <v>3.8233942075408818E-2</v>
      </c>
      <c r="I60" s="231">
        <v>3.5079818490731697E-2</v>
      </c>
      <c r="J60" s="231">
        <v>0.11788743093918751</v>
      </c>
      <c r="K60" s="231">
        <v>5.9798178012126453E-2</v>
      </c>
      <c r="L60" s="231">
        <v>4.674955548966668E-2</v>
      </c>
      <c r="M60" s="231">
        <v>4.6902146334464968E-2</v>
      </c>
      <c r="N60" s="231">
        <v>4.482281033322285E-2</v>
      </c>
      <c r="O60" s="231">
        <v>1.7348074582475101E-2</v>
      </c>
      <c r="P60" s="231">
        <v>1.6921817672774161E-2</v>
      </c>
      <c r="Q60" s="231">
        <v>1.229670861072691E-2</v>
      </c>
      <c r="R60" s="231">
        <v>1.035100792449206E-2</v>
      </c>
      <c r="S60" s="231">
        <v>1.044162851915076E-2</v>
      </c>
      <c r="T60" s="231">
        <v>1.074565702767581E-2</v>
      </c>
      <c r="U60" s="231">
        <v>9.4943443236098699E-3</v>
      </c>
      <c r="V60" s="231">
        <v>9.2734737757400848E-2</v>
      </c>
      <c r="W60" s="231">
        <v>9.872239208748218E-2</v>
      </c>
      <c r="DA60" s="73" t="s">
        <v>3239</v>
      </c>
    </row>
    <row r="61" spans="1:105" ht="12" customHeight="1" x14ac:dyDescent="0.25">
      <c r="A61" s="64" t="s">
        <v>70</v>
      </c>
      <c r="B61" s="231">
        <v>5.6188431715571627E-2</v>
      </c>
      <c r="C61" s="231">
        <v>1.0393055613742879E-2</v>
      </c>
      <c r="D61" s="231">
        <v>8.1298662655851263E-3</v>
      </c>
      <c r="E61" s="231">
        <v>2.9425676370490459E-2</v>
      </c>
      <c r="F61" s="231">
        <v>2.0762611560795761E-2</v>
      </c>
      <c r="G61" s="231">
        <v>7.0612785156603389E-3</v>
      </c>
      <c r="H61" s="231">
        <v>5.7772167861233209E-3</v>
      </c>
      <c r="I61" s="231">
        <v>6.2402617950334527E-3</v>
      </c>
      <c r="J61" s="231">
        <v>5.6020546698846069E-2</v>
      </c>
      <c r="K61" s="231">
        <v>2.12216462229948E-2</v>
      </c>
      <c r="L61" s="231">
        <v>3.7733235385671621E-3</v>
      </c>
      <c r="M61" s="231">
        <v>3.415804759064979E-3</v>
      </c>
      <c r="N61" s="231">
        <v>3.043974060549683E-3</v>
      </c>
      <c r="O61" s="231">
        <v>1.7742176238188211E-3</v>
      </c>
      <c r="P61" s="231">
        <v>1.4357549303715691E-3</v>
      </c>
      <c r="Q61" s="231">
        <v>9.2378437428863468E-4</v>
      </c>
      <c r="R61" s="231">
        <v>5.4383842007916378E-4</v>
      </c>
      <c r="S61" s="231">
        <v>5.9822092784938847E-4</v>
      </c>
      <c r="T61" s="231">
        <v>5.8417052602153748E-4</v>
      </c>
      <c r="U61" s="231">
        <v>5.1338660653999792E-4</v>
      </c>
      <c r="V61" s="231">
        <v>4.790131491794837E-3</v>
      </c>
      <c r="W61" s="231">
        <v>6.438156830654366E-3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1.2563988138873919E-2</v>
      </c>
      <c r="H62" s="231">
        <v>1.1742585599416541E-3</v>
      </c>
      <c r="I62" s="231">
        <v>7.1149656587604507E-4</v>
      </c>
      <c r="J62" s="231">
        <v>6.0448285474806523E-4</v>
      </c>
      <c r="K62" s="231">
        <v>6.420822667657681E-4</v>
      </c>
      <c r="L62" s="231">
        <v>9.8221233240498619E-3</v>
      </c>
      <c r="M62" s="231">
        <v>7.9710753477771831E-3</v>
      </c>
      <c r="N62" s="231">
        <v>7.9363681982225955E-3</v>
      </c>
      <c r="O62" s="231">
        <v>6.3340547937760843E-3</v>
      </c>
      <c r="P62" s="231">
        <v>3.4533613807163229E-3</v>
      </c>
      <c r="Q62" s="231">
        <v>2.9182928250775109E-3</v>
      </c>
      <c r="R62" s="231">
        <v>5.2668099449614024E-3</v>
      </c>
      <c r="S62" s="231">
        <v>5.2292105329435762E-3</v>
      </c>
      <c r="T62" s="231">
        <v>6.2241488201851001E-3</v>
      </c>
      <c r="U62" s="231">
        <v>7.6124348023824309E-3</v>
      </c>
      <c r="V62" s="231">
        <v>1.7321759890330381E-2</v>
      </c>
      <c r="W62" s="231">
        <v>1.394359733368019E-2</v>
      </c>
      <c r="DA62" s="73" t="s">
        <v>3241</v>
      </c>
    </row>
    <row r="63" spans="1:105" ht="12" customHeight="1" x14ac:dyDescent="0.25">
      <c r="A63" s="64" t="s">
        <v>162</v>
      </c>
      <c r="B63" s="231">
        <v>1.348979475975416E-2</v>
      </c>
      <c r="C63" s="231">
        <v>5.7546662323315631E-3</v>
      </c>
      <c r="D63" s="231">
        <v>3.6126905707934412E-3</v>
      </c>
      <c r="E63" s="231">
        <v>1.860048765944752E-2</v>
      </c>
      <c r="F63" s="231">
        <v>2.2352090060335651E-2</v>
      </c>
      <c r="G63" s="231">
        <v>1.1124008205526529E-2</v>
      </c>
      <c r="H63" s="231">
        <v>9.323713488000528E-3</v>
      </c>
      <c r="I63" s="231">
        <v>1.0802371247573351E-2</v>
      </c>
      <c r="J63" s="231">
        <v>2.0890156698745398E-2</v>
      </c>
      <c r="K63" s="231">
        <v>1.6127902738624181E-4</v>
      </c>
      <c r="L63" s="231">
        <v>1.3875838931771439E-2</v>
      </c>
      <c r="M63" s="231">
        <v>1.5533098917928419E-2</v>
      </c>
      <c r="N63" s="231">
        <v>1.436891579809813E-2</v>
      </c>
      <c r="O63" s="231">
        <v>0</v>
      </c>
      <c r="P63" s="231">
        <v>3.1293336702152813E-4</v>
      </c>
      <c r="Q63" s="231">
        <v>1.3826889896271911E-4</v>
      </c>
      <c r="R63" s="231">
        <v>7.4196066312487151E-5</v>
      </c>
      <c r="S63" s="231">
        <v>8.0683910489157877E-4</v>
      </c>
      <c r="T63" s="231">
        <v>1.03653857804268E-3</v>
      </c>
      <c r="U63" s="231">
        <v>8.19171355757563E-4</v>
      </c>
      <c r="V63" s="231">
        <v>6.1310625678802234E-3</v>
      </c>
      <c r="W63" s="231">
        <v>3.6765245517109868E-3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1.8530512749372809E-3</v>
      </c>
      <c r="L64" s="231">
        <v>7.87546791849255E-3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5.9035075535492201</v>
      </c>
      <c r="W65" s="231">
        <v>5.6680934572023336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0</v>
      </c>
      <c r="C68" s="263">
        <v>0</v>
      </c>
      <c r="D68" s="263">
        <v>0</v>
      </c>
      <c r="E68" s="263">
        <v>0</v>
      </c>
      <c r="F68" s="263">
        <v>0</v>
      </c>
      <c r="G68" s="263">
        <v>264.84061144045648</v>
      </c>
      <c r="H68" s="263">
        <v>270.39252200828008</v>
      </c>
      <c r="I68" s="263">
        <v>297.31251659779241</v>
      </c>
      <c r="J68" s="263">
        <v>327.585535118557</v>
      </c>
      <c r="K68" s="263">
        <v>307.43509981183843</v>
      </c>
      <c r="L68" s="263">
        <v>312.21267463908117</v>
      </c>
      <c r="M68" s="263">
        <v>304.56664530121719</v>
      </c>
      <c r="N68" s="263">
        <v>303.9074452511245</v>
      </c>
      <c r="O68" s="263">
        <v>291.4414686406252</v>
      </c>
      <c r="P68" s="263">
        <v>290.34271726805468</v>
      </c>
      <c r="Q68" s="263">
        <v>307.2260080872054</v>
      </c>
      <c r="R68" s="263">
        <v>352.85253935750842</v>
      </c>
      <c r="S68" s="263">
        <v>309.00465042828012</v>
      </c>
      <c r="T68" s="263">
        <v>321.30164976165543</v>
      </c>
      <c r="U68" s="263">
        <v>315.4025046759491</v>
      </c>
      <c r="V68" s="263">
        <v>296.53115197455543</v>
      </c>
      <c r="W68" s="263">
        <v>321.05056087302682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</v>
      </c>
      <c r="D73" s="234">
        <f t="shared" si="3"/>
        <v>0.99999999999999978</v>
      </c>
      <c r="E73" s="234">
        <f t="shared" si="3"/>
        <v>1</v>
      </c>
      <c r="F73" s="234">
        <f t="shared" si="3"/>
        <v>1</v>
      </c>
      <c r="G73" s="234">
        <f t="shared" si="3"/>
        <v>1</v>
      </c>
      <c r="H73" s="234">
        <f t="shared" si="3"/>
        <v>1.0000000000000004</v>
      </c>
      <c r="I73" s="234">
        <f t="shared" si="3"/>
        <v>0.99999999999999956</v>
      </c>
      <c r="J73" s="234">
        <f t="shared" si="3"/>
        <v>0.99999999999999978</v>
      </c>
      <c r="K73" s="234">
        <f t="shared" si="3"/>
        <v>0.99999999999999978</v>
      </c>
      <c r="L73" s="234">
        <f t="shared" si="3"/>
        <v>1.0000000000000004</v>
      </c>
      <c r="M73" s="234">
        <f t="shared" si="3"/>
        <v>1</v>
      </c>
      <c r="N73" s="234">
        <f t="shared" si="3"/>
        <v>1.0000000000000004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0.99999999999999978</v>
      </c>
      <c r="R73" s="234">
        <f t="shared" si="3"/>
        <v>0.99999999999999978</v>
      </c>
      <c r="S73" s="234">
        <f t="shared" si="3"/>
        <v>1.0000000000000004</v>
      </c>
      <c r="T73" s="234">
        <f t="shared" si="3"/>
        <v>1</v>
      </c>
      <c r="U73" s="234">
        <f t="shared" si="3"/>
        <v>0.99999999999999989</v>
      </c>
      <c r="V73" s="234">
        <f t="shared" si="3"/>
        <v>1.0000000000000002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1.1727470986102691E-2</v>
      </c>
      <c r="C78" s="302">
        <f t="shared" si="8"/>
        <v>4.8250822722270152E-4</v>
      </c>
      <c r="D78" s="302">
        <f t="shared" si="8"/>
        <v>3.1866667736069976E-4</v>
      </c>
      <c r="E78" s="302">
        <f t="shared" si="8"/>
        <v>5.2601390822630397E-3</v>
      </c>
      <c r="F78" s="302">
        <f t="shared" si="8"/>
        <v>5.179051537484298E-3</v>
      </c>
      <c r="G78" s="302">
        <f t="shared" si="8"/>
        <v>2.6802594542016181E-3</v>
      </c>
      <c r="H78" s="302">
        <f t="shared" si="8"/>
        <v>2.6911184266884209E-3</v>
      </c>
      <c r="I78" s="302">
        <f t="shared" si="8"/>
        <v>2.7975274017336764E-3</v>
      </c>
      <c r="J78" s="302">
        <f t="shared" si="8"/>
        <v>3.2793905625845081E-3</v>
      </c>
      <c r="K78" s="302">
        <f t="shared" si="8"/>
        <v>2.4354544416134651E-3</v>
      </c>
      <c r="L78" s="302">
        <f t="shared" si="8"/>
        <v>3.0924570751730478E-3</v>
      </c>
      <c r="M78" s="302">
        <f t="shared" si="8"/>
        <v>3.6087804756272041E-3</v>
      </c>
      <c r="N78" s="302">
        <f t="shared" si="8"/>
        <v>2.9782495332803059E-3</v>
      </c>
      <c r="O78" s="302">
        <f t="shared" si="8"/>
        <v>2.5959582251173512E-3</v>
      </c>
      <c r="P78" s="302">
        <f t="shared" si="8"/>
        <v>3.3303386171515121E-3</v>
      </c>
      <c r="Q78" s="302">
        <f t="shared" si="8"/>
        <v>2.3792429617610043E-3</v>
      </c>
      <c r="R78" s="302">
        <f t="shared" si="8"/>
        <v>2.0171992828865561E-3</v>
      </c>
      <c r="S78" s="302">
        <f t="shared" si="8"/>
        <v>1.7252467960938525E-3</v>
      </c>
      <c r="T78" s="302">
        <f t="shared" si="8"/>
        <v>1.7081093961663742E-3</v>
      </c>
      <c r="U78" s="302">
        <f t="shared" si="8"/>
        <v>1.6995990062350014E-3</v>
      </c>
      <c r="V78" s="302">
        <f t="shared" si="8"/>
        <v>1.5452556769631784E-3</v>
      </c>
      <c r="W78" s="302">
        <f t="shared" si="8"/>
        <v>1.6350265457270861E-3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0.15486897084298598</v>
      </c>
      <c r="C79" s="303">
        <f t="shared" si="9"/>
        <v>0.12766121914466716</v>
      </c>
      <c r="D79" s="303">
        <f t="shared" si="9"/>
        <v>0.13795569618304751</v>
      </c>
      <c r="E79" s="303">
        <f t="shared" si="9"/>
        <v>0.13200643091060799</v>
      </c>
      <c r="F79" s="303">
        <f t="shared" si="9"/>
        <v>0.12799899501385059</v>
      </c>
      <c r="G79" s="303">
        <f t="shared" si="9"/>
        <v>0.12179449307702464</v>
      </c>
      <c r="H79" s="303">
        <f t="shared" si="9"/>
        <v>0.12334215057881837</v>
      </c>
      <c r="I79" s="303">
        <f t="shared" si="9"/>
        <v>0.1231819747882521</v>
      </c>
      <c r="J79" s="303">
        <f t="shared" si="9"/>
        <v>0.12009364417768237</v>
      </c>
      <c r="K79" s="303">
        <f t="shared" si="9"/>
        <v>0.11757795301150374</v>
      </c>
      <c r="L79" s="303">
        <f t="shared" si="9"/>
        <v>0.12402918930873824</v>
      </c>
      <c r="M79" s="303">
        <f t="shared" si="9"/>
        <v>0.13019381646462727</v>
      </c>
      <c r="N79" s="303">
        <f t="shared" si="9"/>
        <v>0.12864001504839903</v>
      </c>
      <c r="O79" s="303">
        <f t="shared" si="9"/>
        <v>0.13211105780452392</v>
      </c>
      <c r="P79" s="303">
        <f t="shared" si="9"/>
        <v>0.13176337481332107</v>
      </c>
      <c r="Q79" s="303">
        <f t="shared" si="9"/>
        <v>0.13033083018967839</v>
      </c>
      <c r="R79" s="303">
        <f t="shared" si="9"/>
        <v>0.1282757939947865</v>
      </c>
      <c r="S79" s="303">
        <f t="shared" si="9"/>
        <v>0.12716260082274033</v>
      </c>
      <c r="T79" s="303">
        <f t="shared" si="9"/>
        <v>0.12697444467008548</v>
      </c>
      <c r="U79" s="303">
        <f t="shared" si="9"/>
        <v>0.12899535946855997</v>
      </c>
      <c r="V79" s="303">
        <f t="shared" si="9"/>
        <v>0.332338343423144</v>
      </c>
      <c r="W79" s="303">
        <f t="shared" si="9"/>
        <v>0.30990231019105441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0.7388323744525026</v>
      </c>
      <c r="C80" s="303">
        <f t="shared" si="10"/>
        <v>0.81791888949141289</v>
      </c>
      <c r="D80" s="303">
        <f t="shared" si="10"/>
        <v>0.8196594052202445</v>
      </c>
      <c r="E80" s="303">
        <f t="shared" si="10"/>
        <v>0.79206630006538137</v>
      </c>
      <c r="F80" s="303">
        <f t="shared" si="10"/>
        <v>0.79466623287247884</v>
      </c>
      <c r="G80" s="303">
        <f t="shared" si="10"/>
        <v>0.65468431905998725</v>
      </c>
      <c r="H80" s="303">
        <f t="shared" si="10"/>
        <v>0.65251240451281423</v>
      </c>
      <c r="I80" s="303">
        <f t="shared" si="10"/>
        <v>0.64350990859412527</v>
      </c>
      <c r="J80" s="303">
        <f t="shared" si="10"/>
        <v>0.63603175693544844</v>
      </c>
      <c r="K80" s="303">
        <f t="shared" si="10"/>
        <v>0.62402699490464253</v>
      </c>
      <c r="L80" s="303">
        <f t="shared" si="10"/>
        <v>0.64090563542512347</v>
      </c>
      <c r="M80" s="303">
        <f t="shared" si="10"/>
        <v>0.65269488074582782</v>
      </c>
      <c r="N80" s="303">
        <f t="shared" si="10"/>
        <v>0.65019647045196916</v>
      </c>
      <c r="O80" s="303">
        <f t="shared" si="10"/>
        <v>0.65395688844174404</v>
      </c>
      <c r="P80" s="303">
        <f t="shared" si="10"/>
        <v>0.64792605024728123</v>
      </c>
      <c r="Q80" s="303">
        <f t="shared" si="10"/>
        <v>0.63436413534886205</v>
      </c>
      <c r="R80" s="303">
        <f t="shared" si="10"/>
        <v>0.61903019610952204</v>
      </c>
      <c r="S80" s="303">
        <f t="shared" si="10"/>
        <v>0.62609088221230857</v>
      </c>
      <c r="T80" s="303">
        <f t="shared" si="10"/>
        <v>0.62017884031632331</v>
      </c>
      <c r="U80" s="303">
        <f t="shared" si="10"/>
        <v>0.62279954432125151</v>
      </c>
      <c r="V80" s="303">
        <f t="shared" si="10"/>
        <v>0.43729202676029194</v>
      </c>
      <c r="W80" s="303">
        <f t="shared" si="10"/>
        <v>0.45460376544154951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0.7388323744525026</v>
      </c>
      <c r="C81" s="304">
        <f t="shared" si="11"/>
        <v>0.81791888949141289</v>
      </c>
      <c r="D81" s="304">
        <f t="shared" si="11"/>
        <v>0.8196594052202445</v>
      </c>
      <c r="E81" s="304">
        <f t="shared" si="11"/>
        <v>0.79206630006538137</v>
      </c>
      <c r="F81" s="304">
        <f t="shared" si="11"/>
        <v>0.79466623287247884</v>
      </c>
      <c r="G81" s="304">
        <f t="shared" si="11"/>
        <v>0.65468431905998725</v>
      </c>
      <c r="H81" s="304">
        <f t="shared" si="11"/>
        <v>0.65251240451281423</v>
      </c>
      <c r="I81" s="304">
        <f t="shared" si="11"/>
        <v>0.64350990859412527</v>
      </c>
      <c r="J81" s="304">
        <f t="shared" si="11"/>
        <v>0.63603175693544844</v>
      </c>
      <c r="K81" s="304">
        <f t="shared" si="11"/>
        <v>0.62402699490464253</v>
      </c>
      <c r="L81" s="304">
        <f t="shared" si="11"/>
        <v>0.64090563542512347</v>
      </c>
      <c r="M81" s="304">
        <f t="shared" si="11"/>
        <v>0.65269488074582782</v>
      </c>
      <c r="N81" s="304">
        <f t="shared" si="11"/>
        <v>0.65019647045196916</v>
      </c>
      <c r="O81" s="304">
        <f t="shared" si="11"/>
        <v>0.65395688844174404</v>
      </c>
      <c r="P81" s="304">
        <f t="shared" si="11"/>
        <v>0.64792605024728123</v>
      </c>
      <c r="Q81" s="304">
        <f t="shared" si="11"/>
        <v>0.63436413534886205</v>
      </c>
      <c r="R81" s="304">
        <f t="shared" si="11"/>
        <v>0.61903019610952204</v>
      </c>
      <c r="S81" s="304">
        <f t="shared" si="11"/>
        <v>0.62609088221230857</v>
      </c>
      <c r="T81" s="304">
        <f t="shared" si="11"/>
        <v>0.62017884031632331</v>
      </c>
      <c r="U81" s="304">
        <f t="shared" si="11"/>
        <v>0.62279954432125151</v>
      </c>
      <c r="V81" s="304">
        <f t="shared" si="11"/>
        <v>0.43729202676029194</v>
      </c>
      <c r="W81" s="304">
        <f t="shared" si="11"/>
        <v>0.45460376544154951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8.1916075322853471E-2</v>
      </c>
      <c r="C83" s="303">
        <f t="shared" si="13"/>
        <v>4.325999105003691E-2</v>
      </c>
      <c r="D83" s="303">
        <f t="shared" si="13"/>
        <v>3.3748206093784455E-2</v>
      </c>
      <c r="E83" s="303">
        <f t="shared" si="13"/>
        <v>5.8293665871420708E-2</v>
      </c>
      <c r="F83" s="303">
        <f t="shared" si="13"/>
        <v>5.9009024033385017E-2</v>
      </c>
      <c r="G83" s="303">
        <f t="shared" si="13"/>
        <v>2.4245972737268501E-2</v>
      </c>
      <c r="H83" s="303">
        <f t="shared" si="13"/>
        <v>2.1318036924598407E-2</v>
      </c>
      <c r="I83" s="303">
        <f t="shared" si="13"/>
        <v>1.9709044136573001E-2</v>
      </c>
      <c r="J83" s="303">
        <f t="shared" si="13"/>
        <v>2.6971657864531467E-2</v>
      </c>
      <c r="K83" s="303">
        <f t="shared" si="13"/>
        <v>2.2005844855609268E-2</v>
      </c>
      <c r="L83" s="303">
        <f t="shared" si="13"/>
        <v>1.9162840837275326E-2</v>
      </c>
      <c r="M83" s="303">
        <f t="shared" si="13"/>
        <v>1.6162498574970582E-2</v>
      </c>
      <c r="N83" s="303">
        <f t="shared" si="13"/>
        <v>1.6663166765590372E-2</v>
      </c>
      <c r="O83" s="303">
        <f t="shared" si="13"/>
        <v>1.3076626274668273E-2</v>
      </c>
      <c r="P83" s="303">
        <f t="shared" si="13"/>
        <v>1.2780200593692224E-2</v>
      </c>
      <c r="Q83" s="303">
        <f t="shared" si="13"/>
        <v>1.2186046095536442E-2</v>
      </c>
      <c r="R83" s="303">
        <f t="shared" si="13"/>
        <v>1.111331383735456E-2</v>
      </c>
      <c r="S83" s="303">
        <f t="shared" si="13"/>
        <v>1.2510738231799663E-2</v>
      </c>
      <c r="T83" s="303">
        <f t="shared" si="13"/>
        <v>1.2293458955281521E-2</v>
      </c>
      <c r="U83" s="303">
        <f t="shared" si="13"/>
        <v>1.1546217247798521E-2</v>
      </c>
      <c r="V83" s="303">
        <f t="shared" si="13"/>
        <v>5.4299433932010033E-2</v>
      </c>
      <c r="W83" s="303">
        <f t="shared" si="13"/>
        <v>5.1686559143097097E-2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6.5367967849236833E-2</v>
      </c>
      <c r="C84" s="304">
        <f t="shared" si="14"/>
        <v>4.2008872970769134E-2</v>
      </c>
      <c r="D84" s="304">
        <f t="shared" si="14"/>
        <v>3.3042435150370232E-2</v>
      </c>
      <c r="E84" s="304">
        <f t="shared" si="14"/>
        <v>5.2019008263393465E-2</v>
      </c>
      <c r="F84" s="304">
        <f t="shared" si="14"/>
        <v>5.3236598386636594E-2</v>
      </c>
      <c r="G84" s="304">
        <f t="shared" si="14"/>
        <v>2.2952044278192876E-2</v>
      </c>
      <c r="H84" s="304">
        <f t="shared" si="14"/>
        <v>2.0454110671852588E-2</v>
      </c>
      <c r="I84" s="304">
        <f t="shared" si="14"/>
        <v>1.8926097390565021E-2</v>
      </c>
      <c r="J84" s="304">
        <f t="shared" si="14"/>
        <v>2.4808927799455042E-2</v>
      </c>
      <c r="K84" s="304">
        <f t="shared" si="14"/>
        <v>2.1021625041975925E-2</v>
      </c>
      <c r="L84" s="304">
        <f t="shared" si="14"/>
        <v>1.8333601767069257E-2</v>
      </c>
      <c r="M84" s="304">
        <f t="shared" si="14"/>
        <v>1.5448220185334188E-2</v>
      </c>
      <c r="N84" s="304">
        <f t="shared" si="14"/>
        <v>1.598343635329948E-2</v>
      </c>
      <c r="O84" s="304">
        <f t="shared" si="14"/>
        <v>1.2820124412686266E-2</v>
      </c>
      <c r="P84" s="304">
        <f t="shared" si="14"/>
        <v>1.25478303624068E-2</v>
      </c>
      <c r="Q84" s="304">
        <f t="shared" si="14"/>
        <v>1.2010740249359098E-2</v>
      </c>
      <c r="R84" s="304">
        <f t="shared" si="14"/>
        <v>1.0948079939196354E-2</v>
      </c>
      <c r="S84" s="304">
        <f t="shared" si="14"/>
        <v>1.2319076307967414E-2</v>
      </c>
      <c r="T84" s="304">
        <f t="shared" si="14"/>
        <v>1.2087950631914594E-2</v>
      </c>
      <c r="U84" s="304">
        <f t="shared" si="14"/>
        <v>1.134572425885522E-2</v>
      </c>
      <c r="V84" s="304">
        <f t="shared" si="14"/>
        <v>8.4102270230083914E-3</v>
      </c>
      <c r="W84" s="304">
        <f t="shared" si="14"/>
        <v>8.8379076745502376E-3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1.6548107473616642E-2</v>
      </c>
      <c r="C85" s="304">
        <f t="shared" si="15"/>
        <v>1.251118079267776E-3</v>
      </c>
      <c r="D85" s="304">
        <f t="shared" si="15"/>
        <v>7.0577094341422238E-4</v>
      </c>
      <c r="E85" s="304">
        <f t="shared" si="15"/>
        <v>6.2746576080272374E-3</v>
      </c>
      <c r="F85" s="304">
        <f t="shared" si="15"/>
        <v>5.7724256467484164E-3</v>
      </c>
      <c r="G85" s="304">
        <f t="shared" si="15"/>
        <v>1.2939284590756245E-3</v>
      </c>
      <c r="H85" s="304">
        <f t="shared" si="15"/>
        <v>8.639262527458157E-4</v>
      </c>
      <c r="I85" s="304">
        <f t="shared" si="15"/>
        <v>7.8294674600798018E-4</v>
      </c>
      <c r="J85" s="304">
        <f t="shared" si="15"/>
        <v>2.162730065076428E-3</v>
      </c>
      <c r="K85" s="304">
        <f t="shared" si="15"/>
        <v>9.8421981363333989E-4</v>
      </c>
      <c r="L85" s="304">
        <f t="shared" si="15"/>
        <v>8.2923907020607029E-4</v>
      </c>
      <c r="M85" s="304">
        <f t="shared" si="15"/>
        <v>7.1427838963639492E-4</v>
      </c>
      <c r="N85" s="304">
        <f t="shared" si="15"/>
        <v>6.7973041229089253E-4</v>
      </c>
      <c r="O85" s="304">
        <f t="shared" si="15"/>
        <v>2.5650186198200684E-4</v>
      </c>
      <c r="P85" s="304">
        <f t="shared" si="15"/>
        <v>2.3237023128542516E-4</v>
      </c>
      <c r="Q85" s="304">
        <f t="shared" si="15"/>
        <v>1.7530584617734361E-4</v>
      </c>
      <c r="R85" s="304">
        <f t="shared" si="15"/>
        <v>1.6523389815820678E-4</v>
      </c>
      <c r="S85" s="304">
        <f t="shared" si="15"/>
        <v>1.9166192383224818E-4</v>
      </c>
      <c r="T85" s="304">
        <f t="shared" si="15"/>
        <v>2.0550832336692641E-4</v>
      </c>
      <c r="U85" s="304">
        <f t="shared" si="15"/>
        <v>2.0049298894330076E-4</v>
      </c>
      <c r="V85" s="304">
        <f t="shared" si="15"/>
        <v>4.5889206909001647E-2</v>
      </c>
      <c r="W85" s="304">
        <f t="shared" si="15"/>
        <v>4.2848651468546863E-2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1.2655108395555389E-2</v>
      </c>
      <c r="C87" s="303">
        <f t="shared" si="17"/>
        <v>1.0677392086660221E-2</v>
      </c>
      <c r="D87" s="303">
        <f t="shared" si="17"/>
        <v>8.3180258255628071E-3</v>
      </c>
      <c r="E87" s="303">
        <f t="shared" si="17"/>
        <v>1.2373464070326863E-2</v>
      </c>
      <c r="F87" s="303">
        <f t="shared" si="17"/>
        <v>1.3146696542801276E-2</v>
      </c>
      <c r="G87" s="303">
        <f t="shared" si="17"/>
        <v>5.8178033517147232E-3</v>
      </c>
      <c r="H87" s="303">
        <f t="shared" si="17"/>
        <v>5.4112817051600679E-3</v>
      </c>
      <c r="I87" s="303">
        <f t="shared" si="17"/>
        <v>5.156226944722792E-3</v>
      </c>
      <c r="J87" s="303">
        <f t="shared" si="17"/>
        <v>6.4836729409653232E-3</v>
      </c>
      <c r="K87" s="303">
        <f t="shared" si="17"/>
        <v>2.2561536327298289E-3</v>
      </c>
      <c r="L87" s="303">
        <f t="shared" si="17"/>
        <v>5.523564575908301E-3</v>
      </c>
      <c r="M87" s="303">
        <f t="shared" si="17"/>
        <v>4.4704797196968996E-3</v>
      </c>
      <c r="N87" s="303">
        <f t="shared" si="17"/>
        <v>4.6818149821125955E-3</v>
      </c>
      <c r="O87" s="303">
        <f t="shared" si="17"/>
        <v>1.9297945729053804E-5</v>
      </c>
      <c r="P87" s="303">
        <f t="shared" si="17"/>
        <v>2.4394008560014659E-3</v>
      </c>
      <c r="Q87" s="303">
        <f t="shared" si="17"/>
        <v>2.0690426063286311E-3</v>
      </c>
      <c r="R87" s="303">
        <f t="shared" si="17"/>
        <v>1.6957929805192361E-3</v>
      </c>
      <c r="S87" s="303">
        <f t="shared" si="17"/>
        <v>3.1297807287057528E-3</v>
      </c>
      <c r="T87" s="303">
        <f t="shared" si="17"/>
        <v>2.5276770099078652E-3</v>
      </c>
      <c r="U87" s="303">
        <f t="shared" si="17"/>
        <v>3.0032366464787636E-3</v>
      </c>
      <c r="V87" s="303">
        <f t="shared" si="17"/>
        <v>5.39207911844726E-3</v>
      </c>
      <c r="W87" s="303">
        <f t="shared" si="17"/>
        <v>4.3433624229920007E-3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1.1410109714154765E-2</v>
      </c>
      <c r="C88" s="304">
        <f t="shared" si="18"/>
        <v>1.0583264080696502E-2</v>
      </c>
      <c r="D88" s="304">
        <f t="shared" si="18"/>
        <v>8.2649270711993555E-3</v>
      </c>
      <c r="E88" s="304">
        <f t="shared" si="18"/>
        <v>1.1901389516744874E-2</v>
      </c>
      <c r="F88" s="304">
        <f t="shared" si="18"/>
        <v>1.2712407465929922E-2</v>
      </c>
      <c r="G88" s="304">
        <f t="shared" si="18"/>
        <v>5.7204545021290959E-3</v>
      </c>
      <c r="H88" s="304">
        <f t="shared" si="18"/>
        <v>5.3462841187465896E-3</v>
      </c>
      <c r="I88" s="304">
        <f t="shared" si="18"/>
        <v>5.0973218603836334E-3</v>
      </c>
      <c r="J88" s="304">
        <f t="shared" si="18"/>
        <v>6.320959707229166E-3</v>
      </c>
      <c r="K88" s="304">
        <f t="shared" si="18"/>
        <v>2.1821057470646243E-3</v>
      </c>
      <c r="L88" s="304">
        <f t="shared" si="18"/>
        <v>5.4611766834790042E-3</v>
      </c>
      <c r="M88" s="304">
        <f t="shared" si="18"/>
        <v>4.4167409066835023E-3</v>
      </c>
      <c r="N88" s="304">
        <f t="shared" si="18"/>
        <v>4.6306753899653186E-3</v>
      </c>
      <c r="O88" s="304">
        <f t="shared" si="18"/>
        <v>0</v>
      </c>
      <c r="P88" s="304">
        <f t="shared" si="18"/>
        <v>2.4219184561555403E-3</v>
      </c>
      <c r="Q88" s="304">
        <f t="shared" si="18"/>
        <v>2.0558534517572946E-3</v>
      </c>
      <c r="R88" s="304">
        <f t="shared" si="18"/>
        <v>1.6833615900621922E-3</v>
      </c>
      <c r="S88" s="304">
        <f t="shared" si="18"/>
        <v>3.1153610228374963E-3</v>
      </c>
      <c r="T88" s="304">
        <f t="shared" si="18"/>
        <v>2.5122155686514193E-3</v>
      </c>
      <c r="U88" s="304">
        <f t="shared" si="18"/>
        <v>2.988152534457951E-3</v>
      </c>
      <c r="V88" s="304">
        <f t="shared" si="18"/>
        <v>1.9395996017825604E-3</v>
      </c>
      <c r="W88" s="304">
        <f t="shared" si="18"/>
        <v>1.1196394284931791E-3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1.2449986814006247E-3</v>
      </c>
      <c r="C89" s="304">
        <f t="shared" si="19"/>
        <v>9.4128005963719851E-5</v>
      </c>
      <c r="D89" s="304">
        <f t="shared" si="19"/>
        <v>5.3098754363452461E-5</v>
      </c>
      <c r="E89" s="304">
        <f t="shared" si="19"/>
        <v>4.7207455358198668E-4</v>
      </c>
      <c r="F89" s="304">
        <f t="shared" si="19"/>
        <v>4.3428907687135415E-4</v>
      </c>
      <c r="G89" s="304">
        <f t="shared" si="19"/>
        <v>9.7348849585626924E-5</v>
      </c>
      <c r="H89" s="304">
        <f t="shared" si="19"/>
        <v>6.499758641347827E-5</v>
      </c>
      <c r="I89" s="304">
        <f t="shared" si="19"/>
        <v>5.8905084339158412E-5</v>
      </c>
      <c r="J89" s="304">
        <f t="shared" si="19"/>
        <v>1.6271323373615758E-4</v>
      </c>
      <c r="K89" s="304">
        <f t="shared" si="19"/>
        <v>7.4047885665204239E-5</v>
      </c>
      <c r="L89" s="304">
        <f t="shared" si="19"/>
        <v>6.2387892429296814E-5</v>
      </c>
      <c r="M89" s="304">
        <f t="shared" si="19"/>
        <v>5.373881301339648E-5</v>
      </c>
      <c r="N89" s="304">
        <f t="shared" si="19"/>
        <v>5.1139592147277168E-5</v>
      </c>
      <c r="O89" s="304">
        <f t="shared" si="19"/>
        <v>1.9297945729053804E-5</v>
      </c>
      <c r="P89" s="304">
        <f t="shared" si="19"/>
        <v>1.7482399845925395E-5</v>
      </c>
      <c r="Q89" s="304">
        <f t="shared" si="19"/>
        <v>1.3189154571336188E-5</v>
      </c>
      <c r="R89" s="304">
        <f t="shared" si="19"/>
        <v>1.2431390457043769E-5</v>
      </c>
      <c r="S89" s="304">
        <f t="shared" si="19"/>
        <v>1.4419705868256913E-5</v>
      </c>
      <c r="T89" s="304">
        <f t="shared" si="19"/>
        <v>1.5461441256445879E-5</v>
      </c>
      <c r="U89" s="304">
        <f t="shared" si="19"/>
        <v>1.5084112020812595E-5</v>
      </c>
      <c r="V89" s="304">
        <f t="shared" si="19"/>
        <v>3.4524795166647002E-3</v>
      </c>
      <c r="W89" s="304">
        <f t="shared" si="19"/>
        <v>3.2237229944988214E-3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</v>
      </c>
      <c r="C91" s="303">
        <f t="shared" si="21"/>
        <v>0</v>
      </c>
      <c r="D91" s="303">
        <f t="shared" si="21"/>
        <v>0</v>
      </c>
      <c r="E91" s="303">
        <f t="shared" si="21"/>
        <v>0</v>
      </c>
      <c r="F91" s="303">
        <f t="shared" si="21"/>
        <v>0</v>
      </c>
      <c r="G91" s="303">
        <f t="shared" si="21"/>
        <v>0.1907771523198033</v>
      </c>
      <c r="H91" s="303">
        <f t="shared" si="21"/>
        <v>0.19472500785192096</v>
      </c>
      <c r="I91" s="303">
        <f t="shared" si="21"/>
        <v>0.2056453181345928</v>
      </c>
      <c r="J91" s="303">
        <f t="shared" si="21"/>
        <v>0.20713987751878768</v>
      </c>
      <c r="K91" s="303">
        <f t="shared" si="21"/>
        <v>0.2316975991539009</v>
      </c>
      <c r="L91" s="303">
        <f t="shared" si="21"/>
        <v>0.20728631277778203</v>
      </c>
      <c r="M91" s="303">
        <f t="shared" si="21"/>
        <v>0.19286954401925022</v>
      </c>
      <c r="N91" s="303">
        <f t="shared" si="21"/>
        <v>0.19684028321864894</v>
      </c>
      <c r="O91" s="303">
        <f t="shared" si="21"/>
        <v>0.19824017130821733</v>
      </c>
      <c r="P91" s="303">
        <f t="shared" si="21"/>
        <v>0.20176063487255272</v>
      </c>
      <c r="Q91" s="303">
        <f t="shared" si="21"/>
        <v>0.21867070279783321</v>
      </c>
      <c r="R91" s="303">
        <f t="shared" si="21"/>
        <v>0.23786770379493083</v>
      </c>
      <c r="S91" s="303">
        <f t="shared" si="21"/>
        <v>0.2293807512083523</v>
      </c>
      <c r="T91" s="303">
        <f t="shared" si="21"/>
        <v>0.23631746965223546</v>
      </c>
      <c r="U91" s="303">
        <f t="shared" si="21"/>
        <v>0.23195604330967609</v>
      </c>
      <c r="V91" s="303">
        <f t="shared" si="21"/>
        <v>0.16913286108914372</v>
      </c>
      <c r="W91" s="303">
        <f t="shared" si="21"/>
        <v>0.17782897625557986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0.74824961218945707</v>
      </c>
      <c r="C96" s="322">
        <f>IF(C$5=0,0,C$5/OIS_fec!C$5)</f>
        <v>0.40264441980720445</v>
      </c>
      <c r="D96" s="322">
        <f>IF(D$5=0,0,D$5/OIS_fec!D$5)</f>
        <v>0.42945782062522231</v>
      </c>
      <c r="E96" s="322">
        <f>IF(E$5=0,0,E$5/OIS_fec!E$5)</f>
        <v>0.67180218770125355</v>
      </c>
      <c r="F96" s="322">
        <f>IF(F$5=0,0,F$5/OIS_fec!F$5)</f>
        <v>0.64297107391885566</v>
      </c>
      <c r="G96" s="322">
        <f>IF(G$5=0,0,G$5/OIS_fec!G$5)</f>
        <v>0.87891765536681954</v>
      </c>
      <c r="H96" s="322">
        <f>IF(H$5=0,0,H$5/OIS_fec!H$5)</f>
        <v>0.91077593014318126</v>
      </c>
      <c r="I96" s="322">
        <f>IF(I$5=0,0,I$5/OIS_fec!I$5)</f>
        <v>0.92638658945230401</v>
      </c>
      <c r="J96" s="322">
        <f>IF(J$5=0,0,J$5/OIS_fec!J$5)</f>
        <v>0.95035711853178806</v>
      </c>
      <c r="K96" s="322">
        <f>IF(K$5=0,0,K$5/OIS_fec!K$5)</f>
        <v>0.82401244833871912</v>
      </c>
      <c r="L96" s="322">
        <f>IF(L$5=0,0,L$5/OIS_fec!L$5)</f>
        <v>0.94645948525760626</v>
      </c>
      <c r="M96" s="322">
        <f>IF(M$5=0,0,M$5/OIS_fec!M$5)</f>
        <v>1.0702168353037447</v>
      </c>
      <c r="N96" s="322">
        <f>IF(N$5=0,0,N$5/OIS_fec!N$5)</f>
        <v>0.98942149670363999</v>
      </c>
      <c r="O96" s="322">
        <f>IF(O$5=0,0,O$5/OIS_fec!O$5)</f>
        <v>0.94035009940162861</v>
      </c>
      <c r="P96" s="322">
        <f>IF(P$5=0,0,P$5/OIS_fec!P$5)</f>
        <v>0.98043882692734841</v>
      </c>
      <c r="Q96" s="322">
        <f>IF(Q$5=0,0,Q$5/OIS_fec!Q$5)</f>
        <v>0.8911722476134063</v>
      </c>
      <c r="R96" s="322">
        <f>IF(R$5=0,0,R$5/OIS_fec!R$5)</f>
        <v>0.89363831654309944</v>
      </c>
      <c r="S96" s="322">
        <f>IF(S$5=0,0,S$5/OIS_fec!S$5)</f>
        <v>0.80778516062819894</v>
      </c>
      <c r="T96" s="322">
        <f>IF(T$5=0,0,T$5/OIS_fec!T$5)</f>
        <v>0.7948045465954473</v>
      </c>
      <c r="U96" s="322">
        <f>IF(U$5=0,0,U$5/OIS_fec!U$5)</f>
        <v>0.81905530869871368</v>
      </c>
      <c r="V96" s="322">
        <f>IF(V$5=0,0,V$5/OIS_fec!V$5)</f>
        <v>1.3654731986396766</v>
      </c>
      <c r="W96" s="322">
        <f>IF(W$5=0,0,W$5/OIS_fec!W$5)</f>
        <v>1.266089157215865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0.2795042514621992</v>
      </c>
      <c r="C101" s="334">
        <f>IF(C$10=0,0,C$10/OIS_fec!C$10)</f>
        <v>5.7219924962849103E-3</v>
      </c>
      <c r="D101" s="334">
        <f>IF(D$10=0,0,D$10/OIS_fec!D$10)</f>
        <v>4.0531726533554902E-3</v>
      </c>
      <c r="E101" s="334">
        <f>IF(E$10=0,0,E$10/OIS_fec!E$10)</f>
        <v>0.11320070622991087</v>
      </c>
      <c r="F101" s="334">
        <f>IF(F$10=0,0,F$10/OIS_fec!F$10)</f>
        <v>0.10721071268918089</v>
      </c>
      <c r="G101" s="334">
        <f>IF(G$10=0,0,G$10/OIS_fec!G$10)</f>
        <v>8.6657630434276239E-2</v>
      </c>
      <c r="H101" s="334">
        <f>IF(H$10=0,0,H$10/OIS_fec!H$10)</f>
        <v>9.0443036580598879E-2</v>
      </c>
      <c r="I101" s="334">
        <f>IF(I$10=0,0,I$10/OIS_fec!I$10)</f>
        <v>9.6769841967785764E-2</v>
      </c>
      <c r="J101" s="334">
        <f>IF(J$10=0,0,J$10/OIS_fec!J$10)</f>
        <v>0.11077157575258793</v>
      </c>
      <c r="K101" s="334">
        <f>IF(K$10=0,0,K$10/OIS_fec!K$10)</f>
        <v>7.3422757819776988E-2</v>
      </c>
      <c r="L101" s="334">
        <f>IF(L$10=0,0,L$10/OIS_fec!L$10)</f>
        <v>0.10470294768318048</v>
      </c>
      <c r="M101" s="334">
        <f>IF(M$10=0,0,M$10/OIS_fec!M$10)</f>
        <v>0.12797364168672362</v>
      </c>
      <c r="N101" s="334">
        <f>IF(N$10=0,0,N$10/OIS_fec!N$10)</f>
        <v>9.9947397813398675E-2</v>
      </c>
      <c r="O101" s="334">
        <f>IF(O$10=0,0,O$10/OIS_fec!O$10)</f>
        <v>7.8373784572871447E-2</v>
      </c>
      <c r="P101" s="334">
        <f>IF(P$10=0,0,P$10/OIS_fec!P$10)</f>
        <v>0.10551381619339763</v>
      </c>
      <c r="Q101" s="334">
        <f>IF(Q$10=0,0,Q$10/OIS_fec!Q$10)</f>
        <v>7.1164851416231106E-2</v>
      </c>
      <c r="R101" s="334">
        <f>IF(R$10=0,0,R$10/OIS_fec!R$10)</f>
        <v>6.3110425466388842E-2</v>
      </c>
      <c r="S101" s="334">
        <f>IF(S$10=0,0,S$10/OIS_fec!S$10)</f>
        <v>4.7851836282749131E-2</v>
      </c>
      <c r="T101" s="334">
        <f>IF(T$10=0,0,T$10/OIS_fec!T$10)</f>
        <v>4.7213868590885076E-2</v>
      </c>
      <c r="U101" s="334">
        <f>IF(U$10=0,0,U$10/OIS_fec!U$10)</f>
        <v>4.723986244460357E-2</v>
      </c>
      <c r="V101" s="334">
        <f>IF(V$10=0,0,V$10/OIS_fec!V$10)</f>
        <v>5.4838361167792546E-2</v>
      </c>
      <c r="W101" s="334">
        <f>IF(W$10=0,0,W$10/OIS_fec!W$10)</f>
        <v>5.6952866408379405E-2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0.46310516940077856</v>
      </c>
      <c r="C102" s="350">
        <f>IF(C$16=0,0,C$16/OIS_fec!C$16)</f>
        <v>0.20083021189423611</v>
      </c>
      <c r="D102" s="350">
        <f>IF(D$16=0,0,D$16/OIS_fec!D$16)</f>
        <v>0.2317983104568804</v>
      </c>
      <c r="E102" s="350">
        <f>IF(E$16=0,0,E$16/OIS_fec!E$16)</f>
        <v>0.33282605899296358</v>
      </c>
      <c r="F102" s="350">
        <f>IF(F$16=0,0,F$16/OIS_fec!F$16)</f>
        <v>0.30062236465852066</v>
      </c>
      <c r="G102" s="350">
        <f>IF(G$16=0,0,G$16/OIS_fec!G$16)</f>
        <v>0.4339950731309643</v>
      </c>
      <c r="H102" s="350">
        <f>IF(H$16=0,0,H$16/OIS_fec!H$16)</f>
        <v>0.42741546266450581</v>
      </c>
      <c r="I102" s="350">
        <f>IF(I$16=0,0,I$16/OIS_fec!I$16)</f>
        <v>0.44657159932394191</v>
      </c>
      <c r="J102" s="350">
        <f>IF(J$16=0,0,J$16/OIS_fec!J$16)</f>
        <v>0.49294090411473895</v>
      </c>
      <c r="K102" s="350">
        <f>IF(K$16=0,0,K$16/OIS_fec!K$16)</f>
        <v>0.40999891221020568</v>
      </c>
      <c r="L102" s="350">
        <f>IF(L$16=0,0,L$16/OIS_fec!L$16)</f>
        <v>0.409233761621765</v>
      </c>
      <c r="M102" s="350">
        <f>IF(M$16=0,0,M$16/OIS_fec!M$16)</f>
        <v>0.51451899031796922</v>
      </c>
      <c r="N102" s="350">
        <f>IF(N$16=0,0,N$16/OIS_fec!N$16)</f>
        <v>0.47579010743693273</v>
      </c>
      <c r="O102" s="350">
        <f>IF(O$16=0,0,O$16/OIS_fec!O$16)</f>
        <v>0.42254674485915489</v>
      </c>
      <c r="P102" s="350">
        <f>IF(P$16=0,0,P$16/OIS_fec!P$16)</f>
        <v>0.42326090501433405</v>
      </c>
      <c r="Q102" s="350">
        <f>IF(Q$16=0,0,Q$16/OIS_fec!Q$16)</f>
        <v>0.38662510785667065</v>
      </c>
      <c r="R102" s="350">
        <f>IF(R$16=0,0,R$16/OIS_fec!R$16)</f>
        <v>0.38009768529116833</v>
      </c>
      <c r="S102" s="350">
        <f>IF(S$16=0,0,S$16/OIS_fec!S$16)</f>
        <v>0.33565944664615777</v>
      </c>
      <c r="T102" s="350">
        <f>IF(T$16=0,0,T$16/OIS_fec!T$16)</f>
        <v>0.33489531565549108</v>
      </c>
      <c r="U102" s="350">
        <f>IF(U$16=0,0,U$16/OIS_fec!U$16)</f>
        <v>0.3518930935185125</v>
      </c>
      <c r="V102" s="350">
        <f>IF(V$16=0,0,V$16/OIS_fec!V$16)</f>
        <v>2.8567380383509415</v>
      </c>
      <c r="W102" s="350">
        <f>IF(W$16=0,0,W$16/OIS_fec!W$16)</f>
        <v>2.1881126362455241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2.9642155341325584</v>
      </c>
      <c r="C103" s="350">
        <f>IF(C$27=0,0,C$27/OIS_fec!C$27)</f>
        <v>2.7323840038615943</v>
      </c>
      <c r="D103" s="350">
        <f>IF(D$27=0,0,D$27/OIS_fec!D$27)</f>
        <v>2.8305611752322837</v>
      </c>
      <c r="E103" s="350">
        <f>IF(E$27=0,0,E$27/OIS_fec!E$27)</f>
        <v>3.0226981590726441</v>
      </c>
      <c r="F103" s="350">
        <f>IF(F$27=0,0,F$27/OIS_fec!F$27)</f>
        <v>3.009450819501327</v>
      </c>
      <c r="G103" s="350">
        <f>IF(G$27=0,0,G$27/OIS_fec!G$27)</f>
        <v>3.1877011154744586</v>
      </c>
      <c r="H103" s="350">
        <f>IF(H$27=0,0,H$27/OIS_fec!H$27)</f>
        <v>3.2089225616282544</v>
      </c>
      <c r="I103" s="350">
        <f>IF(I$27=0,0,I$27/OIS_fec!I$27)</f>
        <v>3.1712713422363792</v>
      </c>
      <c r="J103" s="350">
        <f>IF(J$27=0,0,J$27/OIS_fec!J$27)</f>
        <v>3.1003385409277557</v>
      </c>
      <c r="K103" s="350">
        <f>IF(K$27=0,0,K$27/OIS_fec!K$27)</f>
        <v>2.9853709696837281</v>
      </c>
      <c r="L103" s="350">
        <f>IF(L$27=0,0,L$27/OIS_fec!L$27)</f>
        <v>3.1828819777132753</v>
      </c>
      <c r="M103" s="350">
        <f>IF(M$27=0,0,M$27/OIS_fec!M$27)</f>
        <v>3.3000242292276925</v>
      </c>
      <c r="N103" s="350">
        <f>IF(N$27=0,0,N$27/OIS_fec!N$27)</f>
        <v>3.220641035843868</v>
      </c>
      <c r="O103" s="350">
        <f>IF(O$27=0,0,O$27/OIS_fec!O$27)</f>
        <v>3.3196634348540752</v>
      </c>
      <c r="P103" s="350">
        <f>IF(P$27=0,0,P$27/OIS_fec!P$27)</f>
        <v>3.3123976037072032</v>
      </c>
      <c r="Q103" s="350">
        <f>IF(Q$27=0,0,Q$27/OIS_fec!Q$27)</f>
        <v>3.1999909673846174</v>
      </c>
      <c r="R103" s="350">
        <f>IF(R$27=0,0,R$27/OIS_fec!R$27)</f>
        <v>3.1534086294227861</v>
      </c>
      <c r="S103" s="350">
        <f>IF(S$27=0,0,S$27/OIS_fec!S$27)</f>
        <v>3.0236037440957588</v>
      </c>
      <c r="T103" s="350">
        <f>IF(T$27=0,0,T$27/OIS_fec!T$27)</f>
        <v>2.9045824630600716</v>
      </c>
      <c r="U103" s="350">
        <f>IF(U$27=0,0,U$27/OIS_fec!U$27)</f>
        <v>2.9803023049076001</v>
      </c>
      <c r="V103" s="350">
        <f>IF(V$27=0,0,V$27/OIS_fec!V$27)</f>
        <v>2.8142740801376975</v>
      </c>
      <c r="W103" s="350">
        <f>IF(W$27=0,0,W$27/OIS_fec!W$27)</f>
        <v>2.7457475367443611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1.0067969798997498</v>
      </c>
      <c r="C104" s="350">
        <f>IF(C$35=0,0,C$35/OIS_fec!C$35)</f>
        <v>0.33635659829714026</v>
      </c>
      <c r="D104" s="350">
        <f>IF(D$35=0,0,D$35/OIS_fec!D$35)</f>
        <v>0.28710769287904048</v>
      </c>
      <c r="E104" s="350">
        <f>IF(E$35=0,0,E$35/OIS_fec!E$35)</f>
        <v>0.67097355607546039</v>
      </c>
      <c r="F104" s="350">
        <f>IF(F$35=0,0,F$35/OIS_fec!F$35)</f>
        <v>0.63607106605515629</v>
      </c>
      <c r="G104" s="350">
        <f>IF(G$35=0,0,G$35/OIS_fec!G$35)</f>
        <v>0.44344652077428653</v>
      </c>
      <c r="H104" s="350">
        <f>IF(H$35=0,0,H$35/OIS_fec!H$35)</f>
        <v>0.38679084336260355</v>
      </c>
      <c r="I104" s="350">
        <f>IF(I$35=0,0,I$35/OIS_fec!I$35)</f>
        <v>0.37862935895275984</v>
      </c>
      <c r="J104" s="350">
        <f>IF(J$35=0,0,J$35/OIS_fec!J$35)</f>
        <v>0.55805364133298463</v>
      </c>
      <c r="K104" s="350">
        <f>IF(K$35=0,0,K$35/OIS_fec!K$35)</f>
        <v>0.39483688458937644</v>
      </c>
      <c r="L104" s="350">
        <f>IF(L$35=0,0,L$35/OIS_fec!L$35)</f>
        <v>0.33797519205377519</v>
      </c>
      <c r="M104" s="350">
        <f>IF(M$35=0,0,M$35/OIS_fec!M$35)</f>
        <v>0.35098718557339159</v>
      </c>
      <c r="N104" s="350">
        <f>IF(N$35=0,0,N$35/OIS_fec!N$35)</f>
        <v>0.33575950716744773</v>
      </c>
      <c r="O104" s="350">
        <f>IF(O$35=0,0,O$35/OIS_fec!O$35)</f>
        <v>0.23581580000819993</v>
      </c>
      <c r="P104" s="350">
        <f>IF(P$35=0,0,P$35/OIS_fec!P$35)</f>
        <v>0.23259187118664665</v>
      </c>
      <c r="Q104" s="350">
        <f>IF(Q$35=0,0,Q$35/OIS_fec!Q$35)</f>
        <v>0.20299558763474534</v>
      </c>
      <c r="R104" s="350">
        <f>IF(R$35=0,0,R$35/OIS_fec!R$35)</f>
        <v>0.18679894205594968</v>
      </c>
      <c r="S104" s="350">
        <f>IF(S$35=0,0,S$35/OIS_fec!S$35)</f>
        <v>0.18494533241287361</v>
      </c>
      <c r="T104" s="350">
        <f>IF(T$35=0,0,T$35/OIS_fec!T$35)</f>
        <v>0.18165238231519179</v>
      </c>
      <c r="U104" s="350">
        <f>IF(U$35=0,0,U$35/OIS_fec!U$35)</f>
        <v>0.17680525009204956</v>
      </c>
      <c r="V104" s="350">
        <f>IF(V$35=0,0,V$35/OIS_fec!V$35)</f>
        <v>2.7026714153230347</v>
      </c>
      <c r="W104" s="350">
        <f>IF(W$35=0,0,W$35/OIS_fec!W$35)</f>
        <v>2.0542156503131417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0.47939252305115404</v>
      </c>
      <c r="C105" s="350">
        <f>IF(C$54=0,0,C$54/OIS_fec!C$54)</f>
        <v>0.20772273538887828</v>
      </c>
      <c r="D105" s="350">
        <f>IF(D$54=0,0,D$54/OIS_fec!D$54)</f>
        <v>0.17537414939258783</v>
      </c>
      <c r="E105" s="350">
        <f>IF(E$54=0,0,E$54/OIS_fec!E$54)</f>
        <v>0.43065871997133742</v>
      </c>
      <c r="F105" s="350">
        <f>IF(F$54=0,0,F$54/OIS_fec!F$54)</f>
        <v>0.43581185614910611</v>
      </c>
      <c r="G105" s="350">
        <f>IF(G$54=0,0,G$54/OIS_fec!G$54)</f>
        <v>0.29665046376866344</v>
      </c>
      <c r="H105" s="350">
        <f>IF(H$54=0,0,H$54/OIS_fec!H$54)</f>
        <v>0.314247923739921</v>
      </c>
      <c r="I105" s="350">
        <f>IF(I$54=0,0,I$54/OIS_fec!I$54)</f>
        <v>0.30413701629116102</v>
      </c>
      <c r="J105" s="350">
        <f>IF(J$54=0,0,J$54/OIS_fec!J$54)</f>
        <v>0.38210459815867542</v>
      </c>
      <c r="K105" s="350">
        <f>IF(K$54=0,0,K$54/OIS_fec!K$54)</f>
        <v>0.11592058808829848</v>
      </c>
      <c r="L105" s="350">
        <f>IF(L$54=0,0,L$54/OIS_fec!L$54)</f>
        <v>0.40808708450692155</v>
      </c>
      <c r="M105" s="350">
        <f>IF(M$54=0,0,M$54/OIS_fec!M$54)</f>
        <v>0.43091291226863032</v>
      </c>
      <c r="N105" s="350">
        <f>IF(N$54=0,0,N$54/OIS_fec!N$54)</f>
        <v>0.37077789965246033</v>
      </c>
      <c r="O105" s="350">
        <f>IF(O$54=0,0,O$54/OIS_fec!O$54)</f>
        <v>1.9514874910045608E-3</v>
      </c>
      <c r="P105" s="350">
        <f>IF(P$54=0,0,P$54/OIS_fec!P$54)</f>
        <v>0.27043456936015031</v>
      </c>
      <c r="Q105" s="350">
        <f>IF(Q$54=0,0,Q$54/OIS_fec!Q$54)</f>
        <v>0.18148453070078241</v>
      </c>
      <c r="R105" s="350">
        <f>IF(R$54=0,0,R$54/OIS_fec!R$54)</f>
        <v>0.15696114624276283</v>
      </c>
      <c r="S105" s="350">
        <f>IF(S$54=0,0,S$54/OIS_fec!S$54)</f>
        <v>0.24732756367883782</v>
      </c>
      <c r="T105" s="350">
        <f>IF(T$54=0,0,T$54/OIS_fec!T$54)</f>
        <v>0.19514164522044747</v>
      </c>
      <c r="U105" s="350">
        <f>IF(U$54=0,0,U$54/OIS_fec!U$54)</f>
        <v>0.24930734733033025</v>
      </c>
      <c r="V105" s="350">
        <f>IF(V$54=0,0,V$54/OIS_fec!V$54)</f>
        <v>0.79029597114445882</v>
      </c>
      <c r="W105" s="350">
        <f>IF(W$54=0,0,W$54/OIS_fec!W$54)</f>
        <v>0.5727753737809802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</v>
      </c>
      <c r="C106" s="350">
        <f>IF(C$68=0,0,C$68/OIS_fec!C$68)</f>
        <v>0</v>
      </c>
      <c r="D106" s="350">
        <f>IF(D$68=0,0,D$68/OIS_fec!D$68)</f>
        <v>0</v>
      </c>
      <c r="E106" s="350">
        <f>IF(E$68=0,0,E$68/OIS_fec!E$68)</f>
        <v>0</v>
      </c>
      <c r="F106" s="350">
        <f>IF(F$68=0,0,F$68/OIS_fec!F$68)</f>
        <v>0</v>
      </c>
      <c r="G106" s="350">
        <f>IF(G$68=0,0,G$68/OIS_fec!G$68)</f>
        <v>3.0951427673997887</v>
      </c>
      <c r="H106" s="350">
        <f>IF(H$68=0,0,H$68/OIS_fec!H$68)</f>
        <v>3.06879039598109</v>
      </c>
      <c r="I106" s="350">
        <f>IF(I$68=0,0,I$68/OIS_fec!I$68)</f>
        <v>3.0428150422543965</v>
      </c>
      <c r="J106" s="350">
        <f>IF(J$68=0,0,J$68/OIS_fec!J$68)</f>
        <v>3.0292568235187147</v>
      </c>
      <c r="K106" s="350">
        <f>IF(K$68=0,0,K$68/OIS_fec!K$68)</f>
        <v>3.0120889498287138</v>
      </c>
      <c r="L106" s="350">
        <f>IF(L$68=0,0,L$68/OIS_fec!L$68)</f>
        <v>3.0075078779136826</v>
      </c>
      <c r="M106" s="350">
        <f>IF(M$68=0,0,M$68/OIS_fec!M$68)</f>
        <v>2.9830743676280247</v>
      </c>
      <c r="N106" s="350">
        <f>IF(N$68=0,0,N$68/OIS_fec!N$68)</f>
        <v>2.9447624850549601</v>
      </c>
      <c r="O106" s="350">
        <f>IF(O$68=0,0,O$68/OIS_fec!O$68)</f>
        <v>2.8862971714799732</v>
      </c>
      <c r="P106" s="350">
        <f>IF(P$68=0,0,P$68/OIS_fec!P$68)</f>
        <v>2.7874303467307664</v>
      </c>
      <c r="Q106" s="350">
        <f>IF(Q$68=0,0,Q$68/OIS_fec!Q$68)</f>
        <v>2.7098966606058021</v>
      </c>
      <c r="R106" s="350">
        <f>IF(R$68=0,0,R$68/OIS_fec!R$68)</f>
        <v>2.5512225707823069</v>
      </c>
      <c r="S106" s="350">
        <f>IF(S$68=0,0,S$68/OIS_fec!S$68)</f>
        <v>2.3467718973820868</v>
      </c>
      <c r="T106" s="350">
        <f>IF(T$68=0,0,T$68/OIS_fec!T$68)</f>
        <v>2.2900955292091907</v>
      </c>
      <c r="U106" s="350">
        <f>IF(U$68=0,0,U$68/OIS_fec!U$68)</f>
        <v>2.3293374844017882</v>
      </c>
      <c r="V106" s="350">
        <f>IF(V$68=0,0,V$68/OIS_fec!V$68)</f>
        <v>2.2649815845017587</v>
      </c>
      <c r="W106" s="350">
        <f>IF(W$68=0,0,W$68/OIS_fec!W$68)</f>
        <v>2.2424649891099393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89FEAF-98CE-4A29-B775-4BB76C945CC7}"/>
</file>

<file path=customXml/itemProps2.xml><?xml version="1.0" encoding="utf-8"?>
<ds:datastoreItem xmlns:ds="http://schemas.openxmlformats.org/officeDocument/2006/customXml" ds:itemID="{B1BB7091-C41A-4AE7-9E05-632DEC4E4F43}"/>
</file>

<file path=customXml/itemProps3.xml><?xml version="1.0" encoding="utf-8"?>
<ds:datastoreItem xmlns:ds="http://schemas.openxmlformats.org/officeDocument/2006/customXml" ds:itemID="{EE586D53-F696-4B91-B9E7-883E9E487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2024-05-20T16:55:48Z</dcterms:created>
  <dcterms:modified xsi:type="dcterms:W3CDTF">2024-05-20T16:55:48Z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